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comments7.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defaultThemeVersion="124226"/>
  <mc:AlternateContent xmlns:mc="http://schemas.openxmlformats.org/markup-compatibility/2006">
    <mc:Choice Requires="x15">
      <x15ac:absPath xmlns:x15ac="http://schemas.microsoft.com/office/spreadsheetml/2010/11/ac" url="C:\Users\clsteven\Documents\WorkData\Work\PACE\SystemDesign\Pointing\PAAD\"/>
    </mc:Choice>
  </mc:AlternateContent>
  <xr:revisionPtr revIDLastSave="0" documentId="13_ncr:1_{0CD7DA1F-415E-4235-99F1-BC37D744A8AF}" xr6:coauthVersionLast="47" xr6:coauthVersionMax="47" xr10:uidLastSave="{00000000-0000-0000-0000-000000000000}"/>
  <bookViews>
    <workbookView xWindow="-108" yWindow="-108" windowWidth="23256" windowHeight="12576" tabRatio="718" firstSheet="7" activeTab="8" xr2:uid="{00000000-000D-0000-FFFF-FFFF00000000}"/>
  </bookViews>
  <sheets>
    <sheet name="RT Solar Cal KnowAccur (#21)" sheetId="46" state="hidden" r:id="rId1"/>
    <sheet name="RT Solar Cal Knowledge (#20)" sheetId="45" state="hidden" r:id="rId2"/>
    <sheet name="PP Solar Cal Knowledge (#19)" sheetId="44" state="hidden" r:id="rId3"/>
    <sheet name="Lunar Cal KnowAccur (#18)" sheetId="43" state="hidden" r:id="rId4"/>
    <sheet name="PP Science Knowledge (#22)" sheetId="42" state="hidden" r:id="rId5"/>
    <sheet name="RT Science Knowledge (#11)" sheetId="40" state="hidden" r:id="rId6"/>
    <sheet name="RT Science KnowAccur (#11_12)" sheetId="41" state="hidden" r:id="rId7"/>
    <sheet name="Change_log" sheetId="18" r:id="rId8"/>
    <sheet name="Summary" sheetId="10" r:id="rId9"/>
    <sheet name="SC_Alignments" sheetId="8" r:id="rId10"/>
    <sheet name="GNC_Pointing" sheetId="48" r:id="rId11"/>
    <sheet name="Trajectory" sheetId="22" r:id="rId12"/>
    <sheet name="Summary_SA_Pointing" sheetId="36" r:id="rId13"/>
    <sheet name="Summary_ECA_Pointing" sheetId="37" r:id="rId14"/>
    <sheet name="Tilt_Pointing" sheetId="39" r:id="rId15"/>
    <sheet name="ST_errors" sheetId="47" state="hidden" r:id="rId16"/>
    <sheet name="GND_Alignment_Summary" sheetId="50" r:id="rId17"/>
    <sheet name="Outline" sheetId="34" r:id="rId18"/>
    <sheet name="Verification" sheetId="49" r:id="rId19"/>
  </sheets>
  <externalReferences>
    <externalReference r:id="rId20"/>
    <externalReference r:id="rId21"/>
    <externalReference r:id="rId22"/>
    <externalReference r:id="rId23"/>
    <externalReference r:id="rId24"/>
    <externalReference r:id="rId25"/>
  </externalReferences>
  <definedNames>
    <definedName name="_xlnm._FilterDatabase" localSheetId="9" hidden="1">SC_Alignments!$A$3:$BY$40</definedName>
    <definedName name="blah">[1]Sheet1!$AO$6:$AQ$8</definedName>
    <definedName name="Collimator_beam2cube">#REF!</definedName>
    <definedName name="deg2arc" localSheetId="10">GNC_Pointing!#REF!</definedName>
    <definedName name="deg2arc">#REF!</definedName>
    <definedName name="first_E0">#REF!</definedName>
    <definedName name="HTML_CodePage" hidden="1">1252</definedName>
    <definedName name="HTML_Control" localSheetId="10" hidden="1">{"'Mission D'!$M$74:$M$76"}</definedName>
    <definedName name="HTML_Control" localSheetId="3" hidden="1">{"'Mission D'!$M$74:$M$76"}</definedName>
    <definedName name="HTML_Control" localSheetId="4" hidden="1">{"'Mission D'!$M$74:$M$76"}</definedName>
    <definedName name="HTML_Control" localSheetId="2" hidden="1">{"'Mission D'!$M$74:$M$76"}</definedName>
    <definedName name="HTML_Control" localSheetId="6" hidden="1">{"'Mission D'!$M$74:$M$76"}</definedName>
    <definedName name="HTML_Control" localSheetId="5" hidden="1">{"'Mission D'!$M$74:$M$76"}</definedName>
    <definedName name="HTML_Control" localSheetId="0" hidden="1">{"'Mission D'!$M$74:$M$76"}</definedName>
    <definedName name="HTML_Control" localSheetId="1" hidden="1">{"'Mission D'!$M$74:$M$76"}</definedName>
    <definedName name="HTML_Control" hidden="1">{"'Mission D'!$M$74:$M$76"}</definedName>
    <definedName name="HTML_Description" hidden="1">""</definedName>
    <definedName name="HTML_Email" hidden="1">"candace.carlisle@gsfc.nasa.gov"</definedName>
    <definedName name="HTML_Header" hidden="1">"Mass Budget Rev H2"</definedName>
    <definedName name="HTML_LastUpdate" hidden="1">"1/31/02"</definedName>
    <definedName name="HTML_LineAfter" hidden="1">FALSE</definedName>
    <definedName name="HTML_LineBefore" hidden="1">FALSE</definedName>
    <definedName name="HTML_Name" hidden="1">"Candace Carlisle"</definedName>
    <definedName name="HTML_OBDlg2" hidden="1">TRUE</definedName>
    <definedName name="HTML_OBDlg4" hidden="1">TRUE</definedName>
    <definedName name="HTML_OS" hidden="1">1</definedName>
    <definedName name="HTML_PathFileMac" hidden="1">"Candace's HD:ST5:massH2.html"</definedName>
    <definedName name="HTML_Title" hidden="1">"ST5_Mass_cccH2"</definedName>
    <definedName name="Theo_Apr_2019">'[2]Theodolites Apr 2019'!$A$3:$E$54</definedName>
    <definedName name="theo_array">'[2]theodolites Jan07.xls'!$A$3:$F$54</definedName>
    <definedName name="theo_Feb09">#REF!</definedName>
    <definedName name="Theo_Jan_2012">'[2]Theodolites Jan 2012'!$A$3:$E$54</definedName>
    <definedName name="theo_Jul14">'[2]Theodolites Jul14'!$A$3:$E$54</definedName>
    <definedName name="Theo_May2010">#REF!</definedName>
    <definedName name="transform">'[2]multi-entry template'!$AK$9:$AM$11</definedName>
    <definedName name="transform1">#REF!</definedName>
    <definedName name="transform2">#REF!</definedName>
    <definedName name="transform21">'[3]multi-entry template'!$AK$9:$AM$11</definedName>
    <definedName name="transform3">#REF!</definedName>
    <definedName name="transform4">'[4]2015.05.04 Data -Xup'!$AL$6:$AN$8</definedName>
    <definedName name="transform5">#REF!</definedName>
    <definedName name="transform9">'[5]HARP2 Install to PACE'!$AO$6:$AQ$8</definedName>
    <definedName name="y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9" i="10" l="1"/>
  <c r="E31" i="10"/>
  <c r="F31" i="10"/>
  <c r="G31" i="10"/>
  <c r="C31" i="10"/>
  <c r="D31" i="10"/>
  <c r="B31" i="10"/>
  <c r="D35" i="10"/>
  <c r="F29" i="10"/>
  <c r="G29" i="10"/>
  <c r="E29" i="10"/>
  <c r="C29" i="10"/>
  <c r="D29" i="10"/>
  <c r="B29" i="10"/>
  <c r="H14" i="37"/>
  <c r="G14" i="37"/>
  <c r="H13" i="37"/>
  <c r="G13" i="37"/>
  <c r="D14" i="37"/>
  <c r="C14" i="37"/>
  <c r="D13" i="37"/>
  <c r="C13" i="37"/>
  <c r="J14" i="22"/>
  <c r="H20" i="36" l="1"/>
  <c r="I20" i="36"/>
  <c r="G20" i="36"/>
  <c r="H13" i="36"/>
  <c r="I13" i="36"/>
  <c r="G13" i="36"/>
  <c r="H12" i="37"/>
  <c r="G12" i="37"/>
  <c r="H19" i="37"/>
  <c r="G19" i="37"/>
  <c r="V11" i="48"/>
  <c r="U11" i="48"/>
  <c r="T11" i="48"/>
  <c r="S11" i="48"/>
  <c r="R11" i="48"/>
  <c r="Q11" i="48"/>
  <c r="P11" i="48"/>
  <c r="O11" i="48"/>
  <c r="N11" i="48"/>
  <c r="M11" i="48"/>
  <c r="L11" i="48"/>
  <c r="K11" i="48"/>
  <c r="J11" i="48"/>
  <c r="I11" i="48"/>
  <c r="H11" i="48"/>
  <c r="G11" i="48"/>
  <c r="F11" i="48"/>
  <c r="E11" i="48"/>
  <c r="D11" i="48"/>
  <c r="C11" i="48"/>
  <c r="B11" i="48"/>
  <c r="Y8" i="48"/>
  <c r="X8" i="48"/>
  <c r="W8" i="48"/>
  <c r="V8" i="48"/>
  <c r="U8" i="48"/>
  <c r="T8" i="48"/>
  <c r="S8" i="48"/>
  <c r="R8" i="48"/>
  <c r="Q8" i="48"/>
  <c r="P8" i="48"/>
  <c r="O8" i="48"/>
  <c r="N8" i="48"/>
  <c r="M8" i="48"/>
  <c r="L8" i="48"/>
  <c r="K8" i="48"/>
  <c r="J8" i="48"/>
  <c r="I8" i="48"/>
  <c r="H8" i="48"/>
  <c r="G8" i="48"/>
  <c r="F8" i="48"/>
  <c r="E8" i="48"/>
  <c r="D8" i="48"/>
  <c r="C8" i="48"/>
  <c r="B8" i="48"/>
  <c r="V6" i="48"/>
  <c r="U6" i="48"/>
  <c r="T6" i="48"/>
  <c r="S6" i="48"/>
  <c r="R6" i="48"/>
  <c r="Q6" i="48"/>
  <c r="P6" i="48"/>
  <c r="O6" i="48"/>
  <c r="N6" i="48"/>
  <c r="M6" i="48"/>
  <c r="L6" i="48"/>
  <c r="K6" i="48"/>
  <c r="J6" i="48"/>
  <c r="I6" i="48"/>
  <c r="H6" i="48"/>
  <c r="G6" i="48"/>
  <c r="F6" i="48"/>
  <c r="E6" i="48"/>
  <c r="D6" i="48"/>
  <c r="D5" i="48" s="1"/>
  <c r="C6" i="48"/>
  <c r="C5" i="48" s="1"/>
  <c r="B6" i="48"/>
  <c r="M5" i="48"/>
  <c r="L5" i="48"/>
  <c r="K5" i="48"/>
  <c r="J5" i="48"/>
  <c r="I5" i="48"/>
  <c r="H5" i="48"/>
  <c r="B5" i="48"/>
  <c r="V4" i="48"/>
  <c r="V5" i="48" s="1"/>
  <c r="U4" i="48"/>
  <c r="U5" i="48" s="1"/>
  <c r="T4" i="48"/>
  <c r="T5" i="48" s="1"/>
  <c r="S4" i="48"/>
  <c r="S5" i="48" s="1"/>
  <c r="R4" i="48"/>
  <c r="R5" i="48" s="1"/>
  <c r="Q4" i="48"/>
  <c r="Q5" i="48" s="1"/>
  <c r="P4" i="48"/>
  <c r="P5" i="48" s="1"/>
  <c r="O4" i="48"/>
  <c r="O5" i="48" s="1"/>
  <c r="N4" i="48"/>
  <c r="N5" i="48" s="1"/>
  <c r="G4" i="48"/>
  <c r="G5" i="48" s="1"/>
  <c r="F4" i="48"/>
  <c r="F5" i="48" s="1"/>
  <c r="E4" i="48"/>
  <c r="E5" i="48" s="1"/>
  <c r="H15" i="37"/>
  <c r="F15" i="37"/>
  <c r="H12" i="36" l="1"/>
  <c r="AE7" i="8" l="1"/>
  <c r="AF7" i="8"/>
  <c r="AD7" i="8"/>
  <c r="H6" i="36" l="1"/>
  <c r="G6" i="36"/>
  <c r="F6" i="36"/>
  <c r="K22" i="39" l="1"/>
  <c r="J22" i="39"/>
  <c r="I22" i="39"/>
  <c r="K17" i="39"/>
  <c r="J17" i="39"/>
  <c r="I17" i="39"/>
  <c r="K9" i="39"/>
  <c r="J9" i="39"/>
  <c r="I9" i="39"/>
  <c r="B7" i="36" l="1"/>
  <c r="X25" i="8" l="1"/>
  <c r="AF36" i="8" l="1"/>
  <c r="AE36" i="8"/>
  <c r="AD36" i="8"/>
  <c r="AF38" i="8"/>
  <c r="AE38" i="8"/>
  <c r="I19" i="36" l="1"/>
  <c r="H19" i="36"/>
  <c r="G19" i="36"/>
  <c r="C11" i="36" l="1"/>
  <c r="H16" i="36"/>
  <c r="F16" i="36" s="1"/>
  <c r="F12" i="36"/>
  <c r="G5" i="36"/>
  <c r="F26" i="36"/>
  <c r="F14" i="37"/>
  <c r="F6" i="37"/>
  <c r="H6" i="37"/>
  <c r="G6" i="37"/>
  <c r="F19" i="37"/>
  <c r="F13" i="36"/>
  <c r="F19" i="36"/>
  <c r="F12" i="37" l="1"/>
  <c r="F20" i="36"/>
  <c r="F22" i="36" s="1"/>
  <c r="BJ19" i="8" l="1"/>
  <c r="BI19" i="8"/>
  <c r="BH19" i="8"/>
  <c r="AE30" i="8" l="1"/>
  <c r="AF30" i="8" s="1"/>
  <c r="AE28" i="8"/>
  <c r="AF28" i="8" s="1"/>
  <c r="AE25" i="8"/>
  <c r="AF25" i="8" s="1"/>
  <c r="AE24" i="8"/>
  <c r="AF24" i="8" s="1"/>
  <c r="AE20" i="8"/>
  <c r="AF20" i="8"/>
  <c r="AE21" i="8"/>
  <c r="AF21" i="8" s="1"/>
  <c r="AE22" i="8"/>
  <c r="AF22" i="8" s="1"/>
  <c r="AE19" i="8"/>
  <c r="AF19" i="8" s="1"/>
  <c r="AE6" i="8"/>
  <c r="AF6" i="8" s="1"/>
  <c r="AE5" i="8"/>
  <c r="AF5" i="8" s="1"/>
  <c r="AJ7" i="8"/>
  <c r="AI7" i="8"/>
  <c r="AL7" i="8" s="1"/>
  <c r="AH7" i="8"/>
  <c r="AK7" i="8" s="1"/>
  <c r="BI16" i="8" l="1"/>
  <c r="BJ16" i="8"/>
  <c r="BH16" i="8"/>
  <c r="H15" i="36" l="1"/>
  <c r="I15" i="36"/>
  <c r="G15" i="36"/>
  <c r="C15" i="36"/>
  <c r="H11" i="36"/>
  <c r="I11" i="36"/>
  <c r="G11" i="36"/>
  <c r="F11" i="36" s="1"/>
  <c r="F15" i="36" l="1"/>
  <c r="B26" i="36"/>
  <c r="B6" i="36"/>
  <c r="D18" i="37" l="1"/>
  <c r="C18" i="37"/>
  <c r="H11" i="37"/>
  <c r="F11" i="37" s="1"/>
  <c r="G11" i="37"/>
  <c r="F22" i="39" l="1"/>
  <c r="G22" i="39"/>
  <c r="E22" i="39"/>
  <c r="F9" i="39"/>
  <c r="G9" i="39"/>
  <c r="E9" i="39"/>
  <c r="H5" i="37"/>
  <c r="G5" i="37"/>
  <c r="F5" i="37" s="1"/>
  <c r="F9" i="37" s="1"/>
  <c r="BM34" i="8"/>
  <c r="BP34" i="8" s="1"/>
  <c r="C31" i="8"/>
  <c r="D31" i="8"/>
  <c r="BN34" i="8"/>
  <c r="BQ34" i="8" s="1"/>
  <c r="BU34" i="8"/>
  <c r="BT34" i="8"/>
  <c r="BW34" i="8" s="1"/>
  <c r="Y34" i="8" s="1"/>
  <c r="BS34" i="8"/>
  <c r="BV34" i="8" s="1"/>
  <c r="X34" i="8" s="1"/>
  <c r="BO34" i="8"/>
  <c r="W25" i="8"/>
  <c r="V25" i="8"/>
  <c r="W24" i="8"/>
  <c r="V24" i="8"/>
  <c r="AP24" i="8"/>
  <c r="AJ24" i="8"/>
  <c r="BV24" i="8"/>
  <c r="AB29" i="8"/>
  <c r="AC13" i="8"/>
  <c r="AB13" i="8"/>
  <c r="B16" i="36"/>
  <c r="AB11" i="8"/>
  <c r="AE11" i="8" s="1"/>
  <c r="AC11" i="8"/>
  <c r="AF11" i="8" s="1"/>
  <c r="AN38" i="8"/>
  <c r="AQ38" i="8" s="1"/>
  <c r="AT38" i="8"/>
  <c r="AQ6" i="8"/>
  <c r="AR6" i="8" s="1"/>
  <c r="AQ5" i="8"/>
  <c r="AR5" i="8" s="1"/>
  <c r="H5" i="8" s="1"/>
  <c r="AD11" i="8"/>
  <c r="BX39" i="8"/>
  <c r="BW39" i="8"/>
  <c r="BV39" i="8"/>
  <c r="BX38" i="8"/>
  <c r="BW38" i="8"/>
  <c r="BV38" i="8"/>
  <c r="BX36" i="8"/>
  <c r="BW36" i="8"/>
  <c r="BV36" i="8"/>
  <c r="BX30" i="8"/>
  <c r="BW30" i="8"/>
  <c r="BV30" i="8"/>
  <c r="BW29" i="8"/>
  <c r="BV29" i="8"/>
  <c r="BX28" i="8"/>
  <c r="BW28" i="8"/>
  <c r="BV28" i="8"/>
  <c r="BX27" i="8"/>
  <c r="BW27" i="8"/>
  <c r="BV27" i="8"/>
  <c r="BX26" i="8"/>
  <c r="Z26" i="8" s="1"/>
  <c r="BW26" i="8"/>
  <c r="BV26" i="8"/>
  <c r="BX25" i="8"/>
  <c r="BW25" i="8"/>
  <c r="BV25" i="8"/>
  <c r="BX24" i="8"/>
  <c r="BW24" i="8"/>
  <c r="BX23" i="8"/>
  <c r="BW23" i="8"/>
  <c r="BV23" i="8"/>
  <c r="BX22" i="8"/>
  <c r="BW22" i="8"/>
  <c r="BV22" i="8"/>
  <c r="BX21" i="8"/>
  <c r="BW21" i="8"/>
  <c r="BV21" i="8"/>
  <c r="BX20" i="8"/>
  <c r="BW20" i="8"/>
  <c r="BV20" i="8"/>
  <c r="BX19" i="8"/>
  <c r="BW19" i="8"/>
  <c r="BV19" i="8"/>
  <c r="BX18" i="8"/>
  <c r="BW18" i="8"/>
  <c r="BV18" i="8"/>
  <c r="BX17" i="8"/>
  <c r="BW17" i="8"/>
  <c r="BV17" i="8"/>
  <c r="BX16" i="8"/>
  <c r="BW16" i="8"/>
  <c r="BV16" i="8"/>
  <c r="BX13" i="8"/>
  <c r="BW13" i="8"/>
  <c r="BV13" i="8"/>
  <c r="BX12" i="8"/>
  <c r="BW12" i="8"/>
  <c r="BV12" i="8"/>
  <c r="BX11" i="8"/>
  <c r="BW11" i="8"/>
  <c r="BV11" i="8"/>
  <c r="BX6" i="8"/>
  <c r="BW6" i="8"/>
  <c r="BV6" i="8"/>
  <c r="BX5" i="8"/>
  <c r="Z5" i="8" s="1"/>
  <c r="BW5" i="8"/>
  <c r="Y5" i="8" s="1"/>
  <c r="BV5" i="8"/>
  <c r="X5" i="8"/>
  <c r="E20" i="36"/>
  <c r="D20" i="36"/>
  <c r="D33" i="10"/>
  <c r="I9" i="10"/>
  <c r="BX34" i="8"/>
  <c r="Z34" i="8" s="1"/>
  <c r="C5" i="47"/>
  <c r="D5" i="47"/>
  <c r="E5" i="47"/>
  <c r="C6" i="47"/>
  <c r="D6" i="47"/>
  <c r="E6" i="47"/>
  <c r="C7" i="47"/>
  <c r="D7" i="47"/>
  <c r="E7" i="47"/>
  <c r="B12" i="36"/>
  <c r="D13" i="36"/>
  <c r="B13" i="36" s="1"/>
  <c r="E13" i="36"/>
  <c r="C14" i="36"/>
  <c r="D5" i="36"/>
  <c r="E5" i="36"/>
  <c r="I5" i="36" s="1"/>
  <c r="C19" i="36"/>
  <c r="D19" i="36" s="1"/>
  <c r="D5" i="37"/>
  <c r="B5" i="37"/>
  <c r="B6" i="37"/>
  <c r="B11" i="37"/>
  <c r="D12" i="37"/>
  <c r="B12" i="37" s="1"/>
  <c r="B14" i="37"/>
  <c r="D15" i="37"/>
  <c r="B15" i="37" s="1"/>
  <c r="B18" i="37"/>
  <c r="D19" i="37"/>
  <c r="B19" i="37"/>
  <c r="T7" i="10"/>
  <c r="S7" i="10"/>
  <c r="R7" i="10"/>
  <c r="N6" i="10"/>
  <c r="N7" i="10"/>
  <c r="C25" i="10"/>
  <c r="D25" i="10" s="1"/>
  <c r="C34" i="46"/>
  <c r="D34" i="46"/>
  <c r="B34" i="46"/>
  <c r="D24" i="46"/>
  <c r="B24" i="46"/>
  <c r="C24" i="46"/>
  <c r="C40" i="43"/>
  <c r="D40" i="43"/>
  <c r="O41" i="43" s="1"/>
  <c r="B40" i="43"/>
  <c r="M41" i="43" s="1"/>
  <c r="D9" i="43"/>
  <c r="O3" i="43" s="1"/>
  <c r="C9" i="43"/>
  <c r="B9" i="43"/>
  <c r="D27" i="43"/>
  <c r="O22" i="43" s="1"/>
  <c r="C27" i="43"/>
  <c r="B27" i="43"/>
  <c r="AJ34" i="8"/>
  <c r="AH34" i="8"/>
  <c r="AK34" i="8" s="1"/>
  <c r="AI34" i="8"/>
  <c r="AL34" i="8" s="1"/>
  <c r="BR34" i="8"/>
  <c r="AZ33" i="8"/>
  <c r="BA33" i="8"/>
  <c r="BR39" i="8"/>
  <c r="BQ39" i="8"/>
  <c r="BP39" i="8"/>
  <c r="BR38" i="8"/>
  <c r="BQ38" i="8"/>
  <c r="BP38" i="8"/>
  <c r="BR36" i="8"/>
  <c r="BQ36" i="8"/>
  <c r="BP36" i="8"/>
  <c r="BR30" i="8"/>
  <c r="BQ30" i="8"/>
  <c r="G30" i="8" s="1"/>
  <c r="BP30" i="8"/>
  <c r="F30" i="8" s="1"/>
  <c r="BQ29" i="8"/>
  <c r="BP29" i="8"/>
  <c r="BR28" i="8"/>
  <c r="BQ28" i="8"/>
  <c r="BP28" i="8"/>
  <c r="F28" i="8" s="1"/>
  <c r="BR27" i="8"/>
  <c r="BQ27" i="8"/>
  <c r="BP27" i="8"/>
  <c r="BR26" i="8"/>
  <c r="BQ26" i="8"/>
  <c r="BP26" i="8"/>
  <c r="R26" i="8" s="1"/>
  <c r="BR25" i="8"/>
  <c r="BQ25" i="8"/>
  <c r="BP25" i="8"/>
  <c r="BR24" i="8"/>
  <c r="BQ24" i="8"/>
  <c r="BP24" i="8"/>
  <c r="BR23" i="8"/>
  <c r="BQ23" i="8"/>
  <c r="BP23" i="8"/>
  <c r="BR22" i="8"/>
  <c r="BQ22" i="8"/>
  <c r="BP22" i="8"/>
  <c r="BR21" i="8"/>
  <c r="BQ21" i="8"/>
  <c r="BP21" i="8"/>
  <c r="BR20" i="8"/>
  <c r="BQ20" i="8"/>
  <c r="BP20" i="8"/>
  <c r="BR19" i="8"/>
  <c r="BQ19" i="8"/>
  <c r="BP19" i="8"/>
  <c r="BR18" i="8"/>
  <c r="BQ18" i="8"/>
  <c r="BP18" i="8"/>
  <c r="BR17" i="8"/>
  <c r="T17" i="8" s="1"/>
  <c r="BQ17" i="8"/>
  <c r="BP17" i="8"/>
  <c r="BR16" i="8"/>
  <c r="BQ16" i="8"/>
  <c r="BP16" i="8"/>
  <c r="BR13" i="8"/>
  <c r="BQ13" i="8"/>
  <c r="BP13" i="8"/>
  <c r="BR12" i="8"/>
  <c r="BQ12" i="8"/>
  <c r="BP12" i="8"/>
  <c r="BR11" i="8"/>
  <c r="BQ11" i="8"/>
  <c r="BP11" i="8"/>
  <c r="BR6" i="8"/>
  <c r="BQ6" i="8"/>
  <c r="BP6" i="8"/>
  <c r="BR5" i="8"/>
  <c r="T5" i="8" s="1"/>
  <c r="BQ5" i="8"/>
  <c r="BP5" i="8"/>
  <c r="R5" i="8"/>
  <c r="AB38" i="8"/>
  <c r="AP38" i="8"/>
  <c r="AM36" i="8"/>
  <c r="AC36" i="8"/>
  <c r="AY36" i="8"/>
  <c r="Z36" i="8"/>
  <c r="AB36" i="8"/>
  <c r="G18" i="37"/>
  <c r="H18" i="37"/>
  <c r="AD17" i="8"/>
  <c r="BE17" i="8"/>
  <c r="BF17" i="8"/>
  <c r="AN17" i="8"/>
  <c r="AE17" i="8"/>
  <c r="AO17" i="8"/>
  <c r="AF17" i="8"/>
  <c r="BG17" i="8"/>
  <c r="AD18" i="8"/>
  <c r="BE18" i="8"/>
  <c r="BF18" i="8" s="1"/>
  <c r="AN18" i="8"/>
  <c r="AE18" i="8"/>
  <c r="AO18" i="8"/>
  <c r="AF18" i="8"/>
  <c r="H18" i="8" s="1"/>
  <c r="L19" i="8"/>
  <c r="D15" i="36"/>
  <c r="E15" i="36"/>
  <c r="AJ23" i="8"/>
  <c r="AH23" i="8"/>
  <c r="AK23" i="8" s="1"/>
  <c r="AI23" i="8"/>
  <c r="AL23" i="8" s="1"/>
  <c r="AT24" i="8"/>
  <c r="AN24" i="8"/>
  <c r="AQ24" i="8" s="1"/>
  <c r="BF24" i="8"/>
  <c r="AU24" i="8"/>
  <c r="AO24" i="8"/>
  <c r="AR24" i="8" s="1"/>
  <c r="BG24" i="8"/>
  <c r="AY25" i="8"/>
  <c r="BA25" i="8" s="1"/>
  <c r="BF25" i="8"/>
  <c r="BG25" i="8"/>
  <c r="AD26" i="8"/>
  <c r="BE26" i="8"/>
  <c r="BF26" i="8" s="1"/>
  <c r="AB26" i="8"/>
  <c r="AE26" i="8" s="1"/>
  <c r="AZ26" i="8"/>
  <c r="D11" i="36" s="1"/>
  <c r="AC26" i="8"/>
  <c r="AF26" i="8" s="1"/>
  <c r="BA26" i="8"/>
  <c r="E11" i="36" s="1"/>
  <c r="AS27" i="8"/>
  <c r="AU27" i="8" s="1"/>
  <c r="AM27" i="8"/>
  <c r="AN27" i="8" s="1"/>
  <c r="AQ27" i="8" s="1"/>
  <c r="AY27" i="8"/>
  <c r="BE27" i="8"/>
  <c r="BF27" i="8" s="1"/>
  <c r="AB27" i="8"/>
  <c r="AC27" i="8"/>
  <c r="BF16" i="8"/>
  <c r="BG16" i="8"/>
  <c r="AI13" i="8"/>
  <c r="AH13" i="8"/>
  <c r="AI11" i="8"/>
  <c r="AL11" i="8" s="1"/>
  <c r="AH11" i="8"/>
  <c r="AK11" i="8" s="1"/>
  <c r="AJ11" i="8"/>
  <c r="AJ6" i="8"/>
  <c r="L6" i="8" s="1"/>
  <c r="AH6" i="8"/>
  <c r="AK6" i="8" s="1"/>
  <c r="AI6" i="8"/>
  <c r="AL6" i="8" s="1"/>
  <c r="AH5" i="8"/>
  <c r="AK5" i="8" s="1"/>
  <c r="AI5" i="8"/>
  <c r="AL5" i="8" s="1"/>
  <c r="AJ5" i="8"/>
  <c r="AJ38" i="8"/>
  <c r="AI38" i="8"/>
  <c r="AL38" i="8" s="1"/>
  <c r="AH38" i="8"/>
  <c r="AK38" i="8" s="1"/>
  <c r="BA11" i="8"/>
  <c r="AZ11" i="8"/>
  <c r="AI36" i="8"/>
  <c r="AL36" i="8" s="1"/>
  <c r="AH36" i="8"/>
  <c r="AK36" i="8" s="1"/>
  <c r="AJ36" i="8"/>
  <c r="AJ29" i="8"/>
  <c r="AH29" i="8"/>
  <c r="AK29" i="8" s="1"/>
  <c r="G29" i="8" s="1"/>
  <c r="AJ17" i="8"/>
  <c r="AH17" i="8"/>
  <c r="AK17" i="8" s="1"/>
  <c r="AI17" i="8"/>
  <c r="AL17" i="8" s="1"/>
  <c r="N17" i="8" s="1"/>
  <c r="AJ18" i="8"/>
  <c r="AH18" i="8"/>
  <c r="AK18" i="8" s="1"/>
  <c r="M18" i="8" s="1"/>
  <c r="AI18" i="8"/>
  <c r="AL18" i="8" s="1"/>
  <c r="AH24" i="8"/>
  <c r="AK24" i="8"/>
  <c r="AI24" i="8"/>
  <c r="AL24" i="8" s="1"/>
  <c r="AJ25" i="8"/>
  <c r="AH25" i="8"/>
  <c r="AK25" i="8" s="1"/>
  <c r="AI25" i="8"/>
  <c r="AL25" i="8" s="1"/>
  <c r="AJ26" i="8"/>
  <c r="AH26" i="8"/>
  <c r="AK26" i="8" s="1"/>
  <c r="AI26" i="8"/>
  <c r="AL26" i="8" s="1"/>
  <c r="AJ27" i="8"/>
  <c r="AH27" i="8"/>
  <c r="AK27" i="8" s="1"/>
  <c r="M27" i="8" s="1"/>
  <c r="AI27" i="8"/>
  <c r="AL27" i="8" s="1"/>
  <c r="E38" i="8"/>
  <c r="D38" i="8"/>
  <c r="E36" i="8"/>
  <c r="D36" i="8"/>
  <c r="E27" i="8"/>
  <c r="D27" i="8"/>
  <c r="E26" i="8"/>
  <c r="D26" i="8"/>
  <c r="P29" i="8"/>
  <c r="AJ15" i="8"/>
  <c r="AH15" i="8"/>
  <c r="AK15" i="8" s="1"/>
  <c r="AI15" i="8"/>
  <c r="AL15" i="8" s="1"/>
  <c r="D9" i="46"/>
  <c r="C9" i="46"/>
  <c r="B9" i="46"/>
  <c r="B36" i="46" s="1"/>
  <c r="D24" i="45"/>
  <c r="C24" i="45"/>
  <c r="B24" i="45"/>
  <c r="D20" i="45"/>
  <c r="C20" i="45"/>
  <c r="C8" i="45"/>
  <c r="B20" i="45"/>
  <c r="D8" i="45"/>
  <c r="B8" i="45"/>
  <c r="D24" i="44"/>
  <c r="C24" i="44"/>
  <c r="B24" i="44"/>
  <c r="D20" i="44"/>
  <c r="C20" i="44"/>
  <c r="C8" i="44"/>
  <c r="B20" i="44"/>
  <c r="D8" i="44"/>
  <c r="B8" i="44"/>
  <c r="R43" i="43"/>
  <c r="S42" i="43"/>
  <c r="R42" i="43"/>
  <c r="T43" i="43"/>
  <c r="T42" i="43"/>
  <c r="C43" i="43"/>
  <c r="B43" i="43"/>
  <c r="N41" i="43"/>
  <c r="T47" i="43" s="1"/>
  <c r="R25" i="43"/>
  <c r="M22" i="43"/>
  <c r="S23" i="43"/>
  <c r="R23" i="43"/>
  <c r="T25" i="43"/>
  <c r="T23" i="43"/>
  <c r="R26" i="43" s="1"/>
  <c r="R27" i="43" s="1"/>
  <c r="N22" i="43"/>
  <c r="T29" i="43" s="1"/>
  <c r="R5" i="43"/>
  <c r="T6" i="43" s="1"/>
  <c r="S4" i="43"/>
  <c r="R4" i="43"/>
  <c r="C12" i="43"/>
  <c r="B12" i="43"/>
  <c r="M3" i="43"/>
  <c r="T5" i="43"/>
  <c r="T4" i="43"/>
  <c r="N3" i="43"/>
  <c r="T9" i="43" s="1"/>
  <c r="R41" i="42"/>
  <c r="S40" i="42"/>
  <c r="R40" i="42"/>
  <c r="D30" i="42"/>
  <c r="O39" i="42" s="1"/>
  <c r="T41" i="42"/>
  <c r="S42" i="42" s="1"/>
  <c r="T40" i="42"/>
  <c r="B30" i="42"/>
  <c r="M39" i="42" s="1"/>
  <c r="C30" i="42"/>
  <c r="N39" i="42" s="1"/>
  <c r="T44" i="42" s="1"/>
  <c r="D22" i="42"/>
  <c r="O21" i="42" s="1"/>
  <c r="T23" i="42"/>
  <c r="R23" i="42"/>
  <c r="B22" i="42"/>
  <c r="M21" i="42" s="1"/>
  <c r="T22" i="42"/>
  <c r="S22" i="42"/>
  <c r="R22" i="42"/>
  <c r="C22" i="42"/>
  <c r="N21" i="42" s="1"/>
  <c r="T27" i="42" s="1"/>
  <c r="T5" i="42"/>
  <c r="R4" i="42"/>
  <c r="T4" i="42"/>
  <c r="R5" i="42"/>
  <c r="C8" i="42"/>
  <c r="N3" i="42" s="1"/>
  <c r="T8" i="42" s="1"/>
  <c r="D8" i="42"/>
  <c r="O3" i="42" s="1"/>
  <c r="B8" i="42"/>
  <c r="S4" i="42"/>
  <c r="T6" i="42" s="1"/>
  <c r="M3" i="42"/>
  <c r="T7" i="42" s="1"/>
  <c r="D9" i="41"/>
  <c r="O3" i="41"/>
  <c r="C9" i="41"/>
  <c r="N3" i="41" s="1"/>
  <c r="T11" i="41" s="1"/>
  <c r="B9" i="41"/>
  <c r="M3" i="41" s="1"/>
  <c r="D39" i="41"/>
  <c r="O43" i="41" s="1"/>
  <c r="T51" i="41" s="1"/>
  <c r="C39" i="41"/>
  <c r="N43" i="41" s="1"/>
  <c r="T49" i="41" s="1"/>
  <c r="B39" i="41"/>
  <c r="M43" i="41" s="1"/>
  <c r="D26" i="41"/>
  <c r="O24" i="41" s="1"/>
  <c r="C26" i="41"/>
  <c r="N24" i="41"/>
  <c r="B26" i="41"/>
  <c r="M24" i="41" s="1"/>
  <c r="T45" i="41"/>
  <c r="R45" i="41"/>
  <c r="T46" i="41" s="1"/>
  <c r="T44" i="41"/>
  <c r="S44" i="41"/>
  <c r="R44" i="41"/>
  <c r="C42" i="41"/>
  <c r="B42" i="41"/>
  <c r="T27" i="41"/>
  <c r="R27" i="41"/>
  <c r="T25" i="41"/>
  <c r="S25" i="41"/>
  <c r="R25" i="41"/>
  <c r="C29" i="41"/>
  <c r="B29" i="41"/>
  <c r="C12" i="41"/>
  <c r="B12" i="41"/>
  <c r="T5" i="41"/>
  <c r="R5" i="41"/>
  <c r="T4" i="41"/>
  <c r="S4" i="41"/>
  <c r="R4" i="41"/>
  <c r="T41" i="40"/>
  <c r="R40" i="40"/>
  <c r="T40" i="40"/>
  <c r="R41" i="40"/>
  <c r="C30" i="40"/>
  <c r="N39" i="40" s="1"/>
  <c r="T44" i="40" s="1"/>
  <c r="S40" i="40"/>
  <c r="D30" i="40"/>
  <c r="O39" i="40" s="1"/>
  <c r="B30" i="40"/>
  <c r="M39" i="40" s="1"/>
  <c r="T23" i="40"/>
  <c r="D22" i="40"/>
  <c r="O21" i="40" s="1"/>
  <c r="R22" i="40"/>
  <c r="T22" i="40"/>
  <c r="R23" i="40"/>
  <c r="C22" i="40"/>
  <c r="N21" i="40" s="1"/>
  <c r="T27" i="40" s="1"/>
  <c r="B22" i="40"/>
  <c r="M21" i="40" s="1"/>
  <c r="S22" i="40"/>
  <c r="D8" i="40"/>
  <c r="O3" i="40" s="1"/>
  <c r="C8" i="40"/>
  <c r="N3" i="40" s="1"/>
  <c r="T8" i="40" s="1"/>
  <c r="B8" i="40"/>
  <c r="M3" i="40" s="1"/>
  <c r="T4" i="40"/>
  <c r="S4" i="40"/>
  <c r="T5" i="40"/>
  <c r="S6" i="40" s="1"/>
  <c r="R5" i="40"/>
  <c r="R4" i="40"/>
  <c r="F4" i="22"/>
  <c r="G4" i="22"/>
  <c r="E4" i="22"/>
  <c r="G15" i="22"/>
  <c r="E15" i="22"/>
  <c r="E6" i="22" s="1"/>
  <c r="C6" i="22"/>
  <c r="C5" i="22" s="1"/>
  <c r="D6" i="22"/>
  <c r="D5" i="22" s="1"/>
  <c r="B6" i="22"/>
  <c r="B5" i="22" s="1"/>
  <c r="F11" i="22"/>
  <c r="G17" i="39"/>
  <c r="F17" i="39"/>
  <c r="E17" i="39"/>
  <c r="Q27" i="8"/>
  <c r="P27" i="8"/>
  <c r="Q26" i="8"/>
  <c r="P26" i="8"/>
  <c r="P25" i="8"/>
  <c r="Q25" i="8"/>
  <c r="Q24" i="8"/>
  <c r="P24" i="8"/>
  <c r="J18" i="10"/>
  <c r="I18" i="10"/>
  <c r="D37" i="10"/>
  <c r="S31" i="34"/>
  <c r="Q31" i="34"/>
  <c r="O31" i="34"/>
  <c r="M28" i="8"/>
  <c r="F5" i="8"/>
  <c r="L5" i="8"/>
  <c r="AN36" i="8"/>
  <c r="AQ36" i="8" s="1"/>
  <c r="S6" i="42"/>
  <c r="R8" i="42" s="1"/>
  <c r="S26" i="43"/>
  <c r="R29" i="43" s="1"/>
  <c r="G28" i="8"/>
  <c r="AO27" i="8"/>
  <c r="AR27" i="8" s="1"/>
  <c r="BA27" i="8"/>
  <c r="Z25" i="8"/>
  <c r="X36" i="8"/>
  <c r="BG18" i="8"/>
  <c r="T18" i="8"/>
  <c r="Y17" i="8"/>
  <c r="Y30" i="8"/>
  <c r="E19" i="36"/>
  <c r="B19" i="36" s="1"/>
  <c r="S6" i="8"/>
  <c r="Y6" i="8"/>
  <c r="Z28" i="8"/>
  <c r="T28" i="8"/>
  <c r="Y28" i="8"/>
  <c r="S28" i="8"/>
  <c r="X18" i="8"/>
  <c r="R6" i="8"/>
  <c r="X6" i="8"/>
  <c r="T24" i="8"/>
  <c r="Z24" i="8"/>
  <c r="L28" i="8"/>
  <c r="Y39" i="8"/>
  <c r="R39" i="8"/>
  <c r="X39" i="8"/>
  <c r="T44" i="43"/>
  <c r="D27" i="45"/>
  <c r="AZ27" i="8"/>
  <c r="S27" i="8"/>
  <c r="M30" i="8"/>
  <c r="T13" i="41"/>
  <c r="F19" i="8"/>
  <c r="AO36" i="8"/>
  <c r="AR36" i="8" s="1"/>
  <c r="AP36" i="8"/>
  <c r="F36" i="8" s="1"/>
  <c r="S44" i="43"/>
  <c r="R47" i="43" s="1"/>
  <c r="X28" i="8"/>
  <c r="R28" i="8"/>
  <c r="L30" i="8"/>
  <c r="M39" i="8"/>
  <c r="AT27" i="8"/>
  <c r="Z18" i="8"/>
  <c r="T6" i="41"/>
  <c r="T27" i="43"/>
  <c r="T6" i="8"/>
  <c r="Z6" i="8"/>
  <c r="Z19" i="8"/>
  <c r="T19" i="8"/>
  <c r="X26" i="8"/>
  <c r="L39" i="8"/>
  <c r="C36" i="46"/>
  <c r="R24" i="8"/>
  <c r="X24" i="8"/>
  <c r="R19" i="8"/>
  <c r="X19" i="8"/>
  <c r="X30" i="8"/>
  <c r="Y29" i="8"/>
  <c r="S29" i="8"/>
  <c r="T34" i="8"/>
  <c r="H34" i="8"/>
  <c r="N25" i="8"/>
  <c r="F24" i="8"/>
  <c r="T31" i="41"/>
  <c r="T31" i="43"/>
  <c r="X20" i="8"/>
  <c r="R20" i="8"/>
  <c r="Z17" i="8"/>
  <c r="L26" i="8"/>
  <c r="Y27" i="8"/>
  <c r="N18" i="8"/>
  <c r="S17" i="8"/>
  <c r="S39" i="8"/>
  <c r="H20" i="8"/>
  <c r="N20" i="8"/>
  <c r="R51" i="41" l="1"/>
  <c r="B11" i="36"/>
  <c r="AO38" i="8"/>
  <c r="AR38" i="8" s="1"/>
  <c r="R6" i="41"/>
  <c r="R9" i="41" s="1"/>
  <c r="S28" i="41"/>
  <c r="R31" i="41" s="1"/>
  <c r="T47" i="41"/>
  <c r="T52" i="41" s="1"/>
  <c r="C41" i="41" s="1"/>
  <c r="C43" i="41" s="1"/>
  <c r="T10" i="40"/>
  <c r="T9" i="41"/>
  <c r="B27" i="44"/>
  <c r="C27" i="45"/>
  <c r="S5" i="8"/>
  <c r="E5" i="22"/>
  <c r="R42" i="40"/>
  <c r="R43" i="40" s="1"/>
  <c r="R6" i="42"/>
  <c r="R7" i="42" s="1"/>
  <c r="R42" i="42"/>
  <c r="R43" i="42" s="1"/>
  <c r="C27" i="44"/>
  <c r="R13" i="41"/>
  <c r="H6" i="8"/>
  <c r="T6" i="40"/>
  <c r="T24" i="42"/>
  <c r="R28" i="42" s="1"/>
  <c r="S34" i="8"/>
  <c r="T28" i="41"/>
  <c r="R33" i="41" s="1"/>
  <c r="R34" i="41" s="1"/>
  <c r="B28" i="41" s="1"/>
  <c r="B30" i="41" s="1"/>
  <c r="T29" i="41"/>
  <c r="R44" i="43"/>
  <c r="R10" i="42"/>
  <c r="L24" i="8"/>
  <c r="R11" i="42"/>
  <c r="B10" i="42" s="1"/>
  <c r="B12" i="42" s="1"/>
  <c r="R44" i="42"/>
  <c r="M5" i="8"/>
  <c r="G5" i="8"/>
  <c r="R6" i="40"/>
  <c r="R7" i="40" s="1"/>
  <c r="S6" i="41"/>
  <c r="R11" i="41" s="1"/>
  <c r="T10" i="42"/>
  <c r="T11" i="42" s="1"/>
  <c r="C10" i="42" s="1"/>
  <c r="C12" i="42" s="1"/>
  <c r="T42" i="42"/>
  <c r="R46" i="42" s="1"/>
  <c r="R24" i="40"/>
  <c r="R25" i="40" s="1"/>
  <c r="T32" i="43"/>
  <c r="C29" i="43" s="1"/>
  <c r="C31" i="43" s="1"/>
  <c r="S6" i="43"/>
  <c r="R9" i="43" s="1"/>
  <c r="T7" i="40"/>
  <c r="T11" i="40" s="1"/>
  <c r="C10" i="40" s="1"/>
  <c r="C12" i="40" s="1"/>
  <c r="T7" i="43"/>
  <c r="B13" i="37"/>
  <c r="B16" i="37" s="1"/>
  <c r="F13" i="37"/>
  <c r="F16" i="37" s="1"/>
  <c r="R28" i="41"/>
  <c r="R29" i="41" s="1"/>
  <c r="T33" i="41"/>
  <c r="T43" i="40"/>
  <c r="T47" i="40" s="1"/>
  <c r="C32" i="40" s="1"/>
  <c r="C34" i="40" s="1"/>
  <c r="T26" i="43"/>
  <c r="R31" i="43" s="1"/>
  <c r="R32" i="43" s="1"/>
  <c r="B29" i="43" s="1"/>
  <c r="B31" i="43" s="1"/>
  <c r="D27" i="44"/>
  <c r="B29" i="44" s="1"/>
  <c r="T11" i="43"/>
  <c r="B9" i="37"/>
  <c r="B20" i="36"/>
  <c r="B22" i="36" s="1"/>
  <c r="R18" i="8"/>
  <c r="T30" i="8"/>
  <c r="T46" i="42"/>
  <c r="H25" i="8"/>
  <c r="E9" i="47"/>
  <c r="S18" i="8"/>
  <c r="F18" i="8"/>
  <c r="R49" i="43"/>
  <c r="R46" i="41"/>
  <c r="R47" i="41" s="1"/>
  <c r="BG26" i="8"/>
  <c r="B5" i="36"/>
  <c r="B9" i="36" s="1"/>
  <c r="H5" i="36"/>
  <c r="F5" i="36" s="1"/>
  <c r="F9" i="36" s="1"/>
  <c r="D36" i="46"/>
  <c r="B38" i="46" s="1"/>
  <c r="D14" i="36"/>
  <c r="T42" i="40"/>
  <c r="S24" i="42"/>
  <c r="R27" i="42" s="1"/>
  <c r="T43" i="42"/>
  <c r="S42" i="40"/>
  <c r="R44" i="40" s="1"/>
  <c r="R47" i="40" s="1"/>
  <c r="B32" i="40" s="1"/>
  <c r="B34" i="40" s="1"/>
  <c r="R6" i="43"/>
  <c r="R7" i="43" s="1"/>
  <c r="B27" i="45"/>
  <c r="B29" i="45" s="1"/>
  <c r="F26" i="8"/>
  <c r="M6" i="8"/>
  <c r="G6" i="8"/>
  <c r="G17" i="8"/>
  <c r="M17" i="8"/>
  <c r="G34" i="8"/>
  <c r="R30" i="8"/>
  <c r="M29" i="8"/>
  <c r="N30" i="8"/>
  <c r="S30" i="8"/>
  <c r="T25" i="8"/>
  <c r="Z30" i="8"/>
  <c r="T26" i="8"/>
  <c r="Y18" i="8"/>
  <c r="H17" i="8"/>
  <c r="F6" i="8"/>
  <c r="N5" i="8"/>
  <c r="B15" i="36"/>
  <c r="G18" i="8"/>
  <c r="L18" i="8"/>
  <c r="F18" i="37"/>
  <c r="F21" i="37" s="1"/>
  <c r="AC38" i="8"/>
  <c r="R34" i="8"/>
  <c r="N6" i="8"/>
  <c r="L29" i="8"/>
  <c r="R29" i="8"/>
  <c r="X29" i="8"/>
  <c r="F29" i="8"/>
  <c r="F34" i="8"/>
  <c r="N34" i="8"/>
  <c r="R46" i="40"/>
  <c r="T46" i="40"/>
  <c r="G26" i="8"/>
  <c r="Y26" i="8"/>
  <c r="M26" i="8"/>
  <c r="S26" i="8"/>
  <c r="N26" i="8"/>
  <c r="H26" i="8"/>
  <c r="H22" i="8"/>
  <c r="H28" i="8"/>
  <c r="N28" i="8"/>
  <c r="Y19" i="8"/>
  <c r="S19" i="8"/>
  <c r="F6" i="22"/>
  <c r="F5" i="22" s="1"/>
  <c r="G11" i="22"/>
  <c r="G6" i="22" s="1"/>
  <c r="G5" i="22" s="1"/>
  <c r="T25" i="42"/>
  <c r="N24" i="8"/>
  <c r="H24" i="8"/>
  <c r="S24" i="8"/>
  <c r="Y24" i="8"/>
  <c r="M24" i="8"/>
  <c r="G24" i="8"/>
  <c r="Z21" i="8"/>
  <c r="T21" i="8"/>
  <c r="N39" i="8"/>
  <c r="T39" i="8"/>
  <c r="Z39" i="8"/>
  <c r="S24" i="40"/>
  <c r="R27" i="40" s="1"/>
  <c r="R29" i="40" s="1"/>
  <c r="B24" i="40" s="1"/>
  <c r="B26" i="40" s="1"/>
  <c r="R8" i="40"/>
  <c r="G27" i="8"/>
  <c r="T20" i="8"/>
  <c r="Z20" i="8"/>
  <c r="R10" i="40"/>
  <c r="H27" i="8"/>
  <c r="H30" i="8"/>
  <c r="F20" i="8"/>
  <c r="L20" i="8"/>
  <c r="F17" i="8"/>
  <c r="L17" i="8"/>
  <c r="X17" i="8"/>
  <c r="R17" i="8"/>
  <c r="T14" i="41"/>
  <c r="C11" i="41" s="1"/>
  <c r="C13" i="41" s="1"/>
  <c r="N21" i="8"/>
  <c r="H21" i="8"/>
  <c r="T24" i="40"/>
  <c r="R28" i="40" s="1"/>
  <c r="T25" i="40"/>
  <c r="T29" i="40" s="1"/>
  <c r="C24" i="40" s="1"/>
  <c r="C26" i="40" s="1"/>
  <c r="T28" i="40"/>
  <c r="R11" i="43"/>
  <c r="R45" i="43"/>
  <c r="T49" i="43"/>
  <c r="T45" i="43"/>
  <c r="G39" i="8"/>
  <c r="H39" i="8"/>
  <c r="S46" i="41"/>
  <c r="R49" i="41" s="1"/>
  <c r="BG27" i="8"/>
  <c r="R36" i="8"/>
  <c r="T28" i="42"/>
  <c r="R24" i="42"/>
  <c r="R25" i="42" s="1"/>
  <c r="M20" i="8"/>
  <c r="F39" i="8"/>
  <c r="M34" i="8"/>
  <c r="C9" i="47"/>
  <c r="AZ25" i="8"/>
  <c r="G20" i="8"/>
  <c r="E14" i="36"/>
  <c r="D9" i="47"/>
  <c r="L34" i="8"/>
  <c r="AP27" i="8"/>
  <c r="L27" i="8" s="1"/>
  <c r="N36" i="8"/>
  <c r="B21" i="37"/>
  <c r="AU38" i="8"/>
  <c r="G36" i="8"/>
  <c r="M36" i="8"/>
  <c r="S36" i="8"/>
  <c r="L36" i="8"/>
  <c r="Y36" i="8"/>
  <c r="R38" i="8"/>
  <c r="T36" i="8"/>
  <c r="S38" i="8"/>
  <c r="Y38" i="8"/>
  <c r="F38" i="8"/>
  <c r="Z38" i="8"/>
  <c r="T38" i="8"/>
  <c r="X38" i="8"/>
  <c r="L38" i="8"/>
  <c r="T50" i="43" l="1"/>
  <c r="C42" i="43" s="1"/>
  <c r="C44" i="43" s="1"/>
  <c r="B24" i="37"/>
  <c r="B26" i="37" s="1"/>
  <c r="T34" i="41"/>
  <c r="C28" i="41" s="1"/>
  <c r="C30" i="41" s="1"/>
  <c r="R50" i="43"/>
  <c r="B42" i="43" s="1"/>
  <c r="B44" i="43" s="1"/>
  <c r="R14" i="41"/>
  <c r="B11" i="41" s="1"/>
  <c r="B13" i="41" s="1"/>
  <c r="R52" i="41"/>
  <c r="B41" i="41" s="1"/>
  <c r="B43" i="41" s="1"/>
  <c r="R47" i="42"/>
  <c r="B32" i="42" s="1"/>
  <c r="B34" i="42" s="1"/>
  <c r="C37" i="40"/>
  <c r="B14" i="36"/>
  <c r="B17" i="36" s="1"/>
  <c r="B25" i="36" s="1"/>
  <c r="F14" i="36"/>
  <c r="F17" i="36" s="1"/>
  <c r="F25" i="36" s="1"/>
  <c r="F24" i="37"/>
  <c r="T47" i="42"/>
  <c r="C32" i="42" s="1"/>
  <c r="C34" i="42" s="1"/>
  <c r="R29" i="42"/>
  <c r="B24" i="42" s="1"/>
  <c r="B26" i="42" s="1"/>
  <c r="R12" i="43"/>
  <c r="B11" i="43" s="1"/>
  <c r="B13" i="43" s="1"/>
  <c r="T12" i="43"/>
  <c r="C11" i="43" s="1"/>
  <c r="C13" i="43" s="1"/>
  <c r="G31" i="8"/>
  <c r="H38" i="8"/>
  <c r="C45" i="41"/>
  <c r="F21" i="8"/>
  <c r="R21" i="8"/>
  <c r="X21" i="8"/>
  <c r="L21" i="8"/>
  <c r="S25" i="8"/>
  <c r="Y25" i="8"/>
  <c r="Y22" i="8"/>
  <c r="S22" i="8"/>
  <c r="G22" i="8"/>
  <c r="M19" i="8"/>
  <c r="G19" i="8"/>
  <c r="B45" i="41"/>
  <c r="B47" i="41" s="1"/>
  <c r="X22" i="8"/>
  <c r="R22" i="8"/>
  <c r="F27" i="8"/>
  <c r="F31" i="8" s="1"/>
  <c r="G38" i="8"/>
  <c r="L25" i="8"/>
  <c r="R25" i="8"/>
  <c r="F25" i="8"/>
  <c r="T27" i="8"/>
  <c r="Z27" i="8"/>
  <c r="N27" i="8"/>
  <c r="M38" i="8"/>
  <c r="Y20" i="8"/>
  <c r="S20" i="8"/>
  <c r="G25" i="8"/>
  <c r="N38" i="8"/>
  <c r="S21" i="8"/>
  <c r="Y21" i="8"/>
  <c r="H36" i="8"/>
  <c r="Z22" i="8"/>
  <c r="T22" i="8"/>
  <c r="R27" i="8"/>
  <c r="X27" i="8"/>
  <c r="B46" i="43"/>
  <c r="B48" i="43" s="1"/>
  <c r="G21" i="8"/>
  <c r="N19" i="8"/>
  <c r="H19" i="8"/>
  <c r="T29" i="42"/>
  <c r="C24" i="42" s="1"/>
  <c r="C26" i="42" s="1"/>
  <c r="C37" i="42" s="1"/>
  <c r="M21" i="8"/>
  <c r="N22" i="8"/>
  <c r="L22" i="8"/>
  <c r="F22" i="8"/>
  <c r="R11" i="40"/>
  <c r="B10" i="40" s="1"/>
  <c r="B12" i="40" s="1"/>
  <c r="B37" i="40" s="1"/>
  <c r="B39" i="40" s="1"/>
  <c r="M25" i="8"/>
  <c r="M22" i="8"/>
  <c r="C46" i="43" l="1"/>
  <c r="C48" i="43" s="1"/>
  <c r="B37" i="42"/>
  <c r="B39" i="42" s="1"/>
  <c r="F26" i="37"/>
  <c r="G33" i="10"/>
  <c r="G35" i="10" s="1"/>
  <c r="F27" i="36"/>
  <c r="G37" i="10"/>
  <c r="G39" i="10" s="1"/>
  <c r="B27" i="36"/>
  <c r="DT59" i="34" a="1"/>
  <c r="CH72" i="34" a="1"/>
  <c r="DJ72" i="34" a="1"/>
  <c r="DV38" i="34" a="1"/>
  <c r="CZ16" i="34" a="1"/>
  <c r="CX122" i="34" a="1"/>
  <c r="DF52" i="34" a="1"/>
  <c r="AW16" i="34" a="1"/>
  <c r="CF40" i="34" a="1"/>
  <c r="DF103" i="34" a="1"/>
  <c r="CR67" i="34" a="1"/>
  <c r="AW83" i="34" a="1"/>
  <c r="CF154" i="34" a="1"/>
  <c r="DB56" i="34" a="1"/>
  <c r="BQ101" i="34" a="1"/>
  <c r="CH8" i="34" a="1"/>
  <c r="BX145" i="34" a="1"/>
  <c r="DT90" i="34" a="1"/>
  <c r="CB120" i="34" a="1"/>
  <c r="CN138" i="34" a="1"/>
  <c r="BC50" i="34" a="1"/>
  <c r="BO98" i="34" a="1"/>
  <c r="CJ69" i="34" a="1"/>
  <c r="CT116" i="34" a="1"/>
  <c r="BQ157" i="34" a="1"/>
  <c r="CL84" i="34" a="1"/>
  <c r="CZ47" i="34" a="1"/>
  <c r="CR129" i="34" a="1"/>
  <c r="AS95" i="34" a="1"/>
  <c r="CR51" i="34" a="1"/>
  <c r="BG64" i="34" a="1"/>
  <c r="DJ93" i="34" a="1"/>
  <c r="BE40" i="34" a="1"/>
  <c r="DV131" i="34" a="1"/>
  <c r="CH39" i="34" a="1"/>
  <c r="CJ84" i="34" a="1"/>
  <c r="DJ7" i="34" a="1"/>
  <c r="CH29" i="34" a="1"/>
  <c r="AY76" i="34" a="1"/>
  <c r="DT31" i="34" a="1"/>
  <c r="DB74" i="34" a="1"/>
  <c r="DP71" i="34" a="1"/>
  <c r="BG69" i="34" a="1"/>
  <c r="CJ144" i="34" a="1"/>
  <c r="DF120" i="34" a="1"/>
  <c r="AU81" i="34" a="1"/>
  <c r="CX88" i="34" a="1"/>
  <c r="BA157" i="34" a="1"/>
  <c r="DB31" i="34" a="1"/>
  <c r="DV40" i="34" a="1"/>
  <c r="BX144" i="34" a="1"/>
  <c r="DP39" i="34" a="1"/>
  <c r="BQ7" i="34" a="1"/>
  <c r="DL30" i="34" a="1"/>
  <c r="CH104" i="34" a="1"/>
  <c r="AU38" i="34" a="1"/>
  <c r="BX4" i="34" a="1"/>
  <c r="AS77" i="34" a="1"/>
  <c r="CF48" i="34" a="1"/>
  <c r="AU132" i="34" a="1"/>
  <c r="CT146" i="34" a="1"/>
  <c r="CP133" i="34" a="1"/>
  <c r="CH158" i="34" a="1"/>
  <c r="BI77" i="34" a="1"/>
  <c r="CX38" i="34" a="1"/>
  <c r="CJ30" i="34" a="1"/>
  <c r="DN111" i="34" a="1"/>
  <c r="BC7" i="34" a="1"/>
  <c r="DB15" i="34" a="1"/>
  <c r="DH84" i="34" a="1"/>
  <c r="BO9" i="34" a="1"/>
  <c r="BO133" i="34" a="1"/>
  <c r="AW157" i="34" a="1"/>
  <c r="CF98" i="34" a="1"/>
  <c r="BC15" i="34" a="1"/>
  <c r="CR112" i="34" a="1"/>
  <c r="CJ149" i="34" a="1"/>
  <c r="DJ30" i="34" a="1"/>
  <c r="CF49" i="34" a="1"/>
  <c r="DT19" i="34" a="1"/>
  <c r="DD154" i="34" a="1"/>
  <c r="BE100" i="34" a="1"/>
  <c r="CL125" i="34" a="1"/>
  <c r="BZ156" i="34" a="1"/>
  <c r="CP144" i="34" a="1"/>
  <c r="BA144" i="34" a="1"/>
  <c r="CR137" i="34" a="1"/>
  <c r="AW14" i="34" a="1"/>
  <c r="BC21" i="34" a="1"/>
  <c r="BK51" i="34" a="1"/>
  <c r="AY19" i="34" a="1"/>
  <c r="AU104" i="34" a="1"/>
  <c r="BX137" i="34" a="1"/>
  <c r="AU85" i="34" a="1"/>
  <c r="BE58" i="34" a="1"/>
  <c r="BI71" i="34" a="1"/>
  <c r="CR37" i="34" a="1"/>
  <c r="DB93" i="34" a="1"/>
  <c r="DB22" i="34" a="1"/>
  <c r="BI145" i="34" a="1"/>
  <c r="DB118" i="34" a="1"/>
  <c r="CN149" i="34" a="1"/>
  <c r="BC158" i="34" a="1"/>
  <c r="CH24" i="34" a="1"/>
  <c r="BG26" i="34" a="1"/>
  <c r="CF95" i="34" a="1"/>
  <c r="AU149" i="34" a="1"/>
  <c r="BV119" i="34" a="1"/>
  <c r="BX81" i="34" a="1"/>
  <c r="DP156" i="34" a="1"/>
  <c r="BQ6" i="34" a="1"/>
  <c r="BX129" i="34" a="1"/>
  <c r="BV85" i="34" a="1"/>
  <c r="CD78" i="34" a="1"/>
  <c r="CR29" i="34" a="1"/>
  <c r="BG67" i="34" a="1"/>
  <c r="AU110" i="34" a="1"/>
  <c r="CH63" i="34" a="1"/>
  <c r="CP43" i="34" a="1"/>
  <c r="DP113" i="34" a="1"/>
  <c r="BZ84" i="34" a="1"/>
  <c r="CD33" i="34" a="1"/>
  <c r="AY133" i="34" a="1"/>
  <c r="BQ124" i="34" a="1"/>
  <c r="DF140" i="34" a="1"/>
  <c r="AY144" i="34" a="1"/>
  <c r="CJ127" i="34" a="1"/>
  <c r="BE102" i="34" a="1"/>
  <c r="DN139" i="34" a="1"/>
  <c r="CJ148" i="34" a="1"/>
  <c r="BO30" i="34" a="1"/>
  <c r="BC43" i="34" a="1"/>
  <c r="CJ142" i="34" a="1"/>
  <c r="DL124" i="34" a="1"/>
  <c r="DP90" i="34" a="1"/>
  <c r="BX154" i="34" a="1"/>
  <c r="BZ118" i="34" a="1"/>
  <c r="CL88" i="34" a="1"/>
  <c r="AS83" i="34" a="1"/>
  <c r="DP67" i="34" a="1"/>
  <c r="BC30" i="34" a="1"/>
  <c r="CZ17" i="34" a="1"/>
  <c r="CJ4" i="34" a="1"/>
  <c r="BO154" i="34" a="1"/>
  <c r="CH99" i="34" a="1"/>
  <c r="CP26" i="34" a="1"/>
  <c r="DB114" i="34" a="1"/>
  <c r="DN66" i="34" a="1"/>
  <c r="BA116" i="34" a="1"/>
  <c r="CD131" i="34" a="1"/>
  <c r="BC93" i="34" a="1"/>
  <c r="CP132" i="34" a="1"/>
  <c r="BC65" i="34" a="1"/>
  <c r="DH79" i="34" a="1"/>
  <c r="BZ73" i="34" a="1"/>
  <c r="CD141" i="34" a="1"/>
  <c r="CR157" i="34" a="1"/>
  <c r="CF142" i="34" a="1"/>
  <c r="CH139" i="34" a="1"/>
  <c r="DT100" i="34" a="1"/>
  <c r="CJ71" i="34" a="1"/>
  <c r="BM90" i="34" a="1"/>
  <c r="BQ72" i="34" a="1"/>
  <c r="DR66" i="34" a="1"/>
  <c r="DT89" i="34" a="1"/>
  <c r="BE44" i="34" a="1"/>
  <c r="BZ124" i="34" a="1"/>
  <c r="BG123" i="34" a="1"/>
  <c r="DL125" i="34" a="1"/>
  <c r="CJ58" i="34" a="1"/>
  <c r="CF122" i="34" a="1"/>
  <c r="AW8" i="34" a="1"/>
  <c r="BA132" i="34" a="1"/>
  <c r="AW85" i="34" a="1"/>
  <c r="CH97" i="34" a="1"/>
  <c r="BX126" i="34" a="1"/>
  <c r="CH140" i="34" a="1"/>
  <c r="BC152" i="34" a="1"/>
  <c r="DF18" i="34" a="1"/>
  <c r="CZ118" i="34" a="1"/>
  <c r="DV52" i="34" a="1"/>
  <c r="BE144" i="34" a="1"/>
  <c r="DB65" i="34" a="1"/>
  <c r="CR159" i="34" a="1"/>
  <c r="CX13" i="34" a="1"/>
  <c r="CX101" i="34" a="1"/>
  <c r="AU65" i="34" a="1"/>
  <c r="BM101" i="34" a="1"/>
  <c r="DD119" i="34" a="1"/>
  <c r="CB94" i="34" a="1"/>
  <c r="AW122" i="34" a="1"/>
  <c r="DB158" i="34" a="1"/>
  <c r="DJ100" i="34" a="1"/>
  <c r="DR127" i="34" a="1"/>
  <c r="DH12" i="34" a="1"/>
  <c r="DD27" i="34" a="1"/>
  <c r="BQ30" i="34" a="1"/>
  <c r="DB153" i="34" a="1"/>
  <c r="AY157" i="34" a="1"/>
  <c r="CP125" i="34" a="1"/>
  <c r="BG56" i="34" a="1"/>
  <c r="BX27" i="34" a="1"/>
  <c r="CF30" i="34" a="1"/>
  <c r="BV70" i="34" a="1"/>
  <c r="DN140" i="34" a="1"/>
  <c r="DP78" i="34" a="1"/>
  <c r="CZ150" i="34" a="1"/>
  <c r="BO18" i="34" a="1"/>
  <c r="CZ147" i="34" a="1"/>
  <c r="DV14" i="34" a="1"/>
  <c r="CT115" i="34" a="1"/>
  <c r="CP91" i="34" a="1"/>
  <c r="CB93" i="34" a="1"/>
  <c r="CN67" i="34" a="1"/>
  <c r="BX23" i="34" a="1"/>
  <c r="DD130" i="34" a="1"/>
  <c r="AS151" i="34" a="1"/>
  <c r="CX139" i="34" a="1"/>
  <c r="CP41" i="34" a="1"/>
  <c r="CX70" i="34" a="1"/>
  <c r="BX104" i="34" a="1"/>
  <c r="BM62" i="34" a="1"/>
  <c r="CN65" i="34" a="1"/>
  <c r="BK41" i="34" a="1"/>
  <c r="CF21" i="34" a="1"/>
  <c r="BM89" i="34" a="1"/>
  <c r="BE47" i="34" a="1"/>
  <c r="AU72" i="34" a="1"/>
  <c r="BZ17" i="34" a="1"/>
  <c r="CL67" i="34" a="1"/>
  <c r="BA65" i="34" a="1"/>
  <c r="BC112" i="34" a="1"/>
  <c r="BQ117" i="34" a="1"/>
  <c r="AY33" i="34" a="1"/>
  <c r="DN61" i="34" a="1"/>
  <c r="BA96" i="34" a="1"/>
  <c r="BG114" i="34" a="1"/>
  <c r="DF12" i="34" a="1"/>
  <c r="DN126" i="34" a="1"/>
  <c r="DL15" i="34" a="1"/>
  <c r="DD35" i="34" a="1"/>
  <c r="BA22" i="34" a="1"/>
  <c r="CF118" i="34" a="1"/>
  <c r="BX112" i="34" a="1"/>
  <c r="BZ112" i="34" a="1"/>
  <c r="DB121" i="34" a="1"/>
  <c r="DN30" i="34" a="1"/>
  <c r="CR121" i="34" a="1"/>
  <c r="BC151" i="34" a="1"/>
  <c r="AY8" i="34" a="1"/>
  <c r="AS75" i="34" a="1"/>
  <c r="BZ33" i="34" a="1"/>
  <c r="BV71" i="34" a="1"/>
  <c r="BV10" i="34" a="1"/>
  <c r="AS96" i="34" a="1"/>
  <c r="DP103" i="34" a="1"/>
  <c r="BC60" i="34" a="1"/>
  <c r="BV74" i="34" a="1"/>
  <c r="DB87" i="34" a="1"/>
  <c r="BZ30" i="34" a="1"/>
  <c r="CP50" i="34" a="1"/>
  <c r="CF112" i="34" a="1"/>
  <c r="BK120" i="34" a="1"/>
  <c r="BZ96" i="34" a="1"/>
  <c r="BE129" i="34" a="1"/>
  <c r="BI32" i="34" a="1"/>
  <c r="CT85" i="34" a="1"/>
  <c r="BZ82" i="34" a="1"/>
  <c r="DF139" i="34" a="1"/>
  <c r="CN19" i="34" a="1"/>
  <c r="BA131" i="34" a="1"/>
  <c r="AS15" i="34" a="1"/>
  <c r="DH145" i="34" a="1"/>
  <c r="BV63" i="34" a="1"/>
  <c r="BE114" i="34" a="1"/>
  <c r="DH34" i="34" a="1"/>
  <c r="CL101" i="34" a="1"/>
  <c r="BC58" i="34" a="1"/>
  <c r="CD71" i="34" a="1"/>
  <c r="CX147" i="34" a="1"/>
  <c r="CL157" i="34" a="1"/>
  <c r="BV21" i="34" a="1"/>
  <c r="BZ122" i="34" a="1"/>
  <c r="DP51" i="34" a="1"/>
  <c r="BO32" i="34" a="1"/>
  <c r="BA149" i="34" a="1"/>
  <c r="BK52" i="34" a="1"/>
  <c r="DL33" i="34" a="1"/>
  <c r="CF27" i="34" a="1"/>
  <c r="CT158" i="34" a="1"/>
  <c r="DL123" i="34" a="1"/>
  <c r="CD23" i="34" a="1"/>
  <c r="CD15" i="34" a="1"/>
  <c r="CP99" i="34" a="1"/>
  <c r="BK119" i="34" a="1"/>
  <c r="BX26" i="34" a="1"/>
  <c r="BC157" i="34" a="1"/>
  <c r="DP89" i="34" a="1"/>
  <c r="DD88" i="34" a="1"/>
  <c r="BO151" i="34" a="1"/>
  <c r="AS13" i="34" a="1"/>
  <c r="BK32" i="34" a="1"/>
  <c r="CX136" i="34" a="1"/>
  <c r="CZ34" i="34" a="1"/>
  <c r="BI30" i="34" a="1"/>
  <c r="CH86" i="34" a="1"/>
  <c r="AU77" i="34" a="1"/>
  <c r="DJ152" i="34" a="1"/>
  <c r="DH151" i="34" a="1"/>
  <c r="DJ138" i="34" a="1"/>
  <c r="DP8" i="34" a="1"/>
  <c r="AY57" i="34" a="1"/>
  <c r="DL105" i="34" a="1"/>
  <c r="DB102" i="34" a="1"/>
  <c r="BG94" i="34" a="1"/>
  <c r="DV141" i="34" a="1"/>
  <c r="CJ50" i="34" a="1"/>
  <c r="BK115" i="34" a="1"/>
  <c r="BC127" i="34" a="1"/>
  <c r="CF73" i="34" a="1"/>
  <c r="CD72" i="34" a="1"/>
  <c r="BG105" i="34" a="1"/>
  <c r="DF127" i="34" a="1"/>
  <c r="BE117" i="34" a="1"/>
  <c r="BM81" i="34" a="1"/>
  <c r="DN47" i="34" a="1"/>
  <c r="DL146" i="34" a="1"/>
  <c r="CF77" i="34" a="1"/>
  <c r="BG30" i="34" a="1"/>
  <c r="DR139" i="34" a="1"/>
  <c r="BA154" i="34" a="1"/>
  <c r="BA83" i="34" a="1"/>
  <c r="CX79" i="34" a="1"/>
  <c r="CD158" i="34" a="1"/>
  <c r="DJ90" i="34" a="1"/>
  <c r="CX92" i="34" a="1"/>
  <c r="DB150" i="34" a="1"/>
  <c r="DV123" i="34" a="1"/>
  <c r="BA47" i="34" a="1"/>
  <c r="CH94" i="34" a="1"/>
  <c r="BC99" i="34" a="1"/>
  <c r="DV93" i="34" a="1"/>
  <c r="BC110" i="34" a="1"/>
  <c r="DP105" i="34" a="1"/>
  <c r="BQ85" i="34" a="1"/>
  <c r="CH125" i="34" a="1"/>
  <c r="DR89" i="34" a="1"/>
  <c r="BQ92" i="34" a="1"/>
  <c r="DN116" i="34" a="1"/>
  <c r="BK20" i="34" a="1"/>
  <c r="BX119" i="34" a="1"/>
  <c r="BA130" i="34" a="1"/>
  <c r="BV88" i="34" a="1"/>
  <c r="BC81" i="34" a="1"/>
  <c r="DD68" i="34" a="1"/>
  <c r="BA28" i="34" a="1"/>
  <c r="CF132" i="34" a="1"/>
  <c r="CD16" i="34" a="1"/>
  <c r="CH142" i="34" a="1"/>
  <c r="CJ114" i="34" a="1"/>
  <c r="CP65" i="34" a="1"/>
  <c r="AU16" i="34" a="1"/>
  <c r="DT6" i="34" a="1"/>
  <c r="DL137" i="34" a="1"/>
  <c r="AW39" i="34" a="1"/>
  <c r="AW128" i="34" a="1"/>
  <c r="AY44" i="34" a="1"/>
  <c r="DR114" i="34" a="1"/>
  <c r="CZ70" i="34" a="1"/>
  <c r="BZ35" i="34" a="1"/>
  <c r="CP81" i="34" a="1"/>
  <c r="CX102" i="34" a="1"/>
  <c r="CD22" i="34" a="1"/>
  <c r="DF100" i="34" a="1"/>
  <c r="BI79" i="34" a="1"/>
  <c r="AU10" i="34" a="1"/>
  <c r="BI52" i="34" a="1"/>
  <c r="BE120" i="34" a="1"/>
  <c r="AU45" i="34" a="1"/>
  <c r="DH95" i="34" a="1"/>
  <c r="AY61" i="34" a="1"/>
  <c r="BQ103" i="34" a="1"/>
  <c r="DD139" i="34" a="1"/>
  <c r="BA143" i="34" a="1"/>
  <c r="DV95" i="34" a="1"/>
  <c r="AU64" i="34" a="1"/>
  <c r="DR143" i="34" a="1"/>
  <c r="CD154" i="34" a="1"/>
  <c r="BA14" i="34" a="1"/>
  <c r="DB85" i="34" a="1"/>
  <c r="BA27" i="34" a="1"/>
  <c r="AS153" i="34" a="1"/>
  <c r="DH73" i="34" a="1"/>
  <c r="DF90" i="34" a="1"/>
  <c r="CP36" i="34" a="1"/>
  <c r="BA113" i="34" a="1"/>
  <c r="CJ79" i="34" a="1"/>
  <c r="CD118" i="34" a="1"/>
  <c r="BI36" i="34" a="1"/>
  <c r="CH73" i="34" a="1"/>
  <c r="BQ86" i="34" a="1"/>
  <c r="DF75" i="34" a="1"/>
  <c r="DB151" i="34" a="1"/>
  <c r="DV71" i="34" a="1"/>
  <c r="CP130" i="34" a="1"/>
  <c r="DR44" i="34" a="1"/>
  <c r="CF82" i="34" a="1"/>
  <c r="CJ90" i="34" a="1"/>
  <c r="CP105" i="34" a="1"/>
  <c r="AU46" i="34" a="1"/>
  <c r="CZ24" i="34" a="1"/>
  <c r="DV104" i="34" a="1"/>
  <c r="DP47" i="34" a="1"/>
  <c r="CT24" i="34" a="1"/>
  <c r="DL149" i="34" a="1"/>
  <c r="DD100" i="34" a="1"/>
  <c r="DB26" i="34" a="1"/>
  <c r="BE93" i="34" a="1"/>
  <c r="AU138" i="34" a="1"/>
  <c r="DV75" i="34" a="1"/>
  <c r="CJ128" i="34" a="1"/>
  <c r="CH5" i="34" a="1"/>
  <c r="AW9" i="34" a="1"/>
  <c r="BX72" i="34" a="1"/>
  <c r="CH31" i="34" a="1"/>
  <c r="AW153" i="34" a="1"/>
  <c r="BG71" i="34" a="1"/>
  <c r="CF99" i="34" a="1"/>
  <c r="DN158" i="34" a="1"/>
  <c r="BQ129" i="34" a="1"/>
  <c r="DF110" i="34" a="1"/>
  <c r="CL111" i="34" a="1"/>
  <c r="BM44" i="34" a="1"/>
  <c r="CD30" i="34" a="1"/>
  <c r="DR58" i="34" a="1"/>
  <c r="BV16" i="34" a="1"/>
  <c r="DB101" i="34" a="1"/>
  <c r="BX34" i="34" a="1"/>
  <c r="BO66" i="34" a="1"/>
  <c r="BO77" i="34" a="1"/>
  <c r="DL45" i="34" a="1"/>
  <c r="CT67" i="34" a="1"/>
  <c r="BI125" i="34" a="1"/>
  <c r="CB151" i="34" a="1"/>
  <c r="CR149" i="34" a="1"/>
  <c r="DV143" i="34" a="1"/>
  <c r="CD39" i="34" a="1"/>
  <c r="CZ84" i="34" a="1"/>
  <c r="BE97" i="34" a="1"/>
  <c r="CL21" i="34" a="1"/>
  <c r="CX40" i="34" a="1"/>
  <c r="AW135" i="34" a="1"/>
  <c r="CB89" i="34" a="1"/>
  <c r="BE12" i="34" a="1"/>
  <c r="CN112" i="34" a="1"/>
  <c r="BO75" i="34" a="1"/>
  <c r="CF151" i="34" a="1"/>
  <c r="AY125" i="34" a="1"/>
  <c r="CN118" i="34" a="1"/>
  <c r="BA120" i="34" a="1"/>
  <c r="CL50" i="34" a="1"/>
  <c r="DB125" i="34" a="1"/>
  <c r="AU27" i="34" a="1"/>
  <c r="AY142" i="34" a="1"/>
  <c r="DN127" i="34" a="1"/>
  <c r="CR56" i="34" a="1"/>
  <c r="BG41" i="34" a="1"/>
  <c r="AW10" i="34" a="1"/>
  <c r="CZ67" i="34" a="1"/>
  <c r="DJ141" i="34" a="1"/>
  <c r="BO78" i="34" a="1"/>
  <c r="BV100" i="34" a="1"/>
  <c r="BK74" i="34" a="1"/>
  <c r="BO4" i="34" a="1"/>
  <c r="BM25" i="34" a="1"/>
  <c r="DR25" i="34" a="1"/>
  <c r="CD116" i="34" a="1"/>
  <c r="BM136" i="34" a="1"/>
  <c r="DF91" i="34" a="1"/>
  <c r="DJ46" i="34" a="1"/>
  <c r="DF133" i="34" a="1"/>
  <c r="DJ133" i="34" a="1"/>
  <c r="DL86" i="34" a="1"/>
  <c r="CN135" i="34" a="1"/>
  <c r="AY95" i="34" a="1"/>
  <c r="CF138" i="34" a="1"/>
  <c r="BC61" i="34" a="1"/>
  <c r="DT21" i="34" a="1"/>
  <c r="CH58" i="34" a="1"/>
  <c r="DN19" i="34" a="1"/>
  <c r="BK139" i="34" a="1"/>
  <c r="DV16" i="34" a="1"/>
  <c r="CP138" i="34" a="1"/>
  <c r="CZ145" i="34" a="1"/>
  <c r="CT84" i="34" a="1"/>
  <c r="DB115" i="34" a="1"/>
  <c r="DP119" i="34" a="1"/>
  <c r="CJ157" i="34" a="1"/>
  <c r="DN23" i="34" a="1"/>
  <c r="DV76" i="34" a="1"/>
  <c r="CZ117" i="34" a="1"/>
  <c r="BO43" i="34" a="1"/>
  <c r="AW103" i="34" a="1"/>
  <c r="BA85" i="34" a="1"/>
  <c r="DV34" i="34" a="1"/>
  <c r="BM125" i="34" a="1"/>
  <c r="BO29" i="34" a="1"/>
  <c r="DD118" i="34" a="1"/>
  <c r="AY94" i="34" a="1"/>
  <c r="BE60" i="34" a="1"/>
  <c r="DB36" i="34" a="1"/>
  <c r="DL26" i="34" a="1"/>
  <c r="BC62" i="34" a="1"/>
  <c r="BM122" i="34" a="1"/>
  <c r="AW141" i="34" a="1"/>
  <c r="CP49" i="34" a="1"/>
  <c r="DF62" i="34" a="1"/>
  <c r="DR18" i="34" a="1"/>
  <c r="BE126" i="34" a="1"/>
  <c r="BM144" i="34" a="1"/>
  <c r="AS159" i="34" a="1"/>
  <c r="DH127" i="34" a="1"/>
  <c r="AS44" i="34" a="1"/>
  <c r="BC144" i="34" a="1"/>
  <c r="CP119" i="34" a="1"/>
  <c r="CH50" i="34" a="1"/>
  <c r="BZ128" i="34" a="1"/>
  <c r="DB146" i="34" a="1"/>
  <c r="DL38" i="34" a="1"/>
  <c r="DF85" i="34" a="1"/>
  <c r="CL12" i="34" a="1"/>
  <c r="CF93" i="34" a="1"/>
  <c r="BX8" i="34" a="1"/>
  <c r="CN134" i="34" a="1"/>
  <c r="DJ145" i="34" a="1"/>
  <c r="CL48" i="34" a="1"/>
  <c r="BE159" i="34" a="1"/>
  <c r="CJ113" i="34" a="1"/>
  <c r="CF15" i="34" a="1"/>
  <c r="BX117" i="34" a="1"/>
  <c r="CP90" i="34" a="1"/>
  <c r="DP25" i="34" a="1"/>
  <c r="CN83" i="34" a="1"/>
  <c r="BK113" i="34" a="1"/>
  <c r="DF22" i="34" a="1"/>
  <c r="AS89" i="34" a="1"/>
  <c r="BE133" i="34" a="1"/>
  <c r="DL61" i="34" a="1"/>
  <c r="CX20" i="34" a="1"/>
  <c r="CT10" i="34" a="1"/>
  <c r="DB50" i="34" a="1"/>
  <c r="CD42" i="34" a="1"/>
  <c r="BZ12" i="34" a="1"/>
  <c r="CH7" i="34" a="1"/>
  <c r="CJ76" i="34" a="1"/>
  <c r="CJ104" i="34" a="1"/>
  <c r="AY78" i="34" a="1"/>
  <c r="DN52" i="34" a="1"/>
  <c r="BE71" i="34" a="1"/>
  <c r="CX27" i="34" a="1"/>
  <c r="DF11" i="34" a="1"/>
  <c r="DH104" i="34" a="1"/>
  <c r="DJ18" i="34" a="1"/>
  <c r="CX115" i="34" a="1"/>
  <c r="CZ136" i="34" a="1"/>
  <c r="DR141" i="34" a="1"/>
  <c r="DN38" i="34" a="1"/>
  <c r="DT150" i="34" a="1"/>
  <c r="DR90" i="34" a="1"/>
  <c r="DT157" i="34" a="1"/>
  <c r="BK101" i="34" a="1"/>
  <c r="BZ89" i="34" a="1"/>
  <c r="DT138" i="34" a="1"/>
  <c r="BM52" i="34" a="1"/>
  <c r="DL136" i="34" a="1"/>
  <c r="BM42" i="34" a="1"/>
  <c r="CD129" i="34" a="1"/>
  <c r="DR72" i="34" a="1"/>
  <c r="CD95" i="34" a="1"/>
  <c r="DD60" i="34" a="1"/>
  <c r="BI147" i="34" a="1"/>
  <c r="BI89" i="34" a="1"/>
  <c r="CN95" i="34" a="1"/>
  <c r="DP87" i="34" a="1"/>
  <c r="CR71" i="34" a="1"/>
  <c r="BM104" i="34" a="1"/>
  <c r="CN139" i="34" a="1"/>
  <c r="DL127" i="34" a="1"/>
  <c r="BE104" i="34" a="1"/>
  <c r="BQ13" i="34" a="1"/>
  <c r="CD123" i="34" a="1"/>
  <c r="BQ155" i="34" a="1"/>
  <c r="CJ72" i="34" a="1"/>
  <c r="DV4" i="34" a="1"/>
  <c r="BV32" i="34" a="1"/>
  <c r="CD125" i="34" a="1"/>
  <c r="DR95" i="34" a="1"/>
  <c r="CD60" i="34" a="1"/>
  <c r="AS101" i="34" a="1"/>
  <c r="AU157" i="34" a="1"/>
  <c r="CL80" i="34" a="1"/>
  <c r="CX116" i="34" a="1"/>
  <c r="CH76" i="34" a="1"/>
  <c r="AS57" i="34" a="1"/>
  <c r="AS52" i="34" a="1"/>
  <c r="CB4" i="34" a="1"/>
  <c r="CB90" i="34" a="1"/>
  <c r="DH40" i="34" a="1"/>
  <c r="DP97" i="34" a="1"/>
  <c r="CT61" i="34" a="1"/>
  <c r="BC142" i="34" a="1"/>
  <c r="BI73" i="34" a="1"/>
  <c r="BZ8" i="34" a="1"/>
  <c r="AY16" i="34" a="1"/>
  <c r="BM40" i="34" a="1"/>
  <c r="BV105" i="34" a="1"/>
  <c r="DF19" i="34" a="1"/>
  <c r="CZ65" i="34" a="1"/>
  <c r="CL85" i="34" a="1"/>
  <c r="BI23" i="34" a="1"/>
  <c r="CH103" i="34" a="1"/>
  <c r="DV145" i="34" a="1"/>
  <c r="DH120" i="34" a="1"/>
  <c r="BV42" i="34" a="1"/>
  <c r="BC159" i="34" a="1"/>
  <c r="BA69" i="34" a="1"/>
  <c r="BQ65" i="34" a="1"/>
  <c r="BK25" i="34" a="1"/>
  <c r="CN31" i="34" a="1"/>
  <c r="DB116" i="34" a="1"/>
  <c r="CR98" i="34" a="1"/>
  <c r="CX29" i="34" a="1"/>
  <c r="DF84" i="34" a="1"/>
  <c r="DV89" i="34" a="1"/>
  <c r="DN123" i="34" a="1"/>
  <c r="BI83" i="34" a="1"/>
  <c r="CL37" i="34" a="1"/>
  <c r="BK73" i="34" a="1"/>
  <c r="DB99" i="34" a="1"/>
  <c r="CF17" i="34" a="1"/>
  <c r="AS122" i="34" a="1"/>
  <c r="BE118" i="34" a="1"/>
  <c r="DD96" i="34" a="1"/>
  <c r="BG85" i="34" a="1"/>
  <c r="CB143" i="34" a="1"/>
  <c r="BZ150" i="34" a="1"/>
  <c r="CD89" i="34" a="1"/>
  <c r="BO51" i="34" a="1"/>
  <c r="DN102" i="34" a="1"/>
  <c r="BZ119" i="34" a="1"/>
  <c r="DN100" i="34" a="1"/>
  <c r="CT35" i="34" a="1"/>
  <c r="BE32" i="34" a="1"/>
  <c r="CL57" i="34" a="1"/>
  <c r="BI91" i="34" a="1"/>
  <c r="BV151" i="34" a="1"/>
  <c r="CJ65" i="34" a="1"/>
  <c r="BI34" i="34" a="1"/>
  <c r="DR118" i="34" a="1"/>
  <c r="CN38" i="34" a="1"/>
  <c r="CR133" i="34" a="1"/>
  <c r="AW149" i="34" a="1"/>
  <c r="CN5" i="34" a="1"/>
  <c r="BO82" i="34" a="1"/>
  <c r="DD127" i="34" a="1"/>
  <c r="CR48" i="34" a="1"/>
  <c r="CZ52" i="34" a="1"/>
  <c r="CX44" i="34" a="1"/>
  <c r="CL94" i="34" a="1"/>
  <c r="BZ88" i="34" a="1"/>
  <c r="BZ31" i="34" a="1"/>
  <c r="CP59" i="34" a="1"/>
  <c r="DT146" i="34" a="1"/>
  <c r="AU41" i="34" a="1"/>
  <c r="CZ122" i="34" a="1"/>
  <c r="DR67" i="34" a="1"/>
  <c r="CT125" i="34" a="1"/>
  <c r="BM16" i="34" a="1"/>
  <c r="CT92" i="34" a="1"/>
  <c r="DD23" i="34" a="1"/>
  <c r="CB7" i="34" a="1"/>
  <c r="CD75" i="34" a="1"/>
  <c r="CN126" i="34" a="1"/>
  <c r="BE121" i="34" a="1"/>
  <c r="AU128" i="34" a="1"/>
  <c r="DD36" i="34" a="1"/>
  <c r="CL17" i="34" a="1"/>
  <c r="CT23" i="34" a="1"/>
  <c r="CX22" i="34" a="1"/>
  <c r="CD52" i="34" a="1"/>
  <c r="CF88" i="34" a="1"/>
  <c r="DR43" i="34" a="1"/>
  <c r="DR115" i="34" a="1"/>
  <c r="BZ123" i="34" a="1"/>
  <c r="AU36" i="34" a="1"/>
  <c r="CT22" i="34" a="1"/>
  <c r="BK123" i="34" a="1"/>
  <c r="CZ5" i="34" a="1"/>
  <c r="BV46" i="34" a="1"/>
  <c r="DB63" i="34" a="1"/>
  <c r="AY132" i="34" a="1"/>
  <c r="DJ36" i="34" a="1"/>
  <c r="BX82" i="34" a="1"/>
  <c r="BZ29" i="34" a="1"/>
  <c r="BA91" i="34" a="1"/>
  <c r="BA86" i="34" a="1"/>
  <c r="CJ32" i="34" a="1"/>
  <c r="BO96" i="34" a="1"/>
  <c r="BV35" i="34" a="1"/>
  <c r="DH113" i="34" a="1"/>
  <c r="CX99" i="34" a="1"/>
  <c r="DV125" i="34" a="1"/>
  <c r="DH99" i="34" a="1"/>
  <c r="CX85" i="34" a="1"/>
  <c r="DB37" i="34" a="1"/>
  <c r="BA67" i="34" a="1"/>
  <c r="CB50" i="34" a="1"/>
  <c r="DJ140" i="34" a="1"/>
  <c r="CZ48" i="34" a="1"/>
  <c r="BZ37" i="34" a="1"/>
  <c r="BK36" i="34" a="1"/>
  <c r="DF47" i="34" a="1"/>
  <c r="BX57" i="34" a="1"/>
  <c r="DT132" i="34" a="1"/>
  <c r="BE83" i="34" a="1"/>
  <c r="DR125" i="34" a="1"/>
  <c r="BQ71" i="34" a="1"/>
  <c r="BI154" i="34" a="1"/>
  <c r="AY153" i="34" a="1"/>
  <c r="DT43" i="34" a="1"/>
  <c r="CZ10" i="34" a="1"/>
  <c r="BQ119" i="34" a="1"/>
  <c r="DB75" i="34" a="1"/>
  <c r="BI53" i="34" a="1"/>
  <c r="AS131" i="34" a="1"/>
  <c r="CR84" i="34" a="1"/>
  <c r="CR99" i="34" a="1"/>
  <c r="BO124" i="34" a="1"/>
  <c r="DB28" i="34" a="1"/>
  <c r="BM82" i="34" a="1"/>
  <c r="BZ15" i="34" a="1"/>
  <c r="DN35" i="34" a="1"/>
  <c r="BC82" i="34" a="1"/>
  <c r="BO141" i="34" a="1"/>
  <c r="DF70" i="34" a="1"/>
  <c r="DH62" i="34" a="1"/>
  <c r="CZ75" i="34" a="1"/>
  <c r="BI155" i="34" a="1"/>
  <c r="BQ23" i="34" a="1"/>
  <c r="CT114" i="34" a="1"/>
  <c r="BX29" i="34" a="1"/>
  <c r="DP53" i="34" a="1"/>
  <c r="BO150" i="34" a="1"/>
  <c r="CP10" i="34" a="1"/>
  <c r="AU66" i="34" a="1"/>
  <c r="BA135" i="34" a="1"/>
  <c r="BO88" i="34" a="1"/>
  <c r="DF63" i="34" a="1"/>
  <c r="BC19" i="34" a="1"/>
  <c r="BE37" i="34" a="1"/>
  <c r="DF58" i="34" a="1"/>
  <c r="CR73" i="34" a="1"/>
  <c r="AU25" i="34" a="1"/>
  <c r="BO47" i="34" a="1"/>
  <c r="DH143" i="34" a="1"/>
  <c r="DV18" i="34" a="1"/>
  <c r="CF96" i="34" a="1"/>
  <c r="CZ125" i="34" a="1"/>
  <c r="DV157" i="34" a="1"/>
  <c r="BG10" i="34" a="1"/>
  <c r="AW35" i="34" a="1"/>
  <c r="BE38" i="34" a="1"/>
  <c r="CN69" i="34" a="1"/>
  <c r="CB133" i="34" a="1"/>
  <c r="CH134" i="34" a="1"/>
  <c r="DJ84" i="34" a="1"/>
  <c r="BE78" i="34" a="1"/>
  <c r="BG23" i="34" a="1"/>
  <c r="BI69" i="34" a="1"/>
  <c r="CD150" i="34" a="1"/>
  <c r="CF128" i="34" a="1"/>
  <c r="AU136" i="34" a="1"/>
  <c r="CX89" i="34" a="1"/>
  <c r="BO23" i="34" a="1"/>
  <c r="BA77" i="34" a="1"/>
  <c r="DJ110" i="34" a="1"/>
  <c r="BQ42" i="34" a="1"/>
  <c r="DN132" i="34" a="1"/>
  <c r="BM86" i="34" a="1"/>
  <c r="CT34" i="34" a="1"/>
  <c r="BQ77" i="34" a="1"/>
  <c r="BE155" i="34" a="1"/>
  <c r="CH41" i="34" a="1"/>
  <c r="DH140" i="34" a="1"/>
  <c r="CN15" i="34" a="1"/>
  <c r="BE20" i="34" a="1"/>
  <c r="BG52" i="34" a="1"/>
  <c r="DB95" i="34" a="1"/>
  <c r="BM8" i="34" a="1"/>
  <c r="DV8" i="34" a="1"/>
  <c r="CH138" i="34" a="1"/>
  <c r="BZ145" i="34" a="1"/>
  <c r="DT147" i="34" a="1"/>
  <c r="CB134" i="34" a="1"/>
  <c r="BA39" i="34" a="1"/>
  <c r="BQ93" i="34" a="1"/>
  <c r="AY119" i="34" a="1"/>
  <c r="DB122" i="34" a="1"/>
  <c r="DN89" i="34" a="1"/>
  <c r="BI12" i="34" a="1"/>
  <c r="BC141" i="34" a="1"/>
  <c r="BQ59" i="34" a="1"/>
  <c r="AS136" i="34" a="1"/>
  <c r="CD50" i="34" a="1"/>
  <c r="DL144" i="34" a="1"/>
  <c r="CF130" i="34" a="1"/>
  <c r="CL49" i="34" a="1"/>
  <c r="DT156" i="34" a="1"/>
  <c r="CH144" i="34" a="1"/>
  <c r="BM53" i="34" a="1"/>
  <c r="CB5" i="34" a="1"/>
  <c r="DT51" i="34" a="1"/>
  <c r="CT75" i="34" a="1"/>
  <c r="DH13" i="34" a="1"/>
  <c r="BZ58" i="34" a="1"/>
  <c r="AU28" i="34" a="1"/>
  <c r="DP64" i="34" a="1"/>
  <c r="CB144" i="34" a="1"/>
  <c r="DJ127" i="34" a="1"/>
  <c r="DH66" i="34" a="1"/>
  <c r="BA16" i="34" a="1"/>
  <c r="CH10" i="34" a="1"/>
  <c r="DB30" i="34" a="1"/>
  <c r="DB27" i="34" a="1"/>
  <c r="AU98" i="34" a="1"/>
  <c r="CZ128" i="34" a="1"/>
  <c r="BA84" i="34" a="1"/>
  <c r="BZ45" i="34" a="1"/>
  <c r="CH26" i="34" a="1"/>
  <c r="DD99" i="34" a="1"/>
  <c r="DB24" i="34" a="1"/>
  <c r="BI20" i="34" a="1"/>
  <c r="DJ125" i="34" a="1"/>
  <c r="BI138" i="34" a="1"/>
  <c r="DN95" i="34" a="1"/>
  <c r="BM127" i="34" a="1"/>
  <c r="BA100" i="34" a="1"/>
  <c r="DR84" i="34" a="1"/>
  <c r="CT16" i="34" a="1"/>
  <c r="BZ125" i="34" a="1"/>
  <c r="DN18" i="34" a="1"/>
  <c r="CL137" i="34" a="1"/>
  <c r="DL74" i="34" a="1"/>
  <c r="BO7" i="34" a="1"/>
  <c r="DH88" i="34" a="1"/>
  <c r="DR152" i="34" a="1"/>
  <c r="BE111" i="34" a="1"/>
  <c r="DP104" i="34" a="1"/>
  <c r="BO95" i="34" a="1"/>
  <c r="CT123" i="34" a="1"/>
  <c r="CT112" i="34" a="1"/>
  <c r="BK81" i="34" a="1"/>
  <c r="BO21" i="34" a="1"/>
  <c r="DJ129" i="34" a="1"/>
  <c r="DR97" i="34" a="1"/>
  <c r="CJ23" i="34" a="1"/>
  <c r="CZ111" i="34" a="1"/>
  <c r="AW87" i="34" a="1"/>
  <c r="DH61" i="34" a="1"/>
  <c r="AU91" i="34" a="1"/>
  <c r="DH103" i="34" a="1"/>
  <c r="DV154" i="34" a="1"/>
  <c r="CB139" i="34" a="1"/>
  <c r="CT132" i="34" a="1"/>
  <c r="DH41" i="34" a="1"/>
  <c r="DP126" i="34" a="1"/>
  <c r="AW155" i="34" a="1"/>
  <c r="CH117" i="34" a="1"/>
  <c r="DB120" i="34" a="1"/>
  <c r="DH28" i="34" a="1"/>
  <c r="DP155" i="34" a="1"/>
  <c r="CR97" i="34" a="1"/>
  <c r="CB113" i="34" a="1"/>
  <c r="BX6" i="34" a="1"/>
  <c r="CF6" i="34" a="1"/>
  <c r="BO50" i="34" a="1"/>
  <c r="BM35" i="34" a="1"/>
  <c r="DB66" i="34" a="1"/>
  <c r="AS147" i="34" a="1"/>
  <c r="BK48" i="34" a="1"/>
  <c r="DB134" i="34" a="1"/>
  <c r="BE158" i="34" a="1"/>
  <c r="DJ60" i="34" a="1"/>
  <c r="AW121" i="34" a="1"/>
  <c r="CH46" i="34" a="1"/>
  <c r="DB123" i="34" a="1"/>
  <c r="BV78" i="34" a="1"/>
  <c r="CJ28" i="34" a="1"/>
  <c r="AW115" i="34" a="1"/>
  <c r="AS132" i="34" a="1"/>
  <c r="CJ121" i="34" a="1"/>
  <c r="BC69" i="34" a="1"/>
  <c r="CN33" i="34" a="1"/>
  <c r="BX110" i="34" a="1"/>
  <c r="DN114" i="34" a="1"/>
  <c r="DB96" i="34" a="1"/>
  <c r="DT159" i="34" a="1"/>
  <c r="BV94" i="34" a="1"/>
  <c r="BQ38" i="34" a="1"/>
  <c r="BZ100" i="34" a="1"/>
  <c r="CD103" i="34" a="1"/>
  <c r="DF130" i="34" a="1"/>
  <c r="CB71" i="34" a="1"/>
  <c r="DB20" i="34" a="1"/>
  <c r="CX128" i="34" a="1"/>
  <c r="CZ29" i="34" a="1"/>
  <c r="DB131" i="34" a="1"/>
  <c r="CN105" i="34" a="1"/>
  <c r="AS142" i="34" a="1"/>
  <c r="BC118" i="34" a="1"/>
  <c r="BA147" i="34" a="1"/>
  <c r="CZ158" i="34" a="1"/>
  <c r="DL27" i="34" a="1"/>
  <c r="CT136" i="34" a="1"/>
  <c r="AU50" i="34" a="1"/>
  <c r="DT50" i="34" a="1"/>
  <c r="BX28" i="34" a="1"/>
  <c r="BE48" i="34" a="1"/>
  <c r="CT18" i="34" a="1"/>
  <c r="DH135" i="34" a="1"/>
  <c r="CH57" i="34" a="1"/>
  <c r="DD80" i="34" a="1"/>
  <c r="BA82" i="34" a="1"/>
  <c r="DJ144" i="34" a="1"/>
  <c r="AU51" i="34" a="1"/>
  <c r="DL52" i="34" a="1"/>
  <c r="BI49" i="34" a="1"/>
  <c r="BZ27" i="34" a="1"/>
  <c r="AU111" i="34" a="1"/>
  <c r="DL71" i="34" a="1"/>
  <c r="CX103" i="34" a="1"/>
  <c r="DD17" i="34" a="1"/>
  <c r="CH77" i="34" a="1"/>
  <c r="BX32" i="34" a="1"/>
  <c r="AW51" i="34" a="1"/>
  <c r="BZ103" i="34" a="1"/>
  <c r="CJ37" i="34" a="1"/>
  <c r="BI86" i="34" a="1"/>
  <c r="CR148" i="34" a="1"/>
  <c r="CR6" i="34" a="1"/>
  <c r="BQ10" i="34" a="1"/>
  <c r="DJ56" i="34" a="1"/>
  <c r="BG122" i="34" a="1"/>
  <c r="BM98" i="34" a="1"/>
  <c r="BX98" i="34" a="1"/>
  <c r="CD49" i="34" a="1"/>
  <c r="DJ67" i="34" a="1"/>
  <c r="BV73" i="34" a="1"/>
  <c r="CN23" i="34" a="1"/>
  <c r="DD98" i="34" a="1"/>
  <c r="CB157" i="34" a="1"/>
  <c r="CB96" i="34" a="1"/>
  <c r="CT144" i="34" a="1"/>
  <c r="DT135" i="34" a="1"/>
  <c r="BM33" i="34" a="1"/>
  <c r="BX78" i="34" a="1"/>
  <c r="DF27" i="34" a="1"/>
  <c r="DD83" i="34" a="1"/>
  <c r="DN32" i="34" a="1"/>
  <c r="BE95" i="34" a="1"/>
  <c r="BQ120" i="34" a="1"/>
  <c r="CL11" i="34" a="1"/>
  <c r="AY31" i="34" a="1"/>
  <c r="DP34" i="34" a="1"/>
  <c r="CH78" i="34" a="1"/>
  <c r="DB117" i="34" a="1"/>
  <c r="DV150" i="34" a="1"/>
  <c r="CX157" i="34" a="1"/>
  <c r="BM118" i="34" a="1"/>
  <c r="CB81" i="34" a="1"/>
  <c r="BQ115" i="34" a="1"/>
  <c r="BZ148" i="34" a="1"/>
  <c r="CZ78" i="34" a="1"/>
  <c r="BG32" i="34" a="1"/>
  <c r="BI44" i="34" a="1"/>
  <c r="BG159" i="34" a="1"/>
  <c r="DD58" i="34" a="1"/>
  <c r="BV41" i="34" a="1"/>
  <c r="CB84" i="34" a="1"/>
  <c r="CB86" i="34" a="1"/>
  <c r="BI133" i="34" a="1"/>
  <c r="DN34" i="34" a="1"/>
  <c r="BG99" i="34" a="1"/>
  <c r="BM22" i="34" a="1"/>
  <c r="BI74" i="34" a="1"/>
  <c r="CP89" i="34" a="1"/>
  <c r="BM26" i="34" a="1"/>
  <c r="DR37" i="34" a="1"/>
  <c r="BX79" i="34" a="1"/>
  <c r="BQ49" i="34" a="1"/>
  <c r="DP83" i="34" a="1"/>
  <c r="CN46" i="34" a="1"/>
  <c r="CB91" i="34" a="1"/>
  <c r="CF44" i="34" a="1"/>
  <c r="CJ78" i="34" a="1"/>
  <c r="DD24" i="34" a="1"/>
  <c r="BQ121" i="34" a="1"/>
  <c r="CF51" i="34" a="1"/>
  <c r="BG100" i="34" a="1"/>
  <c r="DP98" i="34" a="1"/>
  <c r="DJ115" i="34" a="1"/>
  <c r="DJ5" i="34" a="1"/>
  <c r="DJ98" i="34" a="1"/>
  <c r="CR34" i="34" a="1"/>
  <c r="DL5" i="34" a="1"/>
  <c r="CR96" i="34" a="1"/>
  <c r="DH58" i="34" a="1"/>
  <c r="DV92" i="34" a="1"/>
  <c r="CX140" i="34" a="1"/>
  <c r="DV19" i="34" a="1"/>
  <c r="BE85" i="34" a="1"/>
  <c r="AY91" i="34" a="1"/>
  <c r="CT101" i="34" a="1"/>
  <c r="CL68" i="34" a="1"/>
  <c r="DN118" i="34" a="1"/>
  <c r="DH57" i="34" a="1"/>
  <c r="CP62" i="34" a="1"/>
  <c r="BE49" i="34" a="1"/>
  <c r="AS65" i="34" a="1"/>
  <c r="CH120" i="34" a="1"/>
  <c r="CZ129" i="34" a="1"/>
  <c r="CL6" i="34" a="1"/>
  <c r="DR63" i="34" a="1"/>
  <c r="CR42" i="34" a="1"/>
  <c r="DL87" i="34" a="1"/>
  <c r="DF7" i="34" a="1"/>
  <c r="DB9" i="34" a="1"/>
  <c r="BI35" i="34" a="1"/>
  <c r="AY127" i="34" a="1"/>
  <c r="DP133" i="34" a="1"/>
  <c r="DN110" i="34" a="1"/>
  <c r="BM15" i="34" a="1"/>
  <c r="BO129" i="34" a="1"/>
  <c r="AS144" i="34" a="1"/>
  <c r="AU146" i="34" a="1"/>
  <c r="BC85" i="34" a="1"/>
  <c r="CL28" i="34" a="1"/>
  <c r="CH20" i="34" a="1"/>
  <c r="BZ5" i="34" a="1"/>
  <c r="DH139" i="34" a="1"/>
  <c r="DR98" i="34" a="1"/>
  <c r="AS157" i="34" a="1"/>
  <c r="AS94" i="34" a="1"/>
  <c r="DT142" i="34" a="1"/>
  <c r="DV129" i="34" a="1"/>
  <c r="CD124" i="34" a="1"/>
  <c r="AY13" i="34" a="1"/>
  <c r="CT73" i="34" a="1"/>
  <c r="CJ44" i="34" a="1"/>
  <c r="CB127" i="34" a="1"/>
  <c r="AS100" i="34" a="1"/>
  <c r="DR155" i="34" a="1"/>
  <c r="CL4" i="34" a="1"/>
  <c r="BV116" i="34" a="1"/>
  <c r="BV131" i="34" a="1"/>
  <c r="CD121" i="34" a="1"/>
  <c r="CL110" i="34" a="1"/>
  <c r="DR14" i="34" a="1"/>
  <c r="CP35" i="34" a="1"/>
  <c r="DR13" i="34" a="1"/>
  <c r="AY128" i="34" a="1"/>
  <c r="BC37" i="34" a="1"/>
  <c r="BG6" i="34" a="1"/>
  <c r="AU144" i="34" a="1"/>
  <c r="CZ104" i="34" a="1"/>
  <c r="BC26" i="34" a="1"/>
  <c r="DN119" i="34" a="1"/>
  <c r="AW42" i="34" a="1"/>
  <c r="AW126" i="34" a="1"/>
  <c r="AS61" i="34" a="1"/>
  <c r="BC5" i="34" a="1"/>
  <c r="DD126" i="34" a="1"/>
  <c r="AY143" i="34" a="1"/>
  <c r="CD24" i="34" a="1"/>
  <c r="BG57" i="34" a="1"/>
  <c r="CL132" i="34" a="1"/>
  <c r="CT25" i="34" a="1"/>
  <c r="CF41" i="34" a="1"/>
  <c r="DB78" i="34" a="1"/>
  <c r="DJ77" i="34" a="1"/>
  <c r="CL63" i="34" a="1"/>
  <c r="DD53" i="34" a="1"/>
  <c r="CL33" i="34" a="1"/>
  <c r="BV26" i="34" a="1"/>
  <c r="CF131" i="34" a="1"/>
  <c r="AS112" i="34" a="1"/>
  <c r="DF28" i="34" a="1"/>
  <c r="DT10" i="34" a="1"/>
  <c r="AW73" i="34" a="1"/>
  <c r="CJ60" i="34" a="1"/>
  <c r="BI114" i="34" a="1"/>
  <c r="AU124" i="34" a="1"/>
  <c r="BI67" i="34" a="1"/>
  <c r="CL117" i="34" a="1"/>
  <c r="BA127" i="34" a="1"/>
  <c r="CZ68" i="34" a="1"/>
  <c r="DT42" i="34" a="1"/>
  <c r="BC148" i="34" a="1"/>
  <c r="CB37" i="34" a="1"/>
  <c r="BX12" i="34" a="1"/>
  <c r="AS148" i="34" a="1"/>
  <c r="CJ126" i="34" a="1"/>
  <c r="CH137" i="34" a="1"/>
  <c r="BO12" i="34" a="1"/>
  <c r="BM138" i="34" a="1"/>
  <c r="CX78" i="34" a="1"/>
  <c r="CZ45" i="34" a="1"/>
  <c r="AS34" i="34" a="1"/>
  <c r="BQ31" i="34" a="1"/>
  <c r="CD61" i="34" a="1"/>
  <c r="DN147" i="34" a="1"/>
  <c r="BG16" i="34" a="1"/>
  <c r="BQ104" i="34" a="1"/>
  <c r="DJ128" i="34" a="1"/>
  <c r="BM7" i="34" a="1"/>
  <c r="DB111" i="34" a="1"/>
  <c r="CB14" i="34" a="1"/>
  <c r="AU67" i="34" a="1"/>
  <c r="CJ122" i="34" a="1"/>
  <c r="BX146" i="34" a="1"/>
  <c r="DB119" i="34" a="1"/>
  <c r="CH70" i="34" a="1"/>
  <c r="CT9" i="34" a="1"/>
  <c r="BI124" i="34" a="1"/>
  <c r="CB98" i="34" a="1"/>
  <c r="BZ85" i="34" a="1"/>
  <c r="BG149" i="34" a="1"/>
  <c r="CX52" i="34" a="1"/>
  <c r="AW65" i="34" a="1"/>
  <c r="BC104" i="34" a="1"/>
  <c r="BO46" i="34" a="1"/>
  <c r="DL68" i="34" a="1"/>
  <c r="DV87" i="34" a="1"/>
  <c r="DT88" i="34" a="1"/>
  <c r="AY154" i="34" a="1"/>
  <c r="DL29" i="34" a="1"/>
  <c r="BO148" i="34" a="1"/>
  <c r="DL142" i="34" a="1"/>
  <c r="BZ99" i="34" a="1"/>
  <c r="CR59" i="34" a="1"/>
  <c r="DV32" i="34" a="1"/>
  <c r="CD69" i="34" a="1"/>
  <c r="BV44" i="34" a="1"/>
  <c r="BO105" i="34" a="1"/>
  <c r="CB155" i="34" a="1"/>
  <c r="CR78" i="34" a="1"/>
  <c r="DV61" i="34" a="1"/>
  <c r="DN45" i="34" a="1"/>
  <c r="DD141" i="34" a="1"/>
  <c r="AU75" i="34" a="1"/>
  <c r="BE27" i="34" a="1"/>
  <c r="BV4" i="34" a="1"/>
  <c r="CD139" i="34" a="1"/>
  <c r="DP26" i="34" a="1"/>
  <c r="DP72" i="34" a="1"/>
  <c r="CB56" i="34" a="1"/>
  <c r="CZ12" i="34" a="1"/>
  <c r="BV62" i="34" a="1"/>
  <c r="DH46" i="34" a="1"/>
  <c r="BX149" i="34" a="1"/>
  <c r="CX156" i="34" a="1"/>
  <c r="DV22" i="34" a="1"/>
  <c r="CT76" i="34" a="1"/>
  <c r="AY96" i="34" a="1"/>
  <c r="CZ73" i="34" a="1"/>
  <c r="DF80" i="34" a="1"/>
  <c r="CL104" i="34" a="1"/>
  <c r="BA148" i="34" a="1"/>
  <c r="AW79" i="34" a="1"/>
  <c r="CP67" i="34" a="1"/>
  <c r="DH115" i="34" a="1"/>
  <c r="CX159" i="34" a="1"/>
  <c r="BQ33" i="34" a="1"/>
  <c r="BZ80" i="34" a="1"/>
  <c r="DD122" i="34" a="1"/>
  <c r="BO17" i="34" a="1"/>
  <c r="DV72" i="34" a="1"/>
  <c r="CP28" i="34" a="1"/>
  <c r="CN22" i="34" a="1"/>
  <c r="AS138" i="34" a="1"/>
  <c r="BA133" i="34" a="1"/>
  <c r="CF68" i="34" a="1"/>
  <c r="DL113" i="34" a="1"/>
  <c r="BM129" i="34" a="1"/>
  <c r="DV81" i="34" a="1"/>
  <c r="CZ7" i="34" a="1"/>
  <c r="DP5" i="34" a="1"/>
  <c r="CH118" i="34" a="1"/>
  <c r="CB128" i="34" a="1"/>
  <c r="BX30" i="34" a="1"/>
  <c r="AS36" i="34" a="1"/>
  <c r="BK29" i="34" a="1"/>
  <c r="CX111" i="34" a="1"/>
  <c r="DJ80" i="34" a="1"/>
  <c r="DB17" i="34" a="1"/>
  <c r="DR39" i="34" a="1"/>
  <c r="CL43" i="34" a="1"/>
  <c r="BK82" i="34" a="1"/>
  <c r="CR50" i="34" a="1"/>
  <c r="AY26" i="34" a="1"/>
  <c r="DD104" i="34" a="1"/>
  <c r="CF137" i="34" a="1"/>
  <c r="BI102" i="34" a="1"/>
  <c r="BM137" i="34" a="1"/>
  <c r="DP29" i="34" a="1"/>
  <c r="CB33" i="34" a="1"/>
  <c r="CP150" i="34" a="1"/>
  <c r="DP115" i="34" a="1"/>
  <c r="DV136" i="34" a="1"/>
  <c r="BX31" i="34" a="1"/>
  <c r="BK43" i="34" a="1"/>
  <c r="BI152" i="34" a="1"/>
  <c r="CP11" i="34" a="1"/>
  <c r="DD105" i="34" a="1"/>
  <c r="CN59" i="34" a="1"/>
  <c r="DH7" i="34" a="1"/>
  <c r="BI143" i="34" a="1"/>
  <c r="DF78" i="34" a="1"/>
  <c r="BV18" i="34" a="1"/>
  <c r="CF43" i="34" a="1"/>
  <c r="CH153" i="34" a="1"/>
  <c r="BX143" i="34" a="1"/>
  <c r="AS102" i="34" a="1"/>
  <c r="CX77" i="34" a="1"/>
  <c r="CR117" i="34" a="1"/>
  <c r="BE7" i="34" a="1"/>
  <c r="BX35" i="34" a="1"/>
  <c r="DN120" i="34" a="1"/>
  <c r="CL20" i="34" a="1"/>
  <c r="DL47" i="34" a="1"/>
  <c r="DF45" i="34" a="1"/>
  <c r="CR141" i="34" a="1"/>
  <c r="AS126" i="34" a="1"/>
  <c r="AS82" i="34" a="1"/>
  <c r="CP113" i="34" a="1"/>
  <c r="CJ63" i="34" a="1"/>
  <c r="BO20" i="34" a="1"/>
  <c r="BQ39" i="34" a="1"/>
  <c r="CT56" i="34" a="1"/>
  <c r="DP145" i="34" a="1"/>
  <c r="BZ76" i="34" a="1"/>
  <c r="CJ158" i="34" a="1"/>
  <c r="DV43" i="34" a="1"/>
  <c r="CT104" i="34" a="1"/>
  <c r="DL101" i="34" a="1"/>
  <c r="DH142" i="34" a="1"/>
  <c r="AY136" i="34" a="1"/>
  <c r="CF65" i="34" a="1"/>
  <c r="DD21" i="34" a="1"/>
  <c r="AY64" i="34" a="1"/>
  <c r="CF105" i="34" a="1"/>
  <c r="BE9" i="34" a="1"/>
  <c r="DF128" i="34" a="1"/>
  <c r="CB152" i="34" a="1"/>
  <c r="CR79" i="34" a="1"/>
  <c r="BG35" i="34" a="1"/>
  <c r="AW102" i="34" a="1"/>
  <c r="CT28" i="34" a="1"/>
  <c r="AY111" i="34" a="1"/>
  <c r="BI7" i="34" a="1"/>
  <c r="CD21" i="34" a="1"/>
  <c r="DH53" i="34" a="1"/>
  <c r="DV63" i="34" a="1"/>
  <c r="BA38" i="34" a="1"/>
  <c r="CH114" i="34" a="1"/>
  <c r="BM47" i="34" a="1"/>
  <c r="CF101" i="34" a="1"/>
  <c r="DN130" i="34" a="1"/>
  <c r="CZ137" i="34" a="1"/>
  <c r="DB129" i="34" a="1"/>
  <c r="BO149" i="34" a="1"/>
  <c r="CT88" i="34" a="1"/>
  <c r="BA151" i="34" a="1"/>
  <c r="CJ35" i="34" a="1"/>
  <c r="CX87" i="34" a="1"/>
  <c r="BG12" i="34" a="1"/>
  <c r="AY39" i="34" a="1"/>
  <c r="BQ80" i="34" a="1"/>
  <c r="AW91" i="34" a="1"/>
  <c r="CP27" i="34" a="1"/>
  <c r="AU82" i="34" a="1"/>
  <c r="CB153" i="34" a="1"/>
  <c r="BV158" i="34" a="1"/>
  <c r="DT24" i="34" a="1"/>
  <c r="CT32" i="34" a="1"/>
  <c r="AW129" i="34" a="1"/>
  <c r="CZ38" i="34" a="1"/>
  <c r="DR6" i="34" a="1"/>
  <c r="DH67" i="34" a="1"/>
  <c r="CH66" i="34" a="1"/>
  <c r="DR154" i="34" a="1"/>
  <c r="DN72" i="34" a="1"/>
  <c r="CN130" i="34" a="1"/>
  <c r="DF82" i="34" a="1"/>
  <c r="BX125" i="34" a="1"/>
  <c r="DN53" i="34" a="1"/>
  <c r="DH29" i="34" a="1"/>
  <c r="AU56" i="34" a="1"/>
  <c r="BC48" i="34" a="1"/>
  <c r="DR69" i="34" a="1"/>
  <c r="DF81" i="34" a="1"/>
  <c r="AW113" i="34" a="1"/>
  <c r="CZ151" i="34" a="1"/>
  <c r="CZ139" i="34" a="1"/>
  <c r="CB111" i="34" a="1"/>
  <c r="AU156" i="34" a="1"/>
  <c r="BQ144" i="34" a="1"/>
  <c r="BQ76" i="34" a="1"/>
  <c r="CR47" i="34" a="1"/>
  <c r="CX152" i="34" a="1"/>
  <c r="DH59" i="34" a="1"/>
  <c r="CL46" i="34" a="1"/>
  <c r="DT32" i="34" a="1"/>
  <c r="CT42" i="34" a="1"/>
  <c r="CN90" i="34" a="1"/>
  <c r="BO140" i="34" a="1"/>
  <c r="DN75" i="34" a="1"/>
  <c r="CR45" i="34" a="1"/>
  <c r="CN115" i="34" a="1"/>
  <c r="CJ70" i="34" a="1"/>
  <c r="AS18" i="34" a="1"/>
  <c r="CR12" i="34" a="1"/>
  <c r="AU4" i="34" a="1"/>
  <c r="AU57" i="34" a="1"/>
  <c r="DF136" i="34" a="1"/>
  <c r="AY58" i="34" a="1"/>
  <c r="BG45" i="34" a="1"/>
  <c r="AY112" i="34" a="1"/>
  <c r="CZ23" i="34" a="1"/>
  <c r="BO13" i="34" a="1"/>
  <c r="BG157" i="34" a="1"/>
  <c r="DB18" i="34" a="1"/>
  <c r="DJ105" i="34" a="1"/>
  <c r="DV130" i="34" a="1"/>
  <c r="DV124" i="34" a="1"/>
  <c r="BG74" i="34" a="1"/>
  <c r="CF75" i="34" a="1"/>
  <c r="BX133" i="34" a="1"/>
  <c r="DB159" i="34" a="1"/>
  <c r="BO152" i="34" a="1"/>
  <c r="AW148" i="34" a="1"/>
  <c r="DT60" i="34" a="1"/>
  <c r="DP61" i="34" a="1"/>
  <c r="DB135" i="34" a="1"/>
  <c r="AW88" i="34" a="1"/>
  <c r="CN104" i="34" a="1"/>
  <c r="CF32" i="34" a="1"/>
  <c r="DH31" i="34" a="1"/>
  <c r="DL62" i="34" a="1"/>
  <c r="DL97" i="34" a="1"/>
  <c r="DT9" i="34" a="1"/>
  <c r="AU88" i="34" a="1"/>
  <c r="CR30" i="34" a="1"/>
  <c r="DN129" i="34" a="1"/>
  <c r="BO89" i="34" a="1"/>
  <c r="BK88" i="34" a="1"/>
  <c r="CL79" i="34" a="1"/>
  <c r="DB71" i="34" a="1"/>
  <c r="DT14" i="34" a="1"/>
  <c r="DF53" i="34" a="1"/>
  <c r="AY116" i="34" a="1"/>
  <c r="DD102" i="34" a="1"/>
  <c r="BK128" i="34" a="1"/>
  <c r="DD66" i="34" a="1"/>
  <c r="BQ74" i="34" a="1"/>
  <c r="DN82" i="34" a="1"/>
  <c r="DD76" i="34" a="1"/>
  <c r="AU52" i="34" a="1"/>
  <c r="DR42" i="34" a="1"/>
  <c r="BX99" i="34" a="1"/>
  <c r="CN82" i="34" a="1"/>
  <c r="CF92" i="34" a="1"/>
  <c r="BA25" i="34" a="1"/>
  <c r="CN154" i="34" a="1"/>
  <c r="CZ148" i="34" a="1"/>
  <c r="BE70" i="34" a="1"/>
  <c r="BA18" i="34" a="1"/>
  <c r="BI11" i="34" a="1"/>
  <c r="AS49" i="34" a="1"/>
  <c r="BX76" i="34" a="1"/>
  <c r="CB59" i="34" a="1"/>
  <c r="BQ57" i="34" a="1"/>
  <c r="AW159" i="34" a="1"/>
  <c r="DR31" i="34" a="1"/>
  <c r="DJ47" i="34" a="1"/>
  <c r="DT97" i="34" a="1"/>
  <c r="AW117" i="34" a="1"/>
  <c r="CF157" i="34" a="1"/>
  <c r="CL82" i="34" a="1"/>
  <c r="BI149" i="34" a="1"/>
  <c r="CP95" i="34" a="1"/>
  <c r="DR134" i="34" a="1"/>
  <c r="AS155" i="34" a="1"/>
  <c r="CZ4" i="34" a="1"/>
  <c r="BZ44" i="34" a="1"/>
  <c r="BO5" i="34" a="1"/>
  <c r="CD134" i="34" a="1"/>
  <c r="CR93" i="34" a="1"/>
  <c r="DV112" i="34" a="1"/>
  <c r="BK16" i="34" a="1"/>
  <c r="DT33" i="34" a="1"/>
  <c r="BI56" i="34" a="1"/>
  <c r="DN70" i="34" a="1"/>
  <c r="DV69" i="34" a="1"/>
  <c r="CX53" i="34" a="1"/>
  <c r="DD16" i="34" a="1"/>
  <c r="AY100" i="34" a="1"/>
  <c r="BK80" i="34" a="1"/>
  <c r="CR23" i="34" a="1"/>
  <c r="CR154" i="34" a="1"/>
  <c r="CT113" i="34" a="1"/>
  <c r="DJ53" i="34" a="1"/>
  <c r="CN61" i="34" a="1"/>
  <c r="CT105" i="34" a="1"/>
  <c r="DN135" i="34" a="1"/>
  <c r="CJ101" i="34" a="1"/>
  <c r="BX89" i="34" a="1"/>
  <c r="DV152" i="34" a="1"/>
  <c r="CD83" i="34" a="1"/>
  <c r="BX156" i="34" a="1"/>
  <c r="CN94" i="34" a="1"/>
  <c r="DJ99" i="34" a="1"/>
  <c r="BV147" i="34" a="1"/>
  <c r="BQ18" i="34" a="1"/>
  <c r="DH91" i="34" a="1"/>
  <c r="BM110" i="34" a="1"/>
  <c r="CH132" i="34" a="1"/>
  <c r="DJ27" i="34" a="1"/>
  <c r="DF92" i="34" a="1"/>
  <c r="BG24" i="34" a="1"/>
  <c r="DB141" i="34" a="1"/>
  <c r="CB30" i="34" a="1"/>
  <c r="BQ126" i="34" a="1"/>
  <c r="DL24" i="34" a="1"/>
  <c r="BI87" i="34" a="1"/>
  <c r="CJ155" i="34" a="1"/>
  <c r="CF152" i="34" a="1"/>
  <c r="AY21" i="34" a="1"/>
  <c r="CH146" i="34" a="1"/>
  <c r="BV87" i="34" a="1"/>
  <c r="DJ111" i="34" a="1"/>
  <c r="AY18" i="34" a="1"/>
  <c r="BZ130" i="34" a="1"/>
  <c r="BG139" i="34" a="1"/>
  <c r="BV59" i="34" a="1"/>
  <c r="CN64" i="34" a="1"/>
  <c r="AY14" i="34" a="1"/>
  <c r="CF121" i="34" a="1"/>
  <c r="CT40" i="34" a="1"/>
  <c r="CT20" i="34" a="1"/>
  <c r="CR62" i="34" a="1"/>
  <c r="BV111" i="34" a="1"/>
  <c r="BV15" i="34" a="1"/>
  <c r="DF95" i="34" a="1"/>
  <c r="CP82" i="34" a="1"/>
  <c r="CT155" i="34" a="1"/>
  <c r="CL25" i="34" a="1"/>
  <c r="BX155" i="34" a="1"/>
  <c r="DN101" i="34" a="1"/>
  <c r="BQ125" i="34" a="1"/>
  <c r="CJ73" i="34" a="1"/>
  <c r="DD153" i="34" a="1"/>
  <c r="CP66" i="34" a="1"/>
  <c r="CT5" i="34" a="1"/>
  <c r="CX57" i="34" a="1"/>
  <c r="BM157" i="34" a="1"/>
  <c r="DD28" i="34" a="1"/>
  <c r="BM41" i="34" a="1"/>
  <c r="BO147" i="34" a="1"/>
  <c r="BM151" i="34" a="1"/>
  <c r="DP27" i="34" a="1"/>
  <c r="CL128" i="34" a="1"/>
  <c r="AW58" i="34" a="1"/>
  <c r="CZ119" i="34" a="1"/>
  <c r="DH25" i="34" a="1"/>
  <c r="DV94" i="34" a="1"/>
  <c r="CJ56" i="34" a="1"/>
  <c r="DH105" i="34" a="1"/>
  <c r="CD29" i="34" a="1"/>
  <c r="DP6" i="34" a="1"/>
  <c r="CT151" i="34" a="1"/>
  <c r="AW118" i="34" a="1"/>
  <c r="AW101" i="34" a="1"/>
  <c r="BG103" i="34" a="1"/>
  <c r="DR32" i="34" a="1"/>
  <c r="DR26" i="34" a="1"/>
  <c r="CD43" i="34" a="1"/>
  <c r="AW78" i="34" a="1"/>
  <c r="BE24" i="34" a="1"/>
  <c r="CX151" i="34" a="1"/>
  <c r="AY113" i="34" a="1"/>
  <c r="CT66" i="34" a="1"/>
  <c r="CF78" i="34" a="1"/>
  <c r="DB25" i="34" a="1"/>
  <c r="DD18" i="34" a="1"/>
  <c r="BO102" i="34" a="1"/>
  <c r="BK131" i="34" a="1"/>
  <c r="DD146" i="34" a="1"/>
  <c r="BG155" i="34" a="1"/>
  <c r="CD57" i="34" a="1"/>
  <c r="CT19" i="34" a="1"/>
  <c r="CD44" i="34" a="1"/>
  <c r="BG118" i="34" a="1"/>
  <c r="CR85" i="34" a="1"/>
  <c r="BC103" i="34" a="1"/>
  <c r="DH52" i="34" a="1"/>
  <c r="DB61" i="34" a="1"/>
  <c r="DP127" i="34" a="1"/>
  <c r="CN20" i="34" a="1"/>
  <c r="DL18" i="34" a="1"/>
  <c r="CJ153" i="34" a="1"/>
  <c r="AY11" i="34" a="1"/>
  <c r="BQ100" i="34" a="1"/>
  <c r="CJ12" i="34" a="1"/>
  <c r="DF26" i="34" a="1"/>
  <c r="BI16" i="34" a="1"/>
  <c r="CX142" i="34" a="1"/>
  <c r="CJ46" i="34" a="1"/>
  <c r="CT138" i="34" a="1"/>
  <c r="DD52" i="34" a="1"/>
  <c r="DL44" i="34" a="1"/>
  <c r="AU140" i="34" a="1"/>
  <c r="CB132" i="34" a="1"/>
  <c r="DD56" i="34" a="1"/>
  <c r="BA75" i="34" a="1"/>
  <c r="BQ20" i="34" a="1"/>
  <c r="BZ114" i="34" a="1"/>
  <c r="CF58" i="34" a="1"/>
  <c r="BQ52" i="34" a="1"/>
  <c r="CN32" i="34" a="1"/>
  <c r="BM61" i="34" a="1"/>
  <c r="CZ22" i="34" a="1"/>
  <c r="BM48" i="34" a="1"/>
  <c r="DT20" i="34" a="1"/>
  <c r="BK84" i="34" a="1"/>
  <c r="CH148" i="34" a="1"/>
  <c r="CJ130" i="34" a="1"/>
  <c r="BV53" i="34" a="1"/>
  <c r="DJ49" i="34" a="1"/>
  <c r="CB49" i="34" a="1"/>
  <c r="CB69" i="34" a="1"/>
  <c r="DL65" i="34" a="1"/>
  <c r="DF155" i="34" a="1"/>
  <c r="CR100" i="34" a="1"/>
  <c r="AS113" i="34" a="1"/>
  <c r="CB138" i="34" a="1"/>
  <c r="CD51" i="34" a="1"/>
  <c r="CB58" i="34" a="1"/>
  <c r="DJ6" i="34" a="1"/>
  <c r="CX36" i="34" a="1"/>
  <c r="BE84" i="34" a="1"/>
  <c r="AY52" i="34" a="1"/>
  <c r="DB12" i="34" a="1"/>
  <c r="DP94" i="34" a="1"/>
  <c r="BE31" i="34" a="1"/>
  <c r="CD115" i="34" a="1"/>
  <c r="CL87" i="34" a="1"/>
  <c r="DD46" i="34" a="1"/>
  <c r="AW6" i="34" a="1"/>
  <c r="AY117" i="34" a="1"/>
  <c r="CD102" i="34" a="1"/>
  <c r="CD81" i="34" a="1"/>
  <c r="BA13" i="34" a="1"/>
  <c r="CX18" i="34" a="1"/>
  <c r="DN99" i="34" a="1"/>
  <c r="DR92" i="34" a="1"/>
  <c r="BC111" i="34" a="1"/>
  <c r="DR117" i="34" a="1"/>
  <c r="BQ44" i="34" a="1"/>
  <c r="BC123" i="34" a="1"/>
  <c r="DT145" i="34" a="1"/>
  <c r="DL58" i="34" a="1"/>
  <c r="DN64" i="34" a="1"/>
  <c r="CR104" i="34" a="1"/>
  <c r="CP129" i="34" a="1"/>
  <c r="BX22" i="34" a="1"/>
  <c r="DL66" i="34" a="1"/>
  <c r="CJ5" i="34" a="1"/>
  <c r="DR60" i="34" a="1"/>
  <c r="BE22" i="34" a="1"/>
  <c r="DH118" i="34" a="1"/>
  <c r="AW13" i="34" a="1"/>
  <c r="CB29" i="34" a="1"/>
  <c r="BE19" i="34" a="1"/>
  <c r="AY155" i="34" a="1"/>
  <c r="DR113" i="34" a="1"/>
  <c r="DL96" i="34" a="1"/>
  <c r="AS103" i="34" a="1"/>
  <c r="AY27" i="34" a="1"/>
  <c r="CH102" i="34" a="1"/>
  <c r="BO69" i="34" a="1"/>
  <c r="AS121" i="34" a="1"/>
  <c r="CZ63" i="34" a="1"/>
  <c r="CX91" i="34" a="1"/>
  <c r="DP9" i="34" a="1"/>
  <c r="CH13" i="34" a="1"/>
  <c r="AW144" i="34" a="1"/>
  <c r="DV139" i="34" a="1"/>
  <c r="AY140" i="34" a="1"/>
  <c r="CT57" i="34" a="1"/>
  <c r="AY124" i="34" a="1"/>
  <c r="DF122" i="34" a="1"/>
  <c r="BZ117" i="34" a="1"/>
  <c r="AW53" i="34" a="1"/>
  <c r="DJ157" i="34" a="1"/>
  <c r="BC78" i="34" a="1"/>
  <c r="DJ28" i="34" a="1"/>
  <c r="DL122" i="34" a="1"/>
  <c r="BC150" i="34" a="1"/>
  <c r="BZ98" i="34" a="1"/>
  <c r="BC120" i="34" a="1"/>
  <c r="BX86" i="34" a="1"/>
  <c r="BM102" i="34" a="1"/>
  <c r="DT81" i="34" a="1"/>
  <c r="CJ77" i="34" a="1"/>
  <c r="BX75" i="34" a="1"/>
  <c r="CP118" i="34" a="1"/>
  <c r="DN25" i="34" a="1"/>
  <c r="DJ102" i="34" a="1"/>
  <c r="BZ92" i="34" a="1"/>
  <c r="DJ57" i="34" a="1"/>
  <c r="DD147" i="34" a="1"/>
  <c r="BK33" i="34" a="1"/>
  <c r="CF59" i="34" a="1"/>
  <c r="CZ116" i="34" a="1"/>
  <c r="CH23" i="34" a="1"/>
  <c r="BA17" i="34" a="1"/>
  <c r="BC139" i="34" a="1"/>
  <c r="CP122" i="34" a="1"/>
  <c r="DV142" i="34" a="1"/>
  <c r="CF153" i="34" a="1"/>
  <c r="CX141" i="34" a="1"/>
  <c r="BI128" i="34" a="1"/>
  <c r="CT52" i="34" a="1"/>
  <c r="CN140" i="34" a="1"/>
  <c r="CH133" i="34" a="1"/>
  <c r="BX131" i="34" a="1"/>
  <c r="CP21" i="34" a="1"/>
  <c r="DP43" i="34" a="1"/>
  <c r="DD67" i="34" a="1"/>
  <c r="BC51" i="34" a="1"/>
  <c r="AU31" i="34" a="1"/>
  <c r="DH49" i="34" a="1"/>
  <c r="AW26" i="34" a="1"/>
  <c r="CR138" i="34" a="1"/>
  <c r="AW24" i="34" a="1"/>
  <c r="BO72" i="34" a="1"/>
  <c r="BK150" i="34" a="1"/>
  <c r="BE15" i="34" a="1"/>
  <c r="BM116" i="34" a="1"/>
  <c r="CT82" i="34" a="1"/>
  <c r="DD51" i="34" a="1"/>
  <c r="CL130" i="34" a="1"/>
  <c r="CH42" i="34" a="1"/>
  <c r="CT87" i="34" a="1"/>
  <c r="AY87" i="34" a="1"/>
  <c r="CP24" i="34" a="1"/>
  <c r="BC17" i="34" a="1"/>
  <c r="DD87" i="34" a="1"/>
  <c r="CX153" i="34" a="1"/>
  <c r="AU135" i="34" a="1"/>
  <c r="DV53" i="34" a="1"/>
  <c r="CJ10" i="34" a="1"/>
  <c r="DR12" i="34" a="1"/>
  <c r="BM85" i="34" a="1"/>
  <c r="BI150" i="34" a="1"/>
  <c r="CF76" i="34" a="1"/>
  <c r="DH14" i="34" a="1"/>
  <c r="DD116" i="34" a="1"/>
  <c r="BO158" i="34" a="1"/>
  <c r="AU159" i="34" a="1"/>
  <c r="CP56" i="34" a="1"/>
  <c r="AW40" i="34" a="1"/>
  <c r="CT119" i="34" a="1"/>
  <c r="BC143" i="34" a="1"/>
  <c r="DL53" i="34" a="1"/>
  <c r="BI144" i="34" a="1"/>
  <c r="DV128" i="34" a="1"/>
  <c r="BX100" i="34" a="1"/>
  <c r="CB129" i="34" a="1"/>
  <c r="CJ87" i="34" a="1"/>
  <c r="BQ69" i="34" a="1"/>
  <c r="CN24" i="34" a="1"/>
  <c r="CT78" i="34" a="1"/>
  <c r="AY156" i="34" a="1"/>
  <c r="BO111" i="34" a="1"/>
  <c r="AW124" i="34" a="1"/>
  <c r="DT101" i="34" a="1"/>
  <c r="CD146" i="34" a="1"/>
  <c r="CN137" i="34" a="1"/>
  <c r="BQ90" i="34" a="1"/>
  <c r="DH4" i="34" a="1"/>
  <c r="BO83" i="34" a="1"/>
  <c r="AS143" i="34" a="1"/>
  <c r="BX14" i="34" a="1"/>
  <c r="AY67" i="34" a="1"/>
  <c r="AW57" i="34" a="1"/>
  <c r="CR57" i="34" a="1"/>
  <c r="DP32" i="34" a="1"/>
  <c r="CP156" i="34" a="1"/>
  <c r="DH42" i="34" a="1"/>
  <c r="CL129" i="34" a="1"/>
  <c r="BE143" i="34" a="1"/>
  <c r="CZ153" i="34" a="1"/>
  <c r="AS27" i="34" a="1"/>
  <c r="CL76" i="34" a="1"/>
  <c r="CH135" i="34" a="1"/>
  <c r="DP102" i="34" a="1"/>
  <c r="CF145" i="34" a="1"/>
  <c r="CP45" i="34" a="1"/>
  <c r="CL151" i="34" a="1"/>
  <c r="CH91" i="34" a="1"/>
  <c r="CX84" i="34" a="1"/>
  <c r="CB6" i="34" a="1"/>
  <c r="BC96" i="34" a="1"/>
  <c r="DP129" i="34" a="1"/>
  <c r="CL74" i="34" a="1"/>
  <c r="BE61" i="34" a="1"/>
  <c r="CJ31" i="34" a="1"/>
  <c r="DV36" i="34" a="1"/>
  <c r="DN148" i="34" a="1"/>
  <c r="BQ127" i="34" a="1"/>
  <c r="CH6" i="34" a="1"/>
  <c r="AU119" i="34" a="1"/>
  <c r="DB128" i="34" a="1"/>
  <c r="CL149" i="34" a="1"/>
  <c r="BK42" i="34" a="1"/>
  <c r="CB118" i="34" a="1"/>
  <c r="CZ88" i="34" a="1"/>
  <c r="DP123" i="34" a="1"/>
  <c r="AU103" i="34" a="1"/>
  <c r="DJ75" i="34" a="1"/>
  <c r="DR15" i="34" a="1"/>
  <c r="AU145" i="34" a="1"/>
  <c r="DF86" i="34" a="1"/>
  <c r="DD112" i="34" a="1"/>
  <c r="CP140" i="34" a="1"/>
  <c r="CT98" i="34" a="1"/>
  <c r="CP25" i="34" a="1"/>
  <c r="CD38" i="34" a="1"/>
  <c r="CJ18" i="34" a="1"/>
  <c r="BX68" i="34" a="1"/>
  <c r="BV136" i="34" a="1"/>
  <c r="DV12" i="34" a="1"/>
  <c r="BV138" i="34" a="1"/>
  <c r="BE63" i="34" a="1"/>
  <c r="AS76" i="34" a="1"/>
  <c r="DL43" i="34" a="1"/>
  <c r="AS92" i="34" a="1"/>
  <c r="BX94" i="34" a="1"/>
  <c r="DH6" i="34" a="1"/>
  <c r="BE92" i="34" a="1"/>
  <c r="BG90" i="34" a="1"/>
  <c r="DV119" i="34" a="1"/>
  <c r="BE10" i="34" a="1"/>
  <c r="BI135" i="34" a="1"/>
  <c r="DJ150" i="34" a="1"/>
  <c r="DB21" i="34" a="1"/>
  <c r="BE29" i="34" a="1"/>
  <c r="DR82" i="34" a="1"/>
  <c r="CF5" i="34" a="1"/>
  <c r="BM159" i="34" a="1"/>
  <c r="DN14" i="34" a="1"/>
  <c r="DB70" i="34" a="1"/>
  <c r="CJ134" i="34" a="1"/>
  <c r="BO85" i="34" a="1"/>
  <c r="CZ135" i="34" a="1"/>
  <c r="CD59" i="34" a="1"/>
  <c r="AW150" i="34" a="1"/>
  <c r="BE42" i="34" a="1"/>
  <c r="CF127" i="34" a="1"/>
  <c r="CF11" i="34" a="1"/>
  <c r="DN7" i="34" a="1"/>
  <c r="BE5" i="34" a="1"/>
  <c r="CN124" i="34" a="1"/>
  <c r="BQ21" i="34" a="1"/>
  <c r="CJ119" i="34" a="1"/>
  <c r="DN138" i="34" a="1"/>
  <c r="CN63" i="34" a="1"/>
  <c r="CX43" i="34" a="1"/>
  <c r="AS56" i="34"/>
  <c r="BA93" i="34" a="1"/>
  <c r="CF135" i="34" a="1"/>
  <c r="BE21" i="34" a="1"/>
  <c r="BC13" i="34" a="1"/>
  <c r="DR147" i="34" a="1"/>
  <c r="CH127" i="34" a="1"/>
  <c r="BG93" i="34" a="1"/>
  <c r="CZ138" i="34" a="1"/>
  <c r="BE149" i="34" a="1"/>
  <c r="AU49" i="34" a="1"/>
  <c r="AU102" i="34" a="1"/>
  <c r="CX9" i="34" a="1"/>
  <c r="BV49" i="34" a="1"/>
  <c r="DV48" i="34" a="1"/>
  <c r="CZ66" i="34" a="1"/>
  <c r="BG153" i="34" a="1"/>
  <c r="BQ146" i="34" a="1"/>
  <c r="CF125" i="34" a="1"/>
  <c r="CR38" i="34" a="1"/>
  <c r="DJ31" i="34" a="1"/>
  <c r="BC114" i="34" a="1"/>
  <c r="DP82" i="34" a="1"/>
  <c r="DH19" i="34" a="1"/>
  <c r="CN146" i="34" a="1"/>
  <c r="DN4" i="34" a="1"/>
  <c r="DV88" i="34" a="1"/>
  <c r="BC95" i="34" a="1"/>
  <c r="CF20" i="34" a="1"/>
  <c r="DF93" i="34" a="1"/>
  <c r="CX131" i="34" a="1"/>
  <c r="DN60" i="34" a="1"/>
  <c r="DL60" i="34" a="1"/>
  <c r="DN59" i="34" a="1"/>
  <c r="DB126" i="34" a="1"/>
  <c r="BK94" i="34" a="1"/>
  <c r="AS71" i="34" a="1"/>
  <c r="CB51" i="34" a="1"/>
  <c r="CP39" i="34" a="1"/>
  <c r="BK49" i="34" a="1"/>
  <c r="BI130" i="34" a="1"/>
  <c r="CP79" i="34" a="1"/>
  <c r="CP72" i="34" a="1"/>
  <c r="CD126" i="34" a="1"/>
  <c r="BZ47" i="34" a="1"/>
  <c r="AS9" i="34" a="1"/>
  <c r="BE130" i="34" a="1"/>
  <c r="BC72" i="34" a="1"/>
  <c r="BO65" i="34" a="1"/>
  <c r="CJ19" i="34" a="1"/>
  <c r="DP112" i="34" a="1"/>
  <c r="CF36" i="34" a="1"/>
  <c r="CT36" i="34" a="1"/>
  <c r="BV83" i="34" a="1"/>
  <c r="CN40" i="34" a="1"/>
  <c r="CZ8" i="34" a="1"/>
  <c r="CN131" i="34" a="1"/>
  <c r="DH48" i="34" a="1"/>
  <c r="CZ90" i="34" a="1"/>
  <c r="BV135" i="34" a="1"/>
  <c r="BX121" i="34" a="1"/>
  <c r="BO120" i="34" a="1"/>
  <c r="DN153" i="34" a="1"/>
  <c r="DN94" i="34" a="1"/>
  <c r="DV78" i="34" a="1"/>
  <c r="AS152" i="34" a="1"/>
  <c r="BV51" i="34" a="1"/>
  <c r="CB66" i="34" a="1"/>
  <c r="CN116" i="34" a="1"/>
  <c r="BQ43" i="34" a="1"/>
  <c r="AS111" i="34" a="1"/>
  <c r="AY123" i="34" a="1"/>
  <c r="BI88" i="34" a="1"/>
  <c r="CP47" i="34" a="1"/>
  <c r="BA146" i="34" a="1"/>
  <c r="BI81" i="34" a="1"/>
  <c r="BM113" i="34" a="1"/>
  <c r="CJ67" i="34" a="1"/>
  <c r="DR87" i="34" a="1"/>
  <c r="BG148" i="34" a="1"/>
  <c r="CJ124" i="34" a="1"/>
  <c r="BA37" i="34" a="1"/>
  <c r="DD59" i="34" a="1"/>
  <c r="DF42" i="34" a="1"/>
  <c r="CD11" i="34" a="1"/>
  <c r="CZ56" i="34" a="1"/>
  <c r="DV117" i="34" a="1"/>
  <c r="CN129" i="34" a="1"/>
  <c r="CL23" i="34" a="1"/>
  <c r="BQ122" i="34" a="1"/>
  <c r="DR38" i="34" a="1"/>
  <c r="BG70" i="34" a="1"/>
  <c r="CR92" i="34" a="1"/>
  <c r="BA32" i="34" a="1"/>
  <c r="BG8" i="34" a="1"/>
  <c r="CH17" i="34" a="1"/>
  <c r="AW11" i="34" a="1"/>
  <c r="BE98" i="34" a="1"/>
  <c r="CZ31" i="34" a="1"/>
  <c r="BK28" i="34" a="1"/>
  <c r="CR22" i="34" a="1"/>
  <c r="CF33" i="34" a="1"/>
  <c r="DH111" i="34" a="1"/>
  <c r="DV31" i="34" a="1"/>
  <c r="BV93" i="34" a="1"/>
  <c r="CF74" i="34" a="1"/>
  <c r="AU80" i="34" a="1"/>
  <c r="CX114" i="34" a="1"/>
  <c r="CF19" i="34" a="1"/>
  <c r="BV120" i="34" a="1"/>
  <c r="BG51" i="34" a="1"/>
  <c r="DN91" i="34" a="1"/>
  <c r="CZ21" i="34" a="1"/>
  <c r="CN75" i="34" a="1"/>
  <c r="CB116" i="34" a="1"/>
  <c r="CB48" i="34" a="1"/>
  <c r="DH9" i="34" a="1"/>
  <c r="DB48" i="34" a="1"/>
  <c r="BK143" i="34" a="1"/>
  <c r="CN121" i="34" a="1"/>
  <c r="DF135" i="34" a="1"/>
  <c r="CR127" i="34" a="1"/>
  <c r="BE145" i="34" a="1"/>
  <c r="BK60" i="34" a="1"/>
  <c r="CF35" i="34" a="1"/>
  <c r="CX65" i="34" a="1"/>
  <c r="CN10" i="34" a="1"/>
  <c r="AW43" i="34" a="1"/>
  <c r="CJ13" i="34" a="1"/>
  <c r="BQ68" i="34" a="1"/>
  <c r="DT112" i="34" a="1"/>
  <c r="DP138" i="34" a="1"/>
  <c r="CZ105" i="34" a="1"/>
  <c r="DN159" i="34" a="1"/>
  <c r="CB12" i="34" a="1"/>
  <c r="CR132" i="34" a="1"/>
  <c r="DN9" i="34" a="1"/>
  <c r="CL53" i="34" a="1"/>
  <c r="BQ83" i="34" a="1"/>
  <c r="CB122" i="34" a="1"/>
  <c r="DB5" i="34" a="1"/>
  <c r="BX138" i="34" a="1"/>
  <c r="CD46" i="34" a="1"/>
  <c r="DT48" i="34" a="1"/>
  <c r="AU26" i="34" a="1"/>
  <c r="AY72" i="34" a="1"/>
  <c r="CD62" i="34" a="1"/>
  <c r="BM38" i="34" a="1"/>
  <c r="CT27" i="34" a="1"/>
  <c r="CL119" i="34" a="1"/>
  <c r="CP112" i="34" a="1"/>
  <c r="DB69" i="34" a="1"/>
  <c r="CB15" i="34" a="1"/>
  <c r="DF154" i="34" a="1"/>
  <c r="BG88" i="34" a="1"/>
  <c r="BM73" i="34" a="1"/>
  <c r="DT127" i="34" a="1"/>
  <c r="DP69" i="34" a="1"/>
  <c r="CN77" i="34" a="1"/>
  <c r="CD45" i="34" a="1"/>
  <c r="CR152" i="34" a="1"/>
  <c r="DH5" i="34" a="1"/>
  <c r="DV28" i="34" a="1"/>
  <c r="BX17" i="34" a="1"/>
  <c r="BG124" i="34" a="1"/>
  <c r="CH37" i="34" a="1"/>
  <c r="BX97" i="34" a="1"/>
  <c r="BZ62" i="34" a="1"/>
  <c r="CX117" i="34" a="1"/>
  <c r="BV17" i="34" a="1"/>
  <c r="DR40" i="34" a="1"/>
  <c r="DT13" i="34" a="1"/>
  <c r="AW112" i="34" a="1"/>
  <c r="DD72" i="34" a="1"/>
  <c r="DL11" i="34" a="1"/>
  <c r="CX74" i="34" a="1"/>
  <c r="DJ91" i="34" a="1"/>
  <c r="AY148" i="34" a="1"/>
  <c r="BX150" i="34" a="1"/>
  <c r="CB115" i="34" a="1"/>
  <c r="CH121" i="34" a="1"/>
  <c r="AU123" i="34" a="1"/>
  <c r="AY85" i="34" a="1"/>
  <c r="CB135" i="34" a="1"/>
  <c r="DB57" i="34" a="1"/>
  <c r="BQ96" i="34" a="1"/>
  <c r="AY34" i="34" a="1"/>
  <c r="AY43" i="34" a="1"/>
  <c r="BO145" i="34" a="1"/>
  <c r="DH32" i="34" a="1"/>
  <c r="CT86" i="34" a="1"/>
  <c r="BI31" i="34" a="1"/>
  <c r="CB76" i="34" a="1"/>
  <c r="CB147" i="34" a="1"/>
  <c r="BG79" i="34" a="1"/>
  <c r="CN43" i="34" a="1"/>
  <c r="CT121" i="34" a="1"/>
  <c r="BQ139" i="34" a="1"/>
  <c r="AW44" i="34" a="1"/>
  <c r="CH84" i="34" a="1"/>
  <c r="BK12" i="34" a="1"/>
  <c r="DN144" i="34" a="1"/>
  <c r="BC56" i="34" a="1"/>
  <c r="CT120" i="34" a="1"/>
  <c r="DT25" i="34" a="1"/>
  <c r="BM152" i="34" a="1"/>
  <c r="BV9" i="34" a="1"/>
  <c r="CR81" i="34" a="1"/>
  <c r="DV133" i="34" a="1"/>
  <c r="BK98" i="34" a="1"/>
  <c r="CD10" i="34" a="1"/>
  <c r="CB61" i="34" a="1"/>
  <c r="BO119" i="34" a="1"/>
  <c r="BM105" i="34" a="1"/>
  <c r="BM148" i="34" a="1"/>
  <c r="BG4" i="34" a="1"/>
  <c r="BX84" i="34" a="1"/>
  <c r="BE80" i="34" a="1"/>
  <c r="DH134" i="34" a="1"/>
  <c r="BK18" i="34" a="1"/>
  <c r="BO48" i="34" a="1"/>
  <c r="BZ126" i="34" a="1"/>
  <c r="CX132" i="34" a="1"/>
  <c r="CL153" i="34" a="1"/>
  <c r="BQ28" i="34" a="1"/>
  <c r="DD74" i="34" a="1"/>
  <c r="CJ140" i="34" a="1"/>
  <c r="CX69" i="34" a="1"/>
  <c r="BV112" i="34" a="1"/>
  <c r="BZ48" i="34" a="1"/>
  <c r="DP149" i="34" a="1"/>
  <c r="AW82" i="34" a="1"/>
  <c r="DT44" i="34" a="1"/>
  <c r="BM80" i="34" a="1"/>
  <c r="BQ116" i="34" a="1"/>
  <c r="BA117" i="34" a="1"/>
  <c r="DR136" i="34" a="1"/>
  <c r="CJ105" i="34" a="1"/>
  <c r="DJ41" i="34" a="1"/>
  <c r="DV57" i="34" a="1"/>
  <c r="BI139" i="34" a="1"/>
  <c r="BQ130" i="34" a="1"/>
  <c r="BO26" i="34" a="1"/>
  <c r="DR132" i="34" a="1"/>
  <c r="CB68" i="34" a="1"/>
  <c r="DF129" i="34" a="1"/>
  <c r="DR76" i="34" a="1"/>
  <c r="CN84" i="34" a="1"/>
  <c r="BK104" i="34" a="1"/>
  <c r="DT41" i="34" a="1"/>
  <c r="CB112" i="34" a="1"/>
  <c r="CF100" i="34" a="1"/>
  <c r="CJ117" i="34" a="1"/>
  <c r="BO8" i="34" a="1"/>
  <c r="BG61" i="34" a="1"/>
  <c r="DJ32" i="34" a="1"/>
  <c r="AW21" i="34" a="1"/>
  <c r="CD31" i="34" a="1"/>
  <c r="CH81" i="34" a="1"/>
  <c r="DD84" i="34" a="1"/>
  <c r="CX81" i="34" a="1"/>
  <c r="CR113" i="34" a="1"/>
  <c r="BC100" i="34" a="1"/>
  <c r="AU32" i="34" a="1"/>
  <c r="CN35" i="34" a="1"/>
  <c r="CN70" i="34" a="1"/>
  <c r="DH90" i="34" a="1"/>
  <c r="DD19" i="34" a="1"/>
  <c r="BZ138" i="34" a="1"/>
  <c r="DP79" i="34" a="1"/>
  <c r="CL75" i="34" a="1"/>
  <c r="DJ96" i="34" a="1"/>
  <c r="DN69" i="34" a="1"/>
  <c r="CP76" i="34" a="1"/>
  <c r="DP56" i="34" a="1"/>
  <c r="DJ65" i="34" a="1"/>
  <c r="DV84" i="34" a="1"/>
  <c r="DH76" i="34" a="1"/>
  <c r="CX31" i="34" a="1"/>
  <c r="DL31" i="34" a="1"/>
  <c r="DV5" i="34" a="1"/>
  <c r="AY30" i="34" a="1"/>
  <c r="AU139" i="34" a="1"/>
  <c r="DF24" i="34" a="1"/>
  <c r="CD91" i="34" a="1"/>
  <c r="CR144" i="34" a="1"/>
  <c r="DD117" i="34" a="1"/>
  <c r="BQ149" i="34" a="1"/>
  <c r="DR62" i="34" a="1"/>
  <c r="DL140" i="34" a="1"/>
  <c r="CX155" i="34" a="1"/>
  <c r="BM31" i="34" a="1"/>
  <c r="DL84" i="34" a="1"/>
  <c r="BA58" i="34" a="1"/>
  <c r="AW75" i="34" a="1"/>
  <c r="CF110" i="34" a="1"/>
  <c r="CX4" i="34" a="1"/>
  <c r="CR128" i="34" a="1"/>
  <c r="DB11" i="34" a="1"/>
  <c r="CR80" i="34" a="1"/>
  <c r="BE65" i="34" a="1"/>
  <c r="AU58" i="34" a="1"/>
  <c r="BV95" i="34" a="1"/>
  <c r="DP20" i="34" a="1"/>
  <c r="DR151" i="34" a="1"/>
  <c r="DV60" i="34" a="1"/>
  <c r="BZ137" i="34" a="1"/>
  <c r="DR105" i="34" a="1"/>
  <c r="DP100" i="34" a="1"/>
  <c r="CD151" i="34" a="1"/>
  <c r="BM124" i="34" a="1"/>
  <c r="BV128" i="34" a="1"/>
  <c r="BX63" i="34" a="1"/>
  <c r="DT85" i="34" a="1"/>
  <c r="CF144" i="34" a="1"/>
  <c r="AS146" i="34" a="1"/>
  <c r="CX48" i="34" a="1"/>
  <c r="BX42" i="34" a="1"/>
  <c r="DB104" i="34" a="1"/>
  <c r="AS66" i="34" a="1"/>
  <c r="BX19" i="34" a="1"/>
  <c r="DL82" i="34" a="1"/>
  <c r="CJ81" i="34" a="1"/>
  <c r="BA49" i="34" a="1"/>
  <c r="BA72" i="34" a="1"/>
  <c r="DF114" i="34" a="1"/>
  <c r="AU6" i="34"/>
  <c r="CH95" i="34" a="1"/>
  <c r="CR39" i="34" a="1"/>
  <c r="DV21" i="34" a="1"/>
  <c r="DJ87" i="34" a="1"/>
  <c r="BQ153" i="34" a="1"/>
  <c r="CL112" i="34" a="1"/>
  <c r="BX18" i="34" a="1"/>
  <c r="CJ39" i="34" a="1"/>
  <c r="CF42" i="34" a="1"/>
  <c r="BV75" i="34" a="1"/>
  <c r="BA62" i="34" a="1"/>
  <c r="CH30" i="34" a="1"/>
  <c r="CP151" i="34" a="1"/>
  <c r="DL102" i="34" a="1"/>
  <c r="CX66" i="34" a="1"/>
  <c r="BQ22" i="34" a="1"/>
  <c r="DF153" i="34" a="1"/>
  <c r="CX58" i="34" a="1"/>
  <c r="BX46" i="34" a="1"/>
  <c r="CF104" i="34" a="1"/>
  <c r="DP147" i="34" a="1"/>
  <c r="DH65" i="34" a="1"/>
  <c r="DF124" i="34" a="1"/>
  <c r="BM133" i="34" a="1"/>
  <c r="BO63" i="34" a="1"/>
  <c r="CF103" i="34" a="1"/>
  <c r="CT153" i="34" a="1"/>
  <c r="BM5" i="34" a="1"/>
  <c r="CD65" i="34" a="1"/>
  <c r="DH47" i="34" a="1"/>
  <c r="BC86" i="34" a="1"/>
  <c r="BQ154" i="34" a="1"/>
  <c r="CP7" i="34" a="1"/>
  <c r="DF117" i="34" a="1"/>
  <c r="DL133" i="34" a="1"/>
  <c r="AS16" i="34" a="1"/>
  <c r="DV149" i="34" a="1"/>
  <c r="AU120" i="34" a="1"/>
  <c r="DN81" i="34" a="1"/>
  <c r="AY66" i="34" a="1"/>
  <c r="DP124" i="34" a="1"/>
  <c r="DV144" i="34" a="1"/>
  <c r="DV132" i="34" a="1"/>
  <c r="CJ159" i="34" a="1"/>
  <c r="CF129" i="34" a="1"/>
  <c r="BI41" i="34" a="1"/>
  <c r="CX72" i="34" a="1"/>
  <c r="CL92" i="34" a="1"/>
  <c r="CF139" i="34" a="1"/>
  <c r="DB157" i="34" a="1"/>
  <c r="BG28" i="34" a="1"/>
  <c r="DD25" i="34" a="1"/>
  <c r="BM27" i="34" a="1"/>
  <c r="DP125" i="34" a="1"/>
  <c r="CJ98" i="34" a="1"/>
  <c r="BA121" i="34" a="1"/>
  <c r="AS53" i="34" a="1"/>
  <c r="CF25" i="34" a="1"/>
  <c r="DL49" i="34" a="1"/>
  <c r="CH19" i="34" a="1"/>
  <c r="BE36" i="34" a="1"/>
  <c r="BQ27" i="34" a="1"/>
  <c r="CB24" i="34" a="1"/>
  <c r="DR19" i="34" a="1"/>
  <c r="DD144" i="34" a="1"/>
  <c r="CB72" i="34" a="1"/>
  <c r="CB62" i="34" a="1"/>
  <c r="DF137" i="34" a="1"/>
  <c r="CF113" i="34" a="1"/>
  <c r="DL59" i="34" a="1"/>
  <c r="CR130" i="34" a="1"/>
  <c r="DJ50" i="34" a="1"/>
  <c r="CP52" i="34" a="1"/>
  <c r="BM56" i="34" a="1"/>
  <c r="CL116" i="34" a="1"/>
  <c r="AW33" i="34" a="1"/>
  <c r="AU141" i="34" a="1"/>
  <c r="BI58" i="34" a="1"/>
  <c r="CR77" i="34" a="1"/>
  <c r="CF23" i="34" a="1"/>
  <c r="DL85" i="34" a="1"/>
  <c r="CP137" i="34" a="1"/>
  <c r="DJ29" i="34" a="1"/>
  <c r="BV146" i="34" a="1"/>
  <c r="CL7" i="34" a="1"/>
  <c r="DJ13" i="34" a="1"/>
  <c r="DL126" i="34" a="1"/>
  <c r="BK76" i="34" a="1"/>
  <c r="DJ146" i="34" a="1"/>
  <c r="CJ116" i="34" a="1"/>
  <c r="DJ19" i="34" a="1"/>
  <c r="DV9" i="34" a="1"/>
  <c r="BE18" i="34" a="1"/>
  <c r="AS10" i="34" a="1"/>
  <c r="DJ97" i="34" a="1"/>
  <c r="CP110" i="34" a="1"/>
  <c r="DL83" i="34" a="1"/>
  <c r="CZ92" i="34" a="1"/>
  <c r="DB41" i="34" a="1"/>
  <c r="DR93" i="34" a="1"/>
  <c r="DT61" i="34" a="1"/>
  <c r="CF124" i="34" a="1"/>
  <c r="CR64" i="34" a="1"/>
  <c r="CH47" i="34" a="1"/>
  <c r="BZ52" i="34" a="1"/>
  <c r="BC155" i="34" a="1"/>
  <c r="BO74" i="34" a="1"/>
  <c r="BG95" i="34" a="1"/>
  <c r="DB81" i="34" a="1"/>
  <c r="BV103" i="34" a="1"/>
  <c r="DV35" i="34" a="1"/>
  <c r="DP101" i="34" a="1"/>
  <c r="DL78" i="34" a="1"/>
  <c r="CZ85" i="34" a="1"/>
  <c r="DD73" i="34" a="1"/>
  <c r="DV159" i="34" a="1"/>
  <c r="BK71" i="34" a="1"/>
  <c r="AS90" i="34" a="1"/>
  <c r="BE90" i="34" a="1"/>
  <c r="BM78" i="34" a="1"/>
  <c r="DT53" i="34" a="1"/>
  <c r="BO45" i="34" a="1"/>
  <c r="DT83" i="34" a="1"/>
  <c r="CF56" i="34" a="1"/>
  <c r="CB136" i="34" a="1"/>
  <c r="DP12" i="34" a="1"/>
  <c r="BM97" i="34" a="1"/>
  <c r="DN44" i="34" a="1"/>
  <c r="CT133" i="34" a="1"/>
  <c r="BM46" i="34" a="1"/>
  <c r="AS86" i="34" a="1"/>
  <c r="BO135" i="34" a="1"/>
  <c r="DH33" i="34" a="1"/>
  <c r="DP118" i="34" a="1"/>
  <c r="BZ71" i="34" a="1"/>
  <c r="CB124" i="34" a="1"/>
  <c r="BQ25" i="34" a="1"/>
  <c r="CZ132" i="34" a="1"/>
  <c r="AS47" i="34" a="1"/>
  <c r="DV47" i="34" a="1"/>
  <c r="CX59" i="34" a="1"/>
  <c r="CP126" i="34" a="1"/>
  <c r="DN13" i="34" a="1"/>
  <c r="BA35" i="34" a="1"/>
  <c r="DD148" i="34" a="1"/>
  <c r="BG76" i="34" a="1"/>
  <c r="BA59" i="34" a="1"/>
  <c r="BO59" i="34" a="1"/>
  <c r="BA63" i="34" a="1"/>
  <c r="CL59" i="34" a="1"/>
  <c r="DT17" i="34" a="1"/>
  <c r="CN96" i="34" a="1"/>
  <c r="BI33" i="34" a="1"/>
  <c r="BK125" i="34" a="1"/>
  <c r="BA74" i="34" a="1"/>
  <c r="BQ61" i="34" a="1"/>
  <c r="CL38" i="34" a="1"/>
  <c r="DD26" i="34" a="1"/>
  <c r="DV17" i="34" a="1"/>
  <c r="CR11" i="34" a="1"/>
  <c r="AW151" i="34" a="1"/>
  <c r="BQ19" i="34" a="1"/>
  <c r="CD114" i="34" a="1"/>
  <c r="BZ70" i="34" a="1"/>
  <c r="BX122" i="34" a="1"/>
  <c r="CJ96" i="34" a="1"/>
  <c r="BE33" i="34" a="1"/>
  <c r="BG86" i="34" a="1"/>
  <c r="BK93" i="34" a="1"/>
  <c r="DV26" i="34" a="1"/>
  <c r="BZ6" i="34" a="1"/>
  <c r="CL72" i="34" a="1"/>
  <c r="BG113" i="34" a="1"/>
  <c r="BO101" i="34" a="1"/>
  <c r="CP114" i="34" a="1"/>
  <c r="AW136" i="34" a="1"/>
  <c r="BM12" i="34" a="1"/>
  <c r="DL64" i="34" a="1"/>
  <c r="CT117" i="34" a="1"/>
  <c r="CH68" i="34" a="1"/>
  <c r="BX101" i="34" a="1"/>
  <c r="BZ149" i="34" a="1"/>
  <c r="DT76" i="34" a="1"/>
  <c r="DF111" i="34" a="1"/>
  <c r="CN136" i="34" a="1"/>
  <c r="CX130" i="34" a="1"/>
  <c r="AS39" i="34" a="1"/>
  <c r="AS40" i="34" a="1"/>
  <c r="BG121" i="34" a="1"/>
  <c r="DL32" i="34" a="1"/>
  <c r="CH124" i="34" a="1"/>
  <c r="DL114" i="34" a="1"/>
  <c r="DR49" i="34" a="1"/>
  <c r="AW76" i="34" a="1"/>
  <c r="DR70" i="34" a="1"/>
  <c r="DB92" i="34" a="1"/>
  <c r="BV153" i="34" a="1"/>
  <c r="CD105" i="34" a="1"/>
  <c r="BE41" i="34" a="1"/>
  <c r="BG102" i="34" a="1"/>
  <c r="BO73" i="34" a="1"/>
  <c r="BK24" i="34" a="1"/>
  <c r="AW97" i="34" a="1"/>
  <c r="DB42" i="34" a="1"/>
  <c r="DD75" i="34" a="1"/>
  <c r="CF71" i="34" a="1"/>
  <c r="BM79" i="34" a="1"/>
  <c r="BA145" i="34" a="1"/>
  <c r="DT105" i="34" a="1"/>
  <c r="BX39" i="34" a="1"/>
  <c r="BI60" i="34" a="1"/>
  <c r="BX43" i="34" a="1"/>
  <c r="CJ57" i="34" a="1"/>
  <c r="CJ64" i="34" a="1"/>
  <c r="BI100" i="34" a="1"/>
  <c r="DT46" i="34" a="1"/>
  <c r="DL34" i="34" a="1"/>
  <c r="CN45" i="34" a="1"/>
  <c r="CZ26" i="34" a="1"/>
  <c r="CT74" i="34" a="1"/>
  <c r="CZ142" i="34" a="1"/>
  <c r="BI123" i="34" a="1"/>
  <c r="DT152" i="34" a="1"/>
  <c r="DP19" i="34" a="1"/>
  <c r="CD99" i="34" a="1"/>
  <c r="BX77" i="34" a="1"/>
  <c r="CP142" i="34" a="1"/>
  <c r="CL158" i="34" a="1"/>
  <c r="DF49" i="34" a="1"/>
  <c r="DJ117" i="34" a="1"/>
  <c r="BK61" i="34" a="1"/>
  <c r="BV77" i="34" a="1"/>
  <c r="BQ4" i="34" a="1"/>
  <c r="DD39" i="34" a="1"/>
  <c r="AY129" i="34" a="1"/>
  <c r="BC98" i="34" a="1"/>
  <c r="CJ33" i="34" a="1"/>
  <c r="CB95" i="34" a="1"/>
  <c r="DT16" i="34" a="1"/>
  <c r="BV13" i="34" a="1"/>
  <c r="DR99" i="34" a="1"/>
  <c r="DF89" i="34" a="1"/>
  <c r="CJ100" i="34" a="1"/>
  <c r="CR75" i="34" a="1"/>
  <c r="BK89" i="34" a="1"/>
  <c r="DL112" i="34" a="1"/>
  <c r="BM126" i="34" a="1"/>
  <c r="DJ9" i="34" a="1"/>
  <c r="DL155" i="34" a="1"/>
  <c r="BO62" i="34" a="1"/>
  <c r="AU68" i="34" a="1"/>
  <c r="DJ76" i="34" a="1"/>
  <c r="CT47" i="34" a="1"/>
  <c r="CB60" i="34" a="1"/>
  <c r="BA9" i="34" a="1"/>
  <c r="AY23" i="34" a="1"/>
  <c r="BC71" i="34" a="1"/>
  <c r="DR148" i="34" a="1"/>
  <c r="DP99" i="34" a="1"/>
  <c r="DJ126" i="34" a="1"/>
  <c r="DT94" i="34" a="1"/>
  <c r="BA122" i="34" a="1"/>
  <c r="DR133" i="34" a="1"/>
  <c r="DJ48" i="34" a="1"/>
  <c r="CR87" i="34" a="1"/>
  <c r="DT69" i="34" a="1"/>
  <c r="CN66" i="34" a="1"/>
  <c r="DJ15" i="34" a="1"/>
  <c r="AY32" i="34" a="1"/>
  <c r="BG146" i="34" a="1"/>
  <c r="CX21" i="34" a="1"/>
  <c r="BQ50" i="34" a="1"/>
  <c r="CD145" i="34" a="1"/>
  <c r="CP155" i="34" a="1"/>
  <c r="CT65" i="34" a="1"/>
  <c r="BO79" i="34" a="1"/>
  <c r="DJ113" i="34" a="1"/>
  <c r="BX148" i="34" a="1"/>
  <c r="DD89" i="34" a="1"/>
  <c r="AU89" i="34" a="1"/>
  <c r="BE11" i="34" a="1"/>
  <c r="CZ83" i="34" a="1"/>
  <c r="AY45" i="34" a="1"/>
  <c r="DR116" i="34" a="1"/>
  <c r="CN85" i="34" a="1"/>
  <c r="BO25" i="34" a="1"/>
  <c r="BE142" i="34" a="1"/>
  <c r="DN65" i="34" a="1"/>
  <c r="BQ141" i="34" a="1"/>
  <c r="DN56" i="34" a="1"/>
  <c r="CB27" i="34" a="1"/>
  <c r="DF59" i="34" a="1"/>
  <c r="CZ146" i="34" a="1"/>
  <c r="DH129" i="34" a="1"/>
  <c r="DR80" i="34" a="1"/>
  <c r="BI115" i="34" a="1"/>
  <c r="BI85" i="34" a="1"/>
  <c r="BZ151" i="34" a="1"/>
  <c r="CX10" i="34" a="1"/>
  <c r="CR20" i="34" a="1"/>
  <c r="AS117" i="34" a="1"/>
  <c r="CJ120" i="34" a="1"/>
  <c r="CD96" i="34" a="1"/>
  <c r="CB13" i="34" a="1"/>
  <c r="BG7" i="34" a="1"/>
  <c r="CR134" i="34" a="1"/>
  <c r="BM112" i="34" a="1"/>
  <c r="CR21" i="34" a="1"/>
  <c r="BG17" i="34" a="1"/>
  <c r="CD13" i="34" a="1"/>
  <c r="CF126" i="34" a="1"/>
  <c r="CT89" i="34" a="1"/>
  <c r="AY81" i="34" a="1"/>
  <c r="CP93" i="34" a="1"/>
  <c r="DP38" i="34" a="1"/>
  <c r="CJ34" i="34" a="1"/>
  <c r="DF125" i="34" a="1"/>
  <c r="BA97" i="34" a="1"/>
  <c r="CH149" i="34" a="1"/>
  <c r="AY139" i="34" a="1"/>
  <c r="AU5" i="34" a="1"/>
  <c r="CN114" i="34" a="1"/>
  <c r="BO130" i="34" a="1"/>
  <c r="BV47" i="34" a="1"/>
  <c r="CF34" i="34" a="1"/>
  <c r="DJ134" i="34" a="1"/>
  <c r="BV149" i="34" a="1"/>
  <c r="CF4" i="34" a="1"/>
  <c r="DJ94" i="34" a="1"/>
  <c r="CP139" i="34" a="1"/>
  <c r="DR30" i="34" a="1"/>
  <c r="AS116" i="34" a="1"/>
  <c r="AU122" i="34" a="1"/>
  <c r="CH45" i="34" a="1"/>
  <c r="CN91" i="34" a="1"/>
  <c r="DR159" i="34" a="1"/>
  <c r="CP61" i="34" a="1"/>
  <c r="DR131" i="34" a="1"/>
  <c r="BC88" i="34" a="1"/>
  <c r="CH18" i="34" a="1"/>
  <c r="BG49" i="34" a="1"/>
  <c r="DR68" i="34" a="1"/>
  <c r="DT39" i="34" a="1"/>
  <c r="BA152" i="34" a="1"/>
  <c r="BO14" i="34" a="1"/>
  <c r="DP159" i="34" a="1"/>
  <c r="BI70" i="34" a="1"/>
  <c r="CZ114" i="34" a="1"/>
  <c r="BV99" i="34" a="1"/>
  <c r="BV98" i="34" a="1"/>
  <c r="BZ43" i="34" a="1"/>
  <c r="DN77" i="34" a="1"/>
  <c r="BX44" i="34" a="1"/>
  <c r="BQ16" i="34" a="1"/>
  <c r="DR20" i="34" a="1"/>
  <c r="CT31" i="34" a="1"/>
  <c r="BI132" i="34" a="1"/>
  <c r="AW89" i="34" a="1"/>
  <c r="BO128" i="34" a="1"/>
  <c r="BI116" i="34" a="1"/>
  <c r="BA119" i="34" a="1"/>
  <c r="BV126" i="34" a="1"/>
  <c r="AS134" i="34" a="1"/>
  <c r="CZ25" i="34" a="1"/>
  <c r="CX149" i="34" a="1"/>
  <c r="CD94" i="34" a="1"/>
  <c r="BA68" i="34" a="1"/>
  <c r="DB143" i="34" a="1"/>
  <c r="BX114" i="34" a="1"/>
  <c r="BX93" i="34" a="1"/>
  <c r="BE50" i="34" a="1"/>
  <c r="BI120" i="34" a="1"/>
  <c r="DF25" i="34" a="1"/>
  <c r="BG147" i="34" a="1"/>
  <c r="CN30" i="34" a="1"/>
  <c r="CB156" i="34" a="1"/>
  <c r="CF60" i="34" a="1"/>
  <c r="DH155" i="34" a="1"/>
  <c r="AU95" i="34" a="1"/>
  <c r="AW30" i="34" a="1"/>
  <c r="DL89" i="34" a="1"/>
  <c r="DJ118" i="34" a="1"/>
  <c r="BX103" i="34" a="1"/>
  <c r="AU23" i="34" a="1"/>
  <c r="BC39" i="34" a="1"/>
  <c r="DN90" i="34" a="1"/>
  <c r="BE6" i="34" a="1"/>
  <c r="DH146" i="34" a="1"/>
  <c r="DR79" i="34" a="1"/>
  <c r="BO94" i="34" a="1"/>
  <c r="DJ66" i="34" a="1"/>
  <c r="DV105" i="34" a="1"/>
  <c r="BV60" i="34" a="1"/>
  <c r="AS48" i="34" a="1"/>
  <c r="DL157" i="34" a="1"/>
  <c r="DP10" i="34" a="1"/>
  <c r="BA19" i="34" a="1"/>
  <c r="BM30" i="34" a="1"/>
  <c r="BA134" i="34" a="1"/>
  <c r="BX20" i="34" a="1"/>
  <c r="BQ8" i="34" a="1"/>
  <c r="CN119" i="34" a="1"/>
  <c r="DF148" i="34" a="1"/>
  <c r="DP21" i="34" a="1"/>
  <c r="DL28" i="34" a="1"/>
  <c r="CT8" i="34" a="1"/>
  <c r="CD56" i="34" a="1"/>
  <c r="CB41" i="34" a="1"/>
  <c r="CT81" i="34" a="1"/>
  <c r="CH14" i="34" a="1"/>
  <c r="DH56" i="34" a="1"/>
  <c r="CH28" i="34" a="1"/>
  <c r="BO71" i="34" a="1"/>
  <c r="BE152" i="34" a="1"/>
  <c r="BV23" i="34" a="1"/>
  <c r="BM77" i="34" a="1"/>
  <c r="DB73" i="34" a="1"/>
  <c r="BK140" i="34" a="1"/>
  <c r="AY103" i="34" a="1"/>
  <c r="AU19" i="34" a="1"/>
  <c r="AW29" i="34" a="1"/>
  <c r="CB148" i="34" a="1"/>
  <c r="CD17" i="34" a="1"/>
  <c r="CT91" i="34" a="1"/>
  <c r="CL61" i="34" a="1"/>
  <c r="BX115" i="34" a="1"/>
  <c r="AU130" i="34" a="1"/>
  <c r="DV91" i="34" a="1"/>
  <c r="BZ72" i="34" a="1"/>
  <c r="DD69" i="34" a="1"/>
  <c r="DT66" i="34" a="1"/>
  <c r="CT110" i="34" a="1"/>
  <c r="CR115" i="34" a="1"/>
  <c r="CB117" i="34" a="1"/>
  <c r="CX64" i="34" a="1"/>
  <c r="BE147" i="34" a="1"/>
  <c r="CJ27" i="34" a="1"/>
  <c r="DH17" i="34" a="1"/>
  <c r="AS50" i="34" a="1"/>
  <c r="DD140" i="34" a="1"/>
  <c r="DJ88" i="34" a="1"/>
  <c r="CZ97" i="34" a="1"/>
  <c r="AW80" i="34" a="1"/>
  <c r="BC137" i="34" a="1"/>
  <c r="DF96" i="34" a="1"/>
  <c r="BG132" i="34" a="1"/>
  <c r="CR151" i="34" a="1"/>
  <c r="DH152" i="34" a="1"/>
  <c r="AW81" i="34" a="1"/>
  <c r="AU121" i="34" a="1"/>
  <c r="DF94" i="34" a="1"/>
  <c r="CL97" i="34" a="1"/>
  <c r="CL77" i="34" a="1"/>
  <c r="BO144" i="34" a="1"/>
  <c r="BI137" i="34" a="1"/>
  <c r="CX154" i="34" a="1"/>
  <c r="BA24" i="34" a="1"/>
  <c r="CJ75" i="34" a="1"/>
  <c r="BO22" i="34" a="1"/>
  <c r="BG144" i="34" a="1"/>
  <c r="DV42" i="34" a="1"/>
  <c r="AW119" i="34" a="1"/>
  <c r="DD92" i="34" a="1"/>
  <c r="CB130" i="34" a="1"/>
  <c r="AY17" i="34" a="1"/>
  <c r="DT104" i="34" a="1"/>
  <c r="BQ133" i="34" a="1"/>
  <c r="CR72" i="34" a="1"/>
  <c r="DN27" i="34" a="1"/>
  <c r="AS158" i="34" a="1"/>
  <c r="DL95" i="34" a="1"/>
  <c r="BC147" i="34" a="1"/>
  <c r="CH67" i="34" a="1"/>
  <c r="BG72" i="34" a="1"/>
  <c r="DP44" i="34" a="1"/>
  <c r="AU100" i="34" a="1"/>
  <c r="BZ57" i="34" a="1"/>
  <c r="BA137" i="34" a="1"/>
  <c r="BQ140" i="34" a="1"/>
  <c r="CT97" i="34" a="1"/>
  <c r="BC80" i="34" a="1"/>
  <c r="CN147" i="34" a="1"/>
  <c r="DT99" i="34" a="1"/>
  <c r="AW104" i="34" a="1"/>
  <c r="AS139" i="34" a="1"/>
  <c r="BI99" i="34" a="1"/>
  <c r="CB140" i="34" a="1"/>
  <c r="CR68" i="34" a="1"/>
  <c r="DJ143" i="34" a="1"/>
  <c r="BQ24" i="34" a="1"/>
  <c r="CX5" i="34" a="1"/>
  <c r="BM131" i="34" a="1"/>
  <c r="BQ40" i="34" a="1"/>
  <c r="BO118" i="34" a="1"/>
  <c r="DT151" i="34" a="1"/>
  <c r="DT34" i="34" a="1"/>
  <c r="AW158" i="34" a="1"/>
  <c r="DF144" i="34" a="1"/>
  <c r="DP30" i="34" a="1"/>
  <c r="CJ138" i="34" a="1"/>
  <c r="CZ100" i="34" a="1"/>
  <c r="BO90" i="34" a="1"/>
  <c r="BI142" i="34" a="1"/>
  <c r="DF13" i="34" a="1"/>
  <c r="BX157" i="34" a="1"/>
  <c r="DD125" i="34" a="1"/>
  <c r="BV137" i="34" a="1"/>
  <c r="DR94" i="34" a="1"/>
  <c r="CN87" i="34" a="1"/>
  <c r="AW41" i="34" a="1"/>
  <c r="CR24" i="34" a="1"/>
  <c r="BA44" i="34" a="1"/>
  <c r="CJ25" i="34" a="1"/>
  <c r="DN86" i="34" a="1"/>
  <c r="BI6" i="34" a="1"/>
  <c r="DF83" i="34" a="1"/>
  <c r="AW17" i="34" a="1"/>
  <c r="CH71" i="34" a="1"/>
  <c r="DV98" i="34" a="1"/>
  <c r="DF87" i="34" a="1"/>
  <c r="CZ57" i="34" a="1"/>
  <c r="CL8" i="34" a="1"/>
  <c r="DB77" i="34" a="1"/>
  <c r="BC45" i="34" a="1"/>
  <c r="AY93" i="34" a="1"/>
  <c r="DN24" i="34" a="1"/>
  <c r="CL13" i="34" a="1"/>
  <c r="BC105" i="34" a="1"/>
  <c r="BK70" i="34" a="1"/>
  <c r="BA150" i="34" a="1"/>
  <c r="CP145" i="34" a="1"/>
  <c r="BC57" i="34" a="1"/>
  <c r="AU13" i="34" a="1"/>
  <c r="AS115" i="34" a="1"/>
  <c r="BQ32" i="34" a="1"/>
  <c r="DT30" i="34" a="1"/>
  <c r="BZ68" i="34" a="1"/>
  <c r="DV111" i="34" a="1"/>
  <c r="AY60" i="34" a="1"/>
  <c r="AW63" i="34" a="1"/>
  <c r="DH100" i="34" a="1"/>
  <c r="BV110" i="34" a="1"/>
  <c r="CP134" i="34" a="1"/>
  <c r="CX39" i="34" a="1"/>
  <c r="DR47" i="34" a="1"/>
  <c r="DJ12" i="34" a="1"/>
  <c r="CT100" i="34" a="1"/>
  <c r="DP23" i="34" a="1"/>
  <c r="BE88" i="34" a="1"/>
  <c r="CL91" i="34" a="1"/>
  <c r="CF39" i="34" a="1"/>
  <c r="DN62" i="34" a="1"/>
  <c r="CP102" i="34" a="1"/>
  <c r="DP63" i="34" a="1"/>
  <c r="BC140" i="34" a="1"/>
  <c r="BG39" i="34" a="1"/>
  <c r="DB98" i="34" a="1"/>
  <c r="CX126" i="34" a="1"/>
  <c r="DN41" i="34" a="1"/>
  <c r="CT21" i="34" a="1"/>
  <c r="CH60" i="34" a="1"/>
  <c r="BE139" i="34" a="1"/>
  <c r="AY79" i="34" a="1"/>
  <c r="BC41" i="34" a="1"/>
  <c r="DN6" i="34" a="1"/>
  <c r="BG89" i="34" a="1"/>
  <c r="BG58" i="34" a="1"/>
  <c r="BI45" i="34" a="1"/>
  <c r="DH121" i="34" a="1"/>
  <c r="BE154" i="34" a="1"/>
  <c r="CJ88" i="34" a="1"/>
  <c r="CJ59" i="34" a="1"/>
  <c r="BI95" i="34" a="1"/>
  <c r="CP71" i="34" a="1"/>
  <c r="DJ155" i="34" a="1"/>
  <c r="CB77" i="34" a="1"/>
  <c r="CZ102" i="34" a="1"/>
  <c r="DT58" i="34" a="1"/>
  <c r="DH75" i="34" a="1"/>
  <c r="CN141" i="34" a="1"/>
  <c r="BC97" i="34" a="1"/>
  <c r="DN125" i="34" a="1"/>
  <c r="DF152" i="34" a="1"/>
  <c r="DR153" i="34" a="1"/>
  <c r="CZ9" i="34" a="1"/>
  <c r="BQ151" i="34" a="1"/>
  <c r="BE138" i="34" a="1"/>
  <c r="AS8" i="34" a="1"/>
  <c r="BZ90" i="34" a="1"/>
  <c r="CB67" i="34" a="1"/>
  <c r="BQ110" i="34" a="1"/>
  <c r="DF121" i="34" a="1"/>
  <c r="CX125" i="34" a="1"/>
  <c r="BC53" i="34" a="1"/>
  <c r="AW60" i="34" a="1"/>
  <c r="DV77" i="34" a="1"/>
  <c r="CX25" i="34" a="1"/>
  <c r="DT7" i="34" a="1"/>
  <c r="CJ147" i="34" a="1"/>
  <c r="CJ95" i="34" a="1"/>
  <c r="DN17" i="34" a="1"/>
  <c r="BQ89" i="34" a="1"/>
  <c r="BI97" i="34" a="1"/>
  <c r="AS72" i="34" a="1"/>
  <c r="BK144" i="34" a="1"/>
  <c r="DJ20" i="34" a="1"/>
  <c r="DP57" i="34" a="1"/>
  <c r="DP151" i="34" a="1"/>
  <c r="BI126" i="34" a="1"/>
  <c r="CN36" i="34" a="1"/>
  <c r="DN117" i="34" a="1"/>
  <c r="DL150" i="34" a="1"/>
  <c r="BM72" i="34" a="1"/>
  <c r="CN29" i="34" a="1"/>
  <c r="CP111" i="34" a="1"/>
  <c r="CR82" i="34" a="1"/>
  <c r="BQ95" i="34" a="1"/>
  <c r="CJ129" i="34" a="1"/>
  <c r="CR103" i="34" a="1"/>
  <c r="BX64" i="34" a="1"/>
  <c r="DN84" i="34" a="1"/>
  <c r="BI24" i="34" a="1"/>
  <c r="CJ21" i="34" a="1"/>
  <c r="CP33" i="34" a="1"/>
  <c r="BA61" i="34" a="1"/>
  <c r="CD127" i="34" a="1"/>
  <c r="CH80" i="34" a="1"/>
  <c r="BC27" i="34" a="1"/>
  <c r="DD33" i="34" a="1"/>
  <c r="DJ14" i="34" a="1"/>
  <c r="BX158" i="34" a="1"/>
  <c r="BK87" i="34" a="1"/>
  <c r="CR135" i="34" a="1"/>
  <c r="AW142" i="34" a="1"/>
  <c r="BZ93" i="34" a="1"/>
  <c r="CD93" i="34" a="1"/>
  <c r="BZ64" i="34" a="1"/>
  <c r="CZ134" i="34" a="1"/>
  <c r="CZ62" i="34" a="1"/>
  <c r="DP14" i="34" a="1"/>
  <c r="DP139" i="34" a="1"/>
  <c r="BZ26" i="34" a="1"/>
  <c r="BK149" i="34" a="1"/>
  <c r="CJ146" i="34" a="1"/>
  <c r="BE99" i="34" a="1"/>
  <c r="CP124" i="34" a="1"/>
  <c r="DH147" i="34" a="1"/>
  <c r="CN157" i="34" a="1"/>
  <c r="BA136" i="34" a="1"/>
  <c r="DV138" i="34" a="1"/>
  <c r="DR130" i="34" a="1"/>
  <c r="DJ148" i="34" a="1"/>
  <c r="CH100" i="34" a="1"/>
  <c r="BA110" i="34" a="1"/>
  <c r="DN133" i="34" a="1"/>
  <c r="DR53" i="34" a="1"/>
  <c r="BC32" i="34" a="1"/>
  <c r="CN37" i="34" a="1"/>
  <c r="AS99" i="34" a="1"/>
  <c r="CD120" i="34" a="1"/>
  <c r="BA43" i="34" a="1"/>
  <c r="BX90" i="34" a="1"/>
  <c r="CT26" i="34" a="1"/>
  <c r="BO92" i="34" a="1"/>
  <c r="DR34" i="34" a="1"/>
  <c r="DR41" i="34" a="1"/>
  <c r="AW146" i="34" a="1"/>
  <c r="CX67" i="34" a="1"/>
  <c r="BV92" i="34" a="1"/>
  <c r="BZ111" i="34" a="1"/>
  <c r="CZ71" i="34" a="1"/>
  <c r="CX138" i="34" a="1"/>
  <c r="CZ18" i="34" a="1"/>
  <c r="BV80" i="34" a="1"/>
  <c r="DN31" i="34" a="1"/>
  <c r="CL10" i="34" a="1"/>
  <c r="DV66" i="34" a="1"/>
  <c r="CZ14" i="34" a="1"/>
  <c r="BX71" i="34" a="1"/>
  <c r="DV62" i="34" a="1"/>
  <c r="DN57" i="34" a="1"/>
  <c r="CL113" i="34" a="1"/>
  <c r="DT49" i="34" a="1"/>
  <c r="BV22" i="34" a="1"/>
  <c r="CX80" i="34" a="1"/>
  <c r="AU15" i="34" a="1"/>
  <c r="DN104" i="34" a="1"/>
  <c r="BI17" i="34" a="1"/>
  <c r="CL131" i="34" a="1"/>
  <c r="BO35" i="34" a="1"/>
  <c r="CN120" i="34" a="1"/>
  <c r="BA140" i="34" a="1"/>
  <c r="DR48" i="34" a="1"/>
  <c r="DR150" i="34" a="1"/>
  <c r="AS35" i="34" a="1"/>
  <c r="BE26" i="34" a="1"/>
  <c r="BV52" i="34" a="1"/>
  <c r="DB7" i="34" a="1"/>
  <c r="CB142" i="34" a="1"/>
  <c r="AW105" i="34" a="1"/>
  <c r="BC154" i="34" a="1"/>
  <c r="CP58" i="34" a="1"/>
  <c r="BZ7" i="34" a="1"/>
  <c r="CD35" i="34" a="1"/>
  <c r="BI80" i="34" a="1"/>
  <c r="DR86" i="34" a="1"/>
  <c r="DF39" i="34" a="1"/>
  <c r="BM50" i="34" a="1"/>
  <c r="DF132" i="34" a="1"/>
  <c r="DT52" i="34" a="1"/>
  <c r="BV82" i="34" a="1"/>
  <c r="DN93" i="34" a="1"/>
  <c r="CJ143" i="34" a="1"/>
  <c r="DH43" i="34" a="1"/>
  <c r="AS51" i="34" a="1"/>
  <c r="BQ150" i="34" a="1"/>
  <c r="CB26" i="34" a="1"/>
  <c r="BC6" i="34" a="1"/>
  <c r="DP70" i="34" a="1"/>
  <c r="BE46" i="34" a="1"/>
  <c r="BZ135" i="34" a="1"/>
  <c r="BG43" i="34" a="1"/>
  <c r="DD115" i="34" a="1"/>
  <c r="DT137" i="34" a="1"/>
  <c r="DD42" i="34" a="1"/>
  <c r="DL40" i="34" a="1"/>
  <c r="CZ64" i="34" a="1"/>
  <c r="BZ20" i="34" a="1"/>
  <c r="DD86" i="34" a="1"/>
  <c r="DJ114" i="34" a="1"/>
  <c r="BG128" i="34" a="1"/>
  <c r="BO121" i="34" a="1"/>
  <c r="CD63" i="34" a="1"/>
  <c r="BE96" i="34" a="1"/>
  <c r="CJ61" i="34" a="1"/>
  <c r="AW37" i="34" a="1"/>
  <c r="DF102" i="34" a="1"/>
  <c r="CP14" i="34" a="1"/>
  <c r="DH94" i="34" a="1"/>
  <c r="BM100" i="34" a="1"/>
  <c r="BG136" i="34" a="1"/>
  <c r="CZ115" i="34" a="1"/>
  <c r="BA52" i="34" a="1"/>
  <c r="BE51" i="34" a="1"/>
  <c r="CN151" i="34" a="1"/>
  <c r="BQ159" i="34" a="1"/>
  <c r="DR17" i="34" a="1"/>
  <c r="BI146" i="34" a="1"/>
  <c r="CL95" i="34" a="1"/>
  <c r="CF158" i="34" a="1"/>
  <c r="CZ69" i="34" a="1"/>
  <c r="AS105" i="34" a="1"/>
  <c r="DV15" i="34" a="1"/>
  <c r="BX13" i="34" a="1"/>
  <c r="BK75" i="34" a="1"/>
  <c r="BM60" i="34" a="1"/>
  <c r="DD11" i="34" a="1"/>
  <c r="DT149" i="34" a="1"/>
  <c r="CD143" i="34" a="1"/>
  <c r="CT68" i="34" a="1"/>
  <c r="DJ16" i="34" a="1"/>
  <c r="BC63" i="34" a="1"/>
  <c r="CN100" i="34" a="1"/>
  <c r="AY158" i="34" a="1"/>
  <c r="DD41" i="34" a="1"/>
  <c r="CR4" i="34" a="1"/>
  <c r="AY35" i="34" a="1"/>
  <c r="BM111" i="34" a="1"/>
  <c r="DJ35" i="34" a="1"/>
  <c r="BI29" i="34" a="1"/>
  <c r="CB8" i="34" a="1"/>
  <c r="BM18" i="34" a="1"/>
  <c r="AY6" i="34" a="1"/>
  <c r="BK86" i="34" a="1"/>
  <c r="BC132" i="34" a="1"/>
  <c r="DN121" i="34" a="1"/>
  <c r="CL32" i="34" a="1"/>
  <c r="AU42" i="34" a="1"/>
  <c r="BE8" i="34" a="1"/>
  <c r="DD37" i="34" a="1"/>
  <c r="BK110" i="34" a="1"/>
  <c r="BM63" i="34" a="1"/>
  <c r="DH8" i="34" a="1"/>
  <c r="BK59" i="34" a="1"/>
  <c r="BC129" i="34" a="1"/>
  <c r="DR74" i="34" a="1"/>
  <c r="DV27" i="34" a="1"/>
  <c r="BQ88" i="34" a="1"/>
  <c r="DV49" i="34" a="1"/>
  <c r="BA34" i="34" a="1"/>
  <c r="DN67" i="34" a="1"/>
  <c r="DH69" i="34" a="1"/>
  <c r="DH137" i="34" a="1"/>
  <c r="AW130" i="34" a="1"/>
  <c r="CT29" i="34" a="1"/>
  <c r="AU87" i="34" a="1"/>
  <c r="BG63" i="34" a="1"/>
  <c r="DF151" i="34" a="1"/>
  <c r="BK99" i="34" a="1"/>
  <c r="BK4" i="34" a="1"/>
  <c r="CX113" i="34" a="1"/>
  <c r="DR104" i="34" a="1"/>
  <c r="DH71" i="34" a="1"/>
  <c r="BX41" i="34" a="1"/>
  <c r="CR142" i="34" a="1"/>
  <c r="BX139" i="34" a="1"/>
  <c r="CL115" i="34" a="1"/>
  <c r="DT18" i="34" a="1"/>
  <c r="BG5" i="34" a="1"/>
  <c r="CZ131" i="34" a="1"/>
  <c r="DL90" i="34" a="1"/>
  <c r="DR129" i="34" a="1"/>
  <c r="BV130" i="34" a="1"/>
  <c r="DT136" i="34" a="1"/>
  <c r="DD40" i="34" a="1"/>
  <c r="BX105" i="34" a="1"/>
  <c r="BC113" i="34" a="1"/>
  <c r="DN33" i="34" a="1"/>
  <c r="CF63" i="34" a="1"/>
  <c r="AS140" i="34" a="1"/>
  <c r="CL52" i="34" a="1"/>
  <c r="CX121" i="34" a="1"/>
  <c r="BC42" i="34" a="1"/>
  <c r="BA103" i="34" a="1"/>
  <c r="CJ45" i="34" a="1"/>
  <c r="CF38" i="34" a="1"/>
  <c r="AY56" i="34" a="1"/>
  <c r="DH114" i="34" a="1"/>
  <c r="CJ82" i="34" a="1"/>
  <c r="DP49" i="34" a="1"/>
  <c r="CX94" i="34" a="1"/>
  <c r="CD58" i="34" a="1"/>
  <c r="AW61" i="34" a="1"/>
  <c r="BQ145" i="34" a="1"/>
  <c r="DF68" i="34" a="1"/>
  <c r="DF71" i="34" a="1"/>
  <c r="CB57" i="34" a="1"/>
  <c r="BO126" i="34" a="1"/>
  <c r="BI68" i="34" a="1"/>
  <c r="AW84" i="34" a="1"/>
  <c r="DH123" i="34" a="1"/>
  <c r="BG115" i="34" a="1"/>
  <c r="BZ46" i="34" a="1"/>
  <c r="BZ146" i="34" a="1"/>
  <c r="DT95" i="34" a="1"/>
  <c r="DF67" i="34" a="1"/>
  <c r="CX73" i="34" a="1"/>
  <c r="BC76" i="34" a="1"/>
  <c r="AU44" i="34" a="1"/>
  <c r="DL56" i="34" a="1"/>
  <c r="BC67" i="34" a="1"/>
  <c r="BM115" i="34" a="1"/>
  <c r="DD135" i="34" a="1"/>
  <c r="DL147" i="34" a="1"/>
  <c r="CN49" i="34" a="1"/>
  <c r="BI38" i="34" a="1"/>
  <c r="CL133" i="34" a="1"/>
  <c r="BE56" i="34" a="1"/>
  <c r="CR15" i="34" a="1"/>
  <c r="CP8" i="34" a="1"/>
  <c r="CT122" i="34" a="1"/>
  <c r="BC87" i="34" a="1"/>
  <c r="CF111" i="34" a="1"/>
  <c r="CZ27" i="34" a="1"/>
  <c r="AU34" i="34" a="1"/>
  <c r="DH78" i="34" a="1"/>
  <c r="DH154" i="34" a="1"/>
  <c r="CL69" i="34" a="1"/>
  <c r="AS28" i="34" a="1"/>
  <c r="DV118" i="34" a="1"/>
  <c r="DD32" i="34" a="1"/>
  <c r="BI19" i="34" a="1"/>
  <c r="CN42" i="34" a="1"/>
  <c r="AU142" i="34" a="1"/>
  <c r="BC156" i="34" a="1"/>
  <c r="BX24" i="34" a="1"/>
  <c r="CX60" i="34" a="1"/>
  <c r="DT96" i="34" a="1"/>
  <c r="CF70" i="34" a="1"/>
  <c r="CT102" i="34" a="1"/>
  <c r="DP65" i="34" a="1"/>
  <c r="AY40" i="34" a="1"/>
  <c r="BQ67" i="34" a="1"/>
  <c r="DT154" i="34" a="1"/>
  <c r="BQ105" i="34" a="1"/>
  <c r="CR105" i="34" a="1"/>
  <c r="BM23" i="34" a="1"/>
  <c r="BK155" i="34" a="1"/>
  <c r="AW50" i="34" a="1"/>
  <c r="BA26" i="34" a="1"/>
  <c r="AY118" i="34" a="1"/>
  <c r="BO153" i="34" a="1"/>
  <c r="CD79" i="34" a="1"/>
  <c r="BQ82" i="34" a="1"/>
  <c r="CN152" i="34" a="1"/>
  <c r="CZ79" i="34" a="1"/>
  <c r="BI159" i="34" a="1"/>
  <c r="BA50" i="34" a="1"/>
  <c r="DH37" i="34" a="1"/>
  <c r="DF131" i="34" a="1"/>
  <c r="CL27" i="34" a="1"/>
  <c r="BE34" i="34" a="1"/>
  <c r="BG133" i="34" a="1"/>
  <c r="BA125" i="34" a="1"/>
  <c r="CN60" i="34" a="1"/>
  <c r="CR143" i="34" a="1"/>
  <c r="AS78" i="34" a="1"/>
  <c r="DH80" i="34" a="1"/>
  <c r="DH11" i="34" a="1"/>
  <c r="DV116" i="34" a="1"/>
  <c r="BV48" i="34" a="1"/>
  <c r="DJ101" i="34" a="1"/>
  <c r="AW92" i="34" a="1"/>
  <c r="CX133" i="34" a="1"/>
  <c r="CP75" i="34" a="1"/>
  <c r="BE115" i="34" a="1"/>
  <c r="AU101" i="34" a="1"/>
  <c r="CD73" i="34" a="1"/>
  <c r="DL104" i="34" a="1"/>
  <c r="AW66" i="34" a="1"/>
  <c r="DT56" i="34" a="1"/>
  <c r="CL78" i="34" a="1"/>
  <c r="CL103" i="34" a="1"/>
  <c r="DL138" i="34" a="1"/>
  <c r="CH48" i="34" a="1"/>
  <c r="CJ51" i="34" a="1"/>
  <c r="DT75" i="34" a="1"/>
  <c r="DD29" i="34" a="1"/>
  <c r="BM69" i="34" a="1"/>
  <c r="DP132" i="34" a="1"/>
  <c r="BE146" i="34" a="1"/>
  <c r="BE23" i="34" a="1"/>
  <c r="BA15" i="34" a="1"/>
  <c r="DN136" i="34" a="1"/>
  <c r="CH75" i="34" a="1"/>
  <c r="CX17" i="34" a="1"/>
  <c r="DL132" i="34" a="1"/>
  <c r="BM29" i="34" a="1"/>
  <c r="BK10" i="34" a="1"/>
  <c r="DB80" i="34" a="1"/>
  <c r="CN93" i="34" a="1"/>
  <c r="DR71" i="34" a="1"/>
  <c r="CN34" i="34" a="1"/>
  <c r="DB43" i="34" a="1"/>
  <c r="DV65" i="34" a="1"/>
  <c r="BZ36" i="34" a="1"/>
  <c r="DD120" i="34" a="1"/>
  <c r="BE122" i="34" a="1"/>
  <c r="DT148" i="34" a="1"/>
  <c r="BQ66" i="34" a="1"/>
  <c r="CN17" i="34" a="1"/>
  <c r="BI118" i="34" a="1"/>
  <c r="CZ82" i="34" a="1"/>
  <c r="CT72" i="34" a="1"/>
  <c r="CH126" i="34" a="1"/>
  <c r="DB53" i="34" a="1"/>
  <c r="CL152" i="34" a="1"/>
  <c r="CP15" i="34" a="1"/>
  <c r="AS7" i="34" a="1"/>
  <c r="AY134" i="34" a="1"/>
  <c r="DP28" i="34" a="1"/>
  <c r="DP110" i="34" a="1"/>
  <c r="DF74" i="34" a="1"/>
  <c r="CF115" i="34" a="1"/>
  <c r="BC33" i="34" a="1"/>
  <c r="BA64" i="34" a="1"/>
  <c r="BO131" i="34" a="1"/>
  <c r="DL81" i="34" a="1"/>
  <c r="DV99" i="34" a="1"/>
  <c r="DH30" i="34" a="1"/>
  <c r="BK133" i="34" a="1"/>
  <c r="CH157" i="34" a="1"/>
  <c r="BM130" i="34" a="1"/>
  <c r="BQ15" i="34" a="1"/>
  <c r="CD25" i="34" a="1"/>
  <c r="AW147" i="34" a="1"/>
  <c r="BX134" i="34" a="1"/>
  <c r="BA123" i="34" a="1"/>
  <c r="BK152" i="34" a="1"/>
  <c r="AS67" i="34" a="1"/>
  <c r="BI43" i="34" a="1"/>
  <c r="DD158" i="34" a="1"/>
  <c r="CD68" i="34" a="1"/>
  <c r="CJ156" i="34" a="1"/>
  <c r="DP116" i="34" a="1"/>
  <c r="CD147" i="34" a="1"/>
  <c r="BQ147" i="34" a="1"/>
  <c r="AY114" i="34" a="1"/>
  <c r="BE101" i="34" a="1"/>
  <c r="BK91" i="34" a="1"/>
  <c r="CB39" i="34" a="1"/>
  <c r="BV67" i="34" a="1"/>
  <c r="DH117" i="34" a="1"/>
  <c r="CL147" i="34" a="1"/>
  <c r="CD74" i="34" a="1"/>
  <c r="DR91" i="34" a="1"/>
  <c r="BK142" i="34" a="1"/>
  <c r="DF32" i="34" a="1"/>
  <c r="BO115" i="34" a="1"/>
  <c r="DL116" i="34" a="1"/>
  <c r="BC47" i="34" a="1"/>
  <c r="CB42" i="34" a="1"/>
  <c r="BX142" i="34" a="1"/>
  <c r="CB25" i="34" a="1"/>
  <c r="DB130" i="34" a="1"/>
  <c r="CN44" i="34" a="1"/>
  <c r="DN143" i="34" a="1"/>
  <c r="BQ84" i="34" a="1"/>
  <c r="CH110" i="34" a="1"/>
  <c r="DT103" i="34" a="1"/>
  <c r="CJ36" i="34" a="1"/>
  <c r="BK138" i="34" a="1"/>
  <c r="BA53" i="34" a="1"/>
  <c r="BC11" i="34" a="1"/>
  <c r="BX69" i="34" a="1"/>
  <c r="BO70" i="34" a="1"/>
  <c r="DL4" i="34" a="1"/>
  <c r="BK95" i="34" a="1"/>
  <c r="AS46" i="34" a="1"/>
  <c r="AU43" i="34" a="1"/>
  <c r="BM150" i="34" a="1"/>
  <c r="BK35" i="34" a="1"/>
  <c r="DV101" i="34" a="1"/>
  <c r="CB17" i="34" a="1"/>
  <c r="BX151" i="34" a="1"/>
  <c r="CZ76" i="34" a="1"/>
  <c r="DP93" i="34" a="1"/>
  <c r="DP135" i="34" a="1"/>
  <c r="AY135" i="34" a="1"/>
  <c r="BK156" i="34" a="1"/>
  <c r="AW116" i="34" a="1"/>
  <c r="CT4" i="34" a="1"/>
  <c r="AY151" i="34" a="1"/>
  <c r="CB159" i="34" a="1"/>
  <c r="CZ49" i="34" a="1"/>
  <c r="DF60" i="34" a="1"/>
  <c r="DT119" i="34" a="1"/>
  <c r="DD101" i="34" a="1"/>
  <c r="BE43" i="34" a="1"/>
  <c r="BX56" i="34" a="1"/>
  <c r="BV69" i="34" a="1"/>
  <c r="BE151" i="34" a="1"/>
  <c r="CX158" i="34" a="1"/>
  <c r="AY146" i="34" a="1"/>
  <c r="CB100" i="34" a="1"/>
  <c r="BZ155" i="34" a="1"/>
  <c r="BO10" i="34" a="1"/>
  <c r="CL114" i="34" a="1"/>
  <c r="DP144" i="34" a="1"/>
  <c r="CR116" i="34" a="1"/>
  <c r="DJ70" i="34" a="1"/>
  <c r="AU105" i="34" a="1"/>
  <c r="BO157" i="34" a="1"/>
  <c r="AU115" i="34" a="1"/>
  <c r="CB63" i="34" a="1"/>
  <c r="DR64" i="34" a="1"/>
  <c r="BG116" i="34" a="1"/>
  <c r="AY69" i="34" a="1"/>
  <c r="DV11" i="34" a="1"/>
  <c r="DJ122" i="34" a="1"/>
  <c r="BG87" i="34" a="1"/>
  <c r="BG125" i="34" a="1"/>
  <c r="AU153" i="34" a="1"/>
  <c r="CZ15" i="34" a="1"/>
  <c r="BK146" i="34" a="1"/>
  <c r="DL92" i="34" a="1"/>
  <c r="CT128" i="34" a="1"/>
  <c r="DF143" i="34" a="1"/>
  <c r="DB136" i="34" a="1"/>
  <c r="CT140" i="34" a="1"/>
  <c r="CL42" i="34" a="1"/>
  <c r="BQ12" i="34" a="1"/>
  <c r="CR114" i="34" a="1"/>
  <c r="DD47" i="34" a="1"/>
  <c r="AY152" i="34" a="1"/>
  <c r="BK145" i="34" a="1"/>
  <c r="CH85" i="34" a="1"/>
  <c r="DJ45" i="34" a="1"/>
  <c r="DJ119" i="34" a="1"/>
  <c r="BQ35" i="34" a="1"/>
  <c r="DL103" i="34" a="1"/>
  <c r="DT133" i="34" a="1"/>
  <c r="DF57" i="34" a="1"/>
  <c r="CL22" i="34" a="1"/>
  <c r="BI131" i="34" a="1"/>
  <c r="BC75" i="34" a="1"/>
  <c r="AU150" i="34" a="1"/>
  <c r="BG150" i="34" a="1"/>
  <c r="DR24" i="34" a="1"/>
  <c r="DF150" i="34" a="1"/>
  <c r="CZ89" i="34" a="1"/>
  <c r="DJ120" i="34" a="1"/>
  <c r="AY47" i="34" a="1"/>
  <c r="DD156" i="34" a="1"/>
  <c r="CL159" i="34" a="1"/>
  <c r="DR7" i="34" a="1"/>
  <c r="DL8" i="34" a="1"/>
  <c r="DR96" i="34" a="1"/>
  <c r="CF81" i="34" a="1"/>
  <c r="CP34" i="34" a="1"/>
  <c r="DB6" i="34" a="1"/>
  <c r="BK68" i="34" a="1"/>
  <c r="AW125" i="34" a="1"/>
  <c r="CR46" i="34" a="1"/>
  <c r="DT122" i="34" a="1"/>
  <c r="DV10" i="34" a="1"/>
  <c r="BI157" i="34" a="1"/>
  <c r="BG11" i="34" a="1"/>
  <c r="BZ75" i="34" a="1"/>
  <c r="DL118" i="34" a="1"/>
  <c r="BG112" i="34" a="1"/>
  <c r="BI72" i="34" a="1"/>
  <c r="BA76" i="34" a="1"/>
  <c r="DF123" i="34" a="1"/>
  <c r="DN157" i="34" a="1"/>
  <c r="CJ112" i="34" a="1"/>
  <c r="BE17" i="34" a="1"/>
  <c r="DD4" i="34" a="1"/>
  <c r="DT114" i="34" a="1"/>
  <c r="BI21" i="34" a="1"/>
  <c r="DT15" i="34" a="1"/>
  <c r="BX152" i="34" a="1"/>
  <c r="CL135" i="34" a="1"/>
  <c r="DH68" i="34" a="1"/>
  <c r="DN43" i="34" a="1"/>
  <c r="AU33" i="34" a="1"/>
  <c r="BQ14" i="34" a="1"/>
  <c r="BV64" i="34" a="1"/>
  <c r="BM14" i="34" a="1"/>
  <c r="AS137" i="34" a="1"/>
  <c r="CF64" i="34" a="1"/>
  <c r="DD132" i="34" a="1"/>
  <c r="DR78" i="34" a="1"/>
  <c r="DP13" i="34" a="1"/>
  <c r="CT150" i="34" a="1"/>
  <c r="AS119" i="34" a="1"/>
  <c r="DD6" i="34" a="1"/>
  <c r="BQ134" i="34" a="1"/>
  <c r="BZ59" i="34" a="1"/>
  <c r="CJ91" i="34" a="1"/>
  <c r="DF66" i="34" a="1"/>
  <c r="DB137" i="34" a="1"/>
  <c r="CX16" i="34" a="1"/>
  <c r="CH96" i="34" a="1"/>
  <c r="DB49" i="34" a="1"/>
  <c r="DP158" i="34" a="1"/>
  <c r="BX153" i="34" a="1"/>
  <c r="CB87" i="34" a="1"/>
  <c r="DB62" i="34" a="1"/>
  <c r="CT142" i="34" a="1"/>
  <c r="DB35" i="34" a="1"/>
  <c r="DP143" i="34" a="1"/>
  <c r="BI18" i="34" a="1"/>
  <c r="AS156" i="34" a="1"/>
  <c r="BX118" i="34" a="1"/>
  <c r="CR101" i="34" a="1"/>
  <c r="DR73" i="34" a="1"/>
  <c r="CP23" i="34" a="1"/>
  <c r="DJ34" i="34" a="1"/>
  <c r="BM91" i="34" a="1"/>
  <c r="CN53" i="34" a="1"/>
  <c r="DB58" i="34" a="1"/>
  <c r="DF4" i="34" a="1"/>
  <c r="CR119" i="34" a="1"/>
  <c r="AU76" i="34" a="1"/>
  <c r="AY86" i="34" a="1"/>
  <c r="BX80" i="34" a="1"/>
  <c r="CJ152" i="34" a="1"/>
  <c r="AS64" i="34" a="1"/>
  <c r="DN88" i="34" a="1"/>
  <c r="DD124" i="34" a="1"/>
  <c r="CP77" i="34" a="1"/>
  <c r="CF46" i="34" a="1"/>
  <c r="BE103" i="34" a="1"/>
  <c r="BX85" i="34" a="1"/>
  <c r="CH51" i="34" a="1"/>
  <c r="BE113" i="34" a="1"/>
  <c r="CR32" i="34" a="1"/>
  <c r="DP33" i="34" a="1"/>
  <c r="BO156" i="34" a="1"/>
  <c r="AU8" i="34" a="1"/>
  <c r="AW69" i="34" a="1"/>
  <c r="CL134" i="34" a="1"/>
  <c r="BG9" i="34" a="1"/>
  <c r="CX62" i="34" a="1"/>
  <c r="BX9" i="34" a="1"/>
  <c r="CP96" i="34" a="1"/>
  <c r="CZ41" i="34" a="1"/>
  <c r="BE125" i="34" a="1"/>
  <c r="DR88" i="34" a="1"/>
  <c r="DD136" i="34" a="1"/>
  <c r="BV125" i="34" a="1"/>
  <c r="BO97" i="34" a="1"/>
  <c r="AW133" i="34" a="1"/>
  <c r="BG13" i="34" a="1"/>
  <c r="AW72" i="34" a="1"/>
  <c r="BG158" i="34" a="1"/>
  <c r="AS24" i="34" a="1"/>
  <c r="CH25" i="34" a="1"/>
  <c r="BO53" i="34" a="1"/>
  <c r="BK14" i="34" a="1"/>
  <c r="AU94" i="34" a="1"/>
  <c r="DB156" i="34" a="1"/>
  <c r="CL44" i="34" a="1"/>
  <c r="CJ132" i="34" a="1"/>
  <c r="BV96" i="34" a="1"/>
  <c r="AS70" i="34" a="1"/>
  <c r="BM94" i="34" a="1"/>
  <c r="BG15" i="34" a="1"/>
  <c r="CR8" i="34" a="1"/>
  <c r="DR142" i="34" a="1"/>
  <c r="DD134" i="34" a="1"/>
  <c r="BC83" i="34" a="1"/>
  <c r="CT137" i="34" a="1"/>
  <c r="DB154" i="34" a="1"/>
  <c r="BX124" i="34" a="1"/>
  <c r="CL144" i="34" a="1"/>
  <c r="CP40" i="34" a="1"/>
  <c r="BK22" i="34" a="1"/>
  <c r="BZ86" i="34" a="1"/>
  <c r="BV102" i="34" a="1"/>
  <c r="BX16" i="34" a="1"/>
  <c r="DB112" i="34" a="1"/>
  <c r="DP140" i="34" a="1"/>
  <c r="BI4" i="34" a="1"/>
  <c r="BA80" i="34" a="1"/>
  <c r="DL19" i="34" a="1"/>
  <c r="DL63" i="34" a="1"/>
  <c r="DD129" i="34" a="1"/>
  <c r="BK96" i="34" a="1"/>
  <c r="BZ34" i="34" a="1"/>
  <c r="BG21" i="34" a="1"/>
  <c r="DL110" i="34" a="1"/>
  <c r="BI127" i="34" a="1"/>
  <c r="DL73" i="34" a="1"/>
  <c r="DN11" i="34" a="1"/>
  <c r="BK64" i="34" a="1"/>
  <c r="DB124" i="34" a="1"/>
  <c r="CZ59" i="34" a="1"/>
  <c r="CB73" i="34" a="1"/>
  <c r="CX8" i="34" a="1"/>
  <c r="BM36" i="34" a="1"/>
  <c r="CH115" i="34" a="1"/>
  <c r="AU29" i="34" a="1"/>
  <c r="BZ24" i="34" a="1"/>
  <c r="CP44" i="34" a="1"/>
  <c r="CT80" i="34" a="1"/>
  <c r="CH155" i="34" a="1"/>
  <c r="CN158" i="34" a="1"/>
  <c r="CT148" i="34" a="1"/>
  <c r="DL6" i="34" a="1"/>
  <c r="CR7" i="34" a="1"/>
  <c r="AS149" i="34" a="1"/>
  <c r="CR35" i="34" a="1"/>
  <c r="DV103" i="34" a="1"/>
  <c r="AY82" i="34" a="1"/>
  <c r="DD9" i="34" a="1"/>
  <c r="CX120" i="34" a="1"/>
  <c r="CB158" i="34" a="1"/>
  <c r="DV115" i="34" a="1"/>
  <c r="CH116" i="34" a="1"/>
  <c r="DF6" i="34" a="1"/>
  <c r="BC34" i="34" a="1"/>
  <c r="BZ10" i="34" a="1"/>
  <c r="DP22" i="34" a="1"/>
  <c r="DT98" i="34" a="1"/>
  <c r="DL25" i="34" a="1"/>
  <c r="DJ23" i="34" a="1"/>
  <c r="BG77" i="34" a="1"/>
  <c r="BV121" i="34" a="1"/>
  <c r="AS141" i="34" a="1"/>
  <c r="BM71" i="34" a="1"/>
  <c r="DT22" i="34" a="1"/>
  <c r="AY37" i="34" a="1"/>
  <c r="BK8" i="34" a="1"/>
  <c r="AY147" i="34" a="1"/>
  <c r="BK13" i="34" a="1"/>
  <c r="CH113" i="34" a="1"/>
  <c r="BM76" i="34" a="1"/>
  <c r="BK118" i="34" a="1"/>
  <c r="DP157" i="34" a="1"/>
  <c r="DR33" i="34" a="1"/>
  <c r="CN97" i="34" a="1"/>
  <c r="CJ42" i="34" a="1"/>
  <c r="BO117" i="34" a="1"/>
  <c r="CL89" i="34" a="1"/>
  <c r="AY98" i="34" a="1"/>
  <c r="CJ20" i="34" a="1"/>
  <c r="AS12" i="34" a="1"/>
  <c r="DL20" i="34" a="1"/>
  <c r="BG22" i="34" a="1"/>
  <c r="DD90" i="34" a="1"/>
  <c r="AS127" i="34" a="1"/>
  <c r="BK65" i="34" a="1"/>
  <c r="BQ9" i="34" a="1"/>
  <c r="BZ153" i="34" a="1"/>
  <c r="BZ56" i="34" a="1"/>
  <c r="CT33" i="34" a="1"/>
  <c r="CL62" i="34" a="1"/>
  <c r="BZ102" i="34" a="1"/>
  <c r="BO104" i="34" a="1"/>
  <c r="CT63" i="34" a="1"/>
  <c r="CN80" i="34" a="1"/>
  <c r="AS85" i="34" a="1"/>
  <c r="CD41" i="34" a="1"/>
  <c r="DH44" i="34" a="1"/>
  <c r="DN79" i="34" a="1"/>
  <c r="CD27" i="34" a="1"/>
  <c r="CX76" i="34" a="1"/>
  <c r="DJ158" i="34" a="1"/>
  <c r="DB94" i="34" a="1"/>
  <c r="CL120" i="34" a="1"/>
  <c r="AY20" i="34" a="1"/>
  <c r="BV79" i="34" a="1"/>
  <c r="CN153" i="34" a="1"/>
  <c r="BK19" i="34" a="1"/>
  <c r="DJ135" i="34" a="1"/>
  <c r="CT70" i="34" a="1"/>
  <c r="BZ63" i="34" a="1"/>
  <c r="BX60" i="34" a="1"/>
  <c r="CZ156" i="34" a="1"/>
  <c r="CR44" i="34" a="1"/>
  <c r="DB23" i="34" a="1"/>
  <c r="DJ156" i="34" a="1"/>
  <c r="DF35" i="34" a="1"/>
  <c r="DN15" i="34" a="1"/>
  <c r="CJ89" i="34" a="1"/>
  <c r="DD78" i="34" a="1"/>
  <c r="CJ80" i="34" a="1"/>
  <c r="BA6" i="34" a="1"/>
  <c r="BZ144" i="34" a="1"/>
  <c r="DF36" i="34" a="1"/>
  <c r="CR66" i="34" a="1"/>
  <c r="AU93" i="34" a="1"/>
  <c r="BG134" i="34" a="1"/>
  <c r="CP135" i="34" a="1"/>
  <c r="BA29" i="34" a="1"/>
  <c r="BE136" i="34" a="1"/>
  <c r="DJ92" i="34" a="1"/>
  <c r="AW123" i="34" a="1"/>
  <c r="DL152" i="34" a="1"/>
  <c r="AU39" i="34" a="1"/>
  <c r="BX67" i="34" a="1"/>
  <c r="BV117" i="34" a="1"/>
  <c r="CX110" i="34" a="1"/>
  <c r="BO139" i="34" a="1"/>
  <c r="DP59" i="34" a="1"/>
  <c r="CT118" i="34" a="1"/>
  <c r="BO6" i="34" a="1"/>
  <c r="CP70" i="34" a="1"/>
  <c r="DN28" i="34" a="1"/>
  <c r="DN156" i="34" a="1"/>
  <c r="AY75" i="34" a="1"/>
  <c r="AS79" i="34" a="1"/>
  <c r="BQ118" i="34" a="1"/>
  <c r="DR100" i="34" a="1"/>
  <c r="DB144" i="34" a="1"/>
  <c r="BQ26" i="34" a="1"/>
  <c r="CH136" i="34" a="1"/>
  <c r="DN152" i="34" a="1"/>
  <c r="BX123" i="34" a="1"/>
  <c r="DF99" i="34" a="1"/>
  <c r="DR36" i="34" a="1"/>
  <c r="DV82" i="34" a="1"/>
  <c r="CH44" i="34" a="1"/>
  <c r="BI26" i="34" a="1"/>
  <c r="DB59" i="34" a="1"/>
  <c r="DD13" i="34" a="1"/>
  <c r="BK31" i="34" a="1"/>
  <c r="BC135" i="34" a="1"/>
  <c r="BG75" i="34" a="1"/>
  <c r="AY25" i="34" a="1"/>
  <c r="BC138" i="34" a="1"/>
  <c r="AY126" i="34" a="1"/>
  <c r="AU74" i="34" a="1"/>
  <c r="DT36" i="34" a="1"/>
  <c r="BM84" i="34" a="1"/>
  <c r="DB68" i="34" a="1"/>
  <c r="BI140" i="34" a="1"/>
  <c r="BK114" i="34" a="1"/>
  <c r="BI101" i="34" a="1"/>
  <c r="DF141" i="34" a="1"/>
  <c r="BA115" i="34" a="1"/>
  <c r="BC8" i="34" a="1"/>
  <c r="BC119" i="34" a="1"/>
  <c r="AU18" i="34" a="1"/>
  <c r="BX5" i="34" a="1"/>
  <c r="BA40" i="34" a="1"/>
  <c r="BI90" i="34" a="1"/>
  <c r="CP154" i="34" a="1"/>
  <c r="CP94" i="34" a="1"/>
  <c r="BO40" i="34" a="1"/>
  <c r="BA4" i="34" a="1"/>
  <c r="CF123" i="34" a="1"/>
  <c r="BX91" i="34" a="1"/>
  <c r="AY149" i="34" a="1"/>
  <c r="DB46" i="34" a="1"/>
  <c r="BG20" i="34" a="1"/>
  <c r="BO42" i="34" a="1"/>
  <c r="CR102" i="34" a="1"/>
  <c r="DT23" i="34" a="1"/>
  <c r="CN18" i="34" a="1"/>
  <c r="CD132" i="34" a="1"/>
  <c r="CB131" i="34" a="1"/>
  <c r="DF104" i="34" a="1"/>
  <c r="BX59" i="34" a="1"/>
  <c r="CL102" i="34" a="1"/>
  <c r="AW18" i="34" a="1"/>
  <c r="AU148" i="34" a="1"/>
  <c r="CD34" i="34" a="1"/>
  <c r="AY102" i="34" a="1"/>
  <c r="DJ69" i="34" a="1"/>
  <c r="BI151" i="34" a="1"/>
  <c r="CL30" i="34" a="1"/>
  <c r="CX30" i="34" a="1"/>
  <c r="BZ120" i="34" a="1"/>
  <c r="AU37" i="34" a="1"/>
  <c r="CJ68" i="34" a="1"/>
  <c r="DH130" i="34" a="1"/>
  <c r="AY50" i="34" a="1"/>
  <c r="DJ95" i="34" a="1"/>
  <c r="DJ11" i="34" a="1"/>
  <c r="CZ50" i="34" a="1"/>
  <c r="AW145" i="34" a="1"/>
  <c r="DD44" i="34" a="1"/>
  <c r="CZ149" i="34" a="1"/>
  <c r="CX33" i="34" a="1"/>
  <c r="DF16" i="34" a="1"/>
  <c r="CB123" i="34" a="1"/>
  <c r="DP80" i="34" a="1"/>
  <c r="DB86" i="34" a="1"/>
  <c r="DV7" i="34" a="1"/>
  <c r="BI75" i="34" a="1"/>
  <c r="DT140" i="34" a="1"/>
  <c r="CT71" i="34" a="1"/>
  <c r="DP121" i="34" a="1"/>
  <c r="CB53" i="34" a="1"/>
  <c r="CZ123" i="34" a="1"/>
  <c r="DP117" i="34" a="1"/>
  <c r="DT64" i="34" a="1"/>
  <c r="BX128" i="34" a="1"/>
  <c r="DD14" i="34" a="1"/>
  <c r="DN142" i="34" a="1"/>
  <c r="BG152" i="34" a="1"/>
  <c r="CP127" i="34" a="1"/>
  <c r="CR120" i="34" a="1"/>
  <c r="CL98" i="34" a="1"/>
  <c r="BK37" i="34" a="1"/>
  <c r="BX37" i="34" a="1"/>
  <c r="DD5" i="34" a="1"/>
  <c r="CH33" i="34" a="1"/>
  <c r="CP83" i="34" a="1"/>
  <c r="DN134" i="34" a="1"/>
  <c r="CD136" i="34" a="1"/>
  <c r="AY36" i="34" a="1"/>
  <c r="DH112" i="34" a="1"/>
  <c r="CB64" i="34" a="1"/>
  <c r="BO44" i="34" a="1"/>
  <c r="CB44" i="34" a="1"/>
  <c r="BQ47" i="34" a="1"/>
  <c r="AY7" i="34" a="1"/>
  <c r="AU99" i="34" a="1"/>
  <c r="BQ143" i="34" a="1"/>
  <c r="DD15" i="34" a="1"/>
  <c r="BO16" i="34" a="1"/>
  <c r="AS38" i="34" a="1"/>
  <c r="BZ21" i="34" a="1"/>
  <c r="AU9" i="34" a="1"/>
  <c r="CR136" i="34" a="1"/>
  <c r="DL23" i="34" a="1"/>
  <c r="CR83" i="34" a="1"/>
  <c r="BQ73" i="34" a="1"/>
  <c r="CT50" i="34" a="1"/>
  <c r="CZ110" i="34" a="1"/>
  <c r="CB36" i="34" a="1"/>
  <c r="DF134" i="34" a="1"/>
  <c r="BC134" i="34" a="1"/>
  <c r="DL130" i="34" a="1"/>
  <c r="CD88" i="34" a="1"/>
  <c r="BG126" i="34" a="1"/>
  <c r="BG130" i="34" a="1"/>
  <c r="BQ48" i="34" a="1"/>
  <c r="DL46" i="34" a="1"/>
  <c r="BV90" i="34" a="1"/>
  <c r="BA66" i="34" a="1"/>
  <c r="BC101" i="34" a="1"/>
  <c r="AU92" i="34" a="1"/>
  <c r="DD70" i="34" a="1"/>
  <c r="DF98" i="34" a="1"/>
  <c r="CT58" i="34" a="1"/>
  <c r="AW139" i="34" a="1"/>
  <c r="CX35" i="34" a="1"/>
  <c r="CN133" i="34" a="1"/>
  <c r="BC124" i="34" a="1"/>
  <c r="BG40" i="34" a="1"/>
  <c r="DF38" i="34" a="1"/>
  <c r="CP115" i="34" a="1"/>
  <c r="BO116" i="34" a="1"/>
  <c r="BK77" i="34" a="1"/>
  <c r="CD98" i="34" a="1"/>
  <c r="CN56" i="34" a="1"/>
  <c r="BC66" i="34" a="1"/>
  <c r="CL31" i="34" a="1"/>
  <c r="CZ11" i="34" a="1"/>
  <c r="DP7" i="34" a="1"/>
  <c r="DR135" i="34" a="1"/>
  <c r="BO28" i="34" a="1"/>
  <c r="DV90" i="34" a="1"/>
  <c r="DB132" i="34" a="1"/>
  <c r="CL56" i="34" a="1"/>
  <c r="CJ141" i="34" a="1"/>
  <c r="BG101" i="34" a="1"/>
  <c r="BI15" i="34" a="1"/>
  <c r="CT62" i="34" a="1"/>
  <c r="CZ40" i="34" a="1"/>
  <c r="BC126" i="34" a="1"/>
  <c r="CD130" i="34" a="1"/>
  <c r="CN145" i="34" a="1"/>
  <c r="CR40" i="34" a="1"/>
  <c r="CX41" i="34" a="1"/>
  <c r="AY84" i="34" a="1"/>
  <c r="CJ62" i="34" a="1"/>
  <c r="DN51" i="34" a="1"/>
  <c r="CJ11" i="34" a="1"/>
  <c r="AU143" i="34" a="1"/>
  <c r="BC9" i="34" a="1"/>
  <c r="DH98" i="34" a="1"/>
  <c r="BI119" i="34" a="1"/>
  <c r="CD40" i="34" a="1"/>
  <c r="BI25" i="34" a="1"/>
  <c r="CD155" i="34" a="1"/>
  <c r="DD57" i="34" a="1"/>
  <c r="DP153" i="34" a="1"/>
  <c r="BE68" i="34" a="1"/>
  <c r="CP101" i="34" a="1"/>
  <c r="CT152" i="34" a="1"/>
  <c r="CH49" i="34" a="1"/>
  <c r="DH156" i="34" a="1"/>
  <c r="BV36" i="34" a="1"/>
  <c r="DB83" i="34" a="1"/>
  <c r="CX150" i="34" a="1"/>
  <c r="CP51" i="34" a="1"/>
  <c r="DT71" i="34" a="1"/>
  <c r="AS14" i="34" a="1"/>
  <c r="BO155" i="34" a="1"/>
  <c r="CH88" i="34" a="1"/>
  <c r="CT41" i="34" a="1"/>
  <c r="AU158" i="34" a="1"/>
  <c r="CF57" i="34" a="1"/>
  <c r="AY5" i="34" a="1"/>
  <c r="AW4" i="34" a="1"/>
  <c r="CT145" i="34" a="1"/>
  <c r="DH82" i="34" a="1"/>
  <c r="AU22" i="34" a="1"/>
  <c r="BQ132" i="34" a="1"/>
  <c r="BG31" i="34" a="1"/>
  <c r="BG78" i="34" a="1"/>
  <c r="CX51" i="34" a="1"/>
  <c r="CD37" i="34" a="1"/>
  <c r="CX135" i="34" a="1"/>
  <c r="DF14" i="34" a="1"/>
  <c r="CF47" i="34" a="1"/>
  <c r="DB97" i="34" a="1"/>
  <c r="CX143" i="34" a="1"/>
  <c r="DP50" i="34" a="1"/>
  <c r="DR112" i="34" a="1"/>
  <c r="CZ39" i="34" a="1"/>
  <c r="CF61" i="34" a="1"/>
  <c r="CN52" i="34" a="1"/>
  <c r="DN115" i="34" a="1"/>
  <c r="DL148" i="34" a="1"/>
  <c r="CJ8" i="34" a="1"/>
  <c r="CP141" i="34" a="1"/>
  <c r="CZ157" i="34" a="1"/>
  <c r="CD112" i="34" a="1"/>
  <c r="BZ110" i="34" a="1"/>
  <c r="CH56" i="34" a="1"/>
  <c r="DD137" i="34" a="1"/>
  <c r="CN101" i="34" a="1"/>
  <c r="BV150" i="34" a="1"/>
  <c r="DT82" i="34" a="1"/>
  <c r="CJ47" i="34" a="1"/>
  <c r="DB91" i="34" a="1"/>
  <c r="CN50" i="34" a="1"/>
  <c r="BE157" i="34" a="1"/>
  <c r="DR21" i="34" a="1"/>
  <c r="CJ151" i="34" a="1"/>
  <c r="DV137" i="34" a="1"/>
  <c r="CB19" i="34" a="1"/>
  <c r="BO27" i="34" a="1"/>
  <c r="CR26" i="34" a="1"/>
  <c r="BZ97" i="34" a="1"/>
  <c r="DV45" i="34" a="1"/>
  <c r="DJ121" i="34" a="1"/>
  <c r="CF114" i="34" a="1"/>
  <c r="BM143" i="34" a="1"/>
  <c r="DH81" i="34" a="1"/>
  <c r="CH61" i="34" a="1"/>
  <c r="BC92" i="34" a="1"/>
  <c r="BM10" i="34" a="1"/>
  <c r="BE94" i="34" a="1"/>
  <c r="BV113" i="34" a="1"/>
  <c r="BO58" i="34" a="1"/>
  <c r="DR110" i="34" a="1"/>
  <c r="CJ133" i="34" a="1"/>
  <c r="AY141" i="34" a="1"/>
  <c r="AU152" i="34" a="1"/>
  <c r="DV6" i="34" a="1"/>
  <c r="CJ16" i="34" a="1"/>
  <c r="DV147" i="34" a="1"/>
  <c r="DJ147" i="34" a="1"/>
  <c r="BC146" i="34" a="1"/>
  <c r="CP85" i="34" a="1"/>
  <c r="DL156" i="34" a="1"/>
  <c r="DN96" i="34" a="1"/>
  <c r="CP13" i="34" a="1"/>
  <c r="CN71" i="34" a="1"/>
  <c r="BV101" i="34" a="1"/>
  <c r="DF72" i="34" a="1"/>
  <c r="DN92" i="34" a="1"/>
  <c r="BG60" i="34" a="1"/>
  <c r="BA51" i="34" a="1"/>
  <c r="DH10" i="34" a="1"/>
  <c r="AS84" i="34" a="1"/>
  <c r="CP147" i="34" a="1"/>
  <c r="CB150" i="34" a="1"/>
  <c r="BM128" i="34" a="1"/>
  <c r="BO24" i="34" a="1"/>
  <c r="AY63" i="34" a="1"/>
  <c r="CJ94" i="34" a="1"/>
  <c r="DR145" i="34" a="1"/>
  <c r="BO103" i="34" a="1"/>
  <c r="DH63" i="34" a="1"/>
  <c r="CB31" i="34" a="1"/>
  <c r="BC18" i="34" a="1"/>
  <c r="DR81" i="34" a="1"/>
  <c r="CJ66" i="34" a="1"/>
  <c r="AW27" i="34" a="1"/>
  <c r="BV61" i="34" a="1"/>
  <c r="AY101" i="34" a="1"/>
  <c r="BI136" i="34" a="1"/>
  <c r="BV30" i="34" a="1"/>
  <c r="CD90" i="34" a="1"/>
  <c r="CZ143" i="34" a="1"/>
  <c r="BK132" i="34" a="1"/>
  <c r="CZ140" i="34" a="1"/>
  <c r="BK21" i="34" a="1"/>
  <c r="BZ14" i="34" a="1"/>
  <c r="DT124" i="34" a="1"/>
  <c r="DP74" i="34" a="1"/>
  <c r="DN87" i="34" a="1"/>
  <c r="DL134" i="34" a="1"/>
  <c r="DF146" i="34" a="1"/>
  <c r="BE28" i="34" a="1"/>
  <c r="BK17" i="34" a="1"/>
  <c r="DL121" i="34" a="1"/>
  <c r="DT123" i="34" a="1"/>
  <c r="DH92" i="34" a="1"/>
  <c r="CT43" i="34" a="1"/>
  <c r="AS41" i="34" a="1"/>
  <c r="BC20" i="34" a="1"/>
  <c r="CB80" i="34" a="1"/>
  <c r="DP42" i="34" a="1"/>
  <c r="DF79" i="34" a="1"/>
  <c r="CB114" i="34" a="1"/>
  <c r="BM58" i="34" a="1"/>
  <c r="BI113" i="34" a="1"/>
  <c r="AW46" i="34" a="1"/>
  <c r="AU12" i="34" a="1"/>
  <c r="DF51" i="34" a="1"/>
  <c r="DB47" i="34" a="1"/>
  <c r="BE91" i="34" a="1"/>
  <c r="BZ11" i="34" a="1"/>
  <c r="CJ83" i="34" a="1"/>
  <c r="CR111" i="34" a="1"/>
  <c r="CL66" i="34" a="1"/>
  <c r="BI61" i="34" a="1"/>
  <c r="BE79" i="34" a="1"/>
  <c r="DV100" i="34" a="1"/>
  <c r="CZ72" i="34" a="1"/>
  <c r="CT111" i="34" a="1"/>
  <c r="CH35" i="34" a="1"/>
  <c r="BC145" i="34" a="1"/>
  <c r="CZ101" i="34" a="1"/>
  <c r="BG81" i="34" a="1"/>
  <c r="CL118" i="34" a="1"/>
  <c r="AW68" i="34" a="1"/>
  <c r="BK30" i="34" a="1"/>
  <c r="DB89" i="34" a="1"/>
  <c r="AS69" i="34" a="1"/>
  <c r="CT38" i="34" a="1"/>
  <c r="CL127" i="34" a="1"/>
  <c r="CD70" i="34" a="1"/>
  <c r="DB29" i="34" a="1"/>
  <c r="BV124" i="34" a="1"/>
  <c r="CF141" i="34" a="1"/>
  <c r="BZ49" i="34" a="1"/>
  <c r="AS130" i="34" a="1"/>
  <c r="BI156" i="34" a="1"/>
  <c r="BV159" i="34" a="1"/>
  <c r="CT45" i="34" a="1"/>
  <c r="AU14" i="34" a="1"/>
  <c r="CR110" i="34" a="1"/>
  <c r="CZ36" i="34" a="1"/>
  <c r="AU79" i="34" a="1"/>
  <c r="DD121" i="34" a="1"/>
  <c r="BZ101" i="34" a="1"/>
  <c r="CZ20" i="34" a="1"/>
  <c r="BC24" i="34" a="1"/>
  <c r="DL36" i="34" a="1"/>
  <c r="CF84" i="34" a="1"/>
  <c r="DN8" i="34" a="1"/>
  <c r="DR61" i="34" a="1"/>
  <c r="AS110" i="34" a="1"/>
  <c r="DD157" i="34" a="1"/>
  <c r="DN74" i="34" a="1"/>
  <c r="CD111" i="34" a="1"/>
  <c r="DF41" i="34" a="1"/>
  <c r="CF14" i="34" a="1"/>
  <c r="DH128" i="34" a="1"/>
  <c r="CL139" i="34" a="1"/>
  <c r="BI59" i="34" a="1"/>
  <c r="AS30" i="34" a="1"/>
  <c r="BG18" i="34" a="1"/>
  <c r="BK40" i="34" a="1"/>
  <c r="CJ136" i="34" a="1"/>
  <c r="BX25" i="34" a="1"/>
  <c r="DJ24" i="34" a="1"/>
  <c r="BE141" i="34" a="1"/>
  <c r="BQ56" i="34" a="1"/>
  <c r="BM19" i="34" a="1"/>
  <c r="CT39" i="34" a="1"/>
  <c r="BX70" i="34" a="1"/>
  <c r="DN26" i="34" a="1"/>
  <c r="DD159" i="34" a="1"/>
  <c r="AY62" i="34" a="1"/>
  <c r="BZ133" i="34" a="1"/>
  <c r="DD8" i="34" a="1"/>
  <c r="BZ41" i="34" a="1"/>
  <c r="DN37" i="34" a="1"/>
  <c r="DR57" i="34" a="1"/>
  <c r="CB104" i="34" a="1"/>
  <c r="BM21" i="34" a="1"/>
  <c r="CJ97" i="34" a="1"/>
  <c r="DJ62" i="34" a="1"/>
  <c r="CZ144" i="34" a="1"/>
  <c r="CP148" i="34" a="1"/>
  <c r="DP152" i="34" a="1"/>
  <c r="CD4" i="34" a="1"/>
  <c r="CD66" i="34" a="1"/>
  <c r="DF37" i="34" a="1"/>
  <c r="DV58" i="34" a="1"/>
  <c r="CP32" i="34" a="1"/>
  <c r="AS21" i="34" a="1"/>
  <c r="DB79" i="34" a="1"/>
  <c r="BK56" i="34" a="1"/>
  <c r="DV23" i="34" a="1"/>
  <c r="BZ65" i="34" a="1"/>
  <c r="BA98" i="34" a="1"/>
  <c r="BI57" i="34" a="1"/>
  <c r="BK23" i="34" a="1"/>
  <c r="BX51" i="34" a="1"/>
  <c r="CD117" i="34" a="1"/>
  <c r="BG47" i="34" a="1"/>
  <c r="DB4" i="34" a="1"/>
  <c r="CT48" i="34" a="1"/>
  <c r="BI50" i="34" a="1"/>
  <c r="CL141" i="34" a="1"/>
  <c r="AW20" i="34" a="1"/>
  <c r="CF147" i="34" a="1"/>
  <c r="DP52" i="34" a="1"/>
  <c r="BE53" i="34" a="1"/>
  <c r="DV30" i="34" a="1"/>
  <c r="AW156" i="34" a="1"/>
  <c r="AW86" i="34" a="1"/>
  <c r="CT11" i="34" a="1"/>
  <c r="AS135" i="34" a="1"/>
  <c r="DV46" i="34" a="1"/>
  <c r="DH86" i="34" a="1"/>
  <c r="CT49" i="34" a="1"/>
  <c r="BG19" i="34" a="1"/>
  <c r="BM156" i="34" a="1"/>
  <c r="CJ150" i="34" a="1"/>
  <c r="DN98" i="34" a="1"/>
  <c r="BM17" i="34" a="1"/>
  <c r="CL156" i="34" a="1"/>
  <c r="DP146" i="34" a="1"/>
  <c r="BC12" i="34" a="1"/>
  <c r="BA138" i="34" a="1"/>
  <c r="DR140" i="34" a="1"/>
  <c r="CB11" i="34" a="1"/>
  <c r="DJ159" i="34" a="1"/>
  <c r="BA99" i="34" a="1"/>
  <c r="BX11" i="34" a="1"/>
  <c r="CT157" i="34" a="1"/>
  <c r="CT14" i="34" a="1"/>
  <c r="DB90" i="34" a="1"/>
  <c r="CZ152" i="34" a="1"/>
  <c r="CD47" i="34" a="1"/>
  <c r="AU24" i="34" a="1"/>
  <c r="DR158" i="34" a="1"/>
  <c r="DL41" i="34" a="1"/>
  <c r="CJ111" i="34" a="1"/>
  <c r="DH138" i="34" a="1"/>
  <c r="BC46" i="34" a="1"/>
  <c r="DJ25" i="34" a="1"/>
  <c r="CL18" i="34" a="1"/>
  <c r="AS62" i="34" a="1"/>
  <c r="DD151" i="34" a="1"/>
  <c r="DF69" i="34" a="1"/>
  <c r="AU125" i="34" a="1"/>
  <c r="DP137" i="34" a="1"/>
  <c r="CJ15" i="34" a="1"/>
  <c r="CH154" i="34" a="1"/>
  <c r="BZ129" i="34" a="1"/>
  <c r="DV155" i="34" a="1"/>
  <c r="CN48" i="34" a="1"/>
  <c r="CZ94" i="34" a="1"/>
  <c r="DF145" i="34" a="1"/>
  <c r="CF12" i="34" a="1"/>
  <c r="AU83" i="34" a="1"/>
  <c r="CJ145" i="34" a="1"/>
  <c r="CN99" i="34" a="1"/>
  <c r="BM57" i="34" a="1"/>
  <c r="CF22" i="34" a="1"/>
  <c r="BZ19" i="34" a="1"/>
  <c r="BO142" i="34" a="1"/>
  <c r="BZ139" i="34" a="1"/>
  <c r="CX11" i="34" a="1"/>
  <c r="CZ127" i="34" a="1"/>
  <c r="CD97" i="34" a="1"/>
  <c r="BM154" i="34" a="1"/>
  <c r="DV13" i="34" a="1"/>
  <c r="CX98" i="34" a="1"/>
  <c r="CB10" i="34" a="1"/>
  <c r="DD63" i="34" a="1"/>
  <c r="DR111" i="34" a="1"/>
  <c r="CH98" i="34" a="1"/>
  <c r="CR70" i="34" a="1"/>
  <c r="CF24" i="34" a="1"/>
  <c r="AS33" i="34" a="1"/>
  <c r="CX86" i="34" a="1"/>
  <c r="BV7" i="34" a="1"/>
  <c r="BX49" i="34" a="1"/>
  <c r="AY49" i="34" a="1"/>
  <c r="DH136" i="34" a="1"/>
  <c r="CP158" i="34" a="1"/>
  <c r="BA90" i="34" a="1"/>
  <c r="CP143" i="34" a="1"/>
  <c r="DJ33" i="34" a="1"/>
  <c r="DP24" i="34" a="1"/>
  <c r="AY80" i="34" a="1"/>
  <c r="CH62" i="34" a="1"/>
  <c r="DH150" i="34" a="1"/>
  <c r="CX100" i="34" a="1"/>
  <c r="BA111" i="34" a="1"/>
  <c r="BX127" i="34" a="1"/>
  <c r="CF83" i="34" a="1"/>
  <c r="CF28" i="34" a="1"/>
  <c r="CF148" i="34" a="1"/>
  <c r="DT77" i="34" a="1"/>
  <c r="AU73" i="34" a="1"/>
  <c r="BX38" i="34" a="1"/>
  <c r="BK63" i="34" a="1"/>
  <c r="CZ81" i="34" a="1"/>
  <c r="BX102" i="34" a="1"/>
  <c r="BQ53" i="34" a="1"/>
  <c r="BM65" i="34" a="1"/>
  <c r="CP29" i="34" a="1"/>
  <c r="AU35" i="34" a="1"/>
  <c r="DD38" i="34" a="1"/>
  <c r="BV118" i="34" a="1"/>
  <c r="BE25" i="34" a="1"/>
  <c r="DD114" i="34" a="1"/>
  <c r="DL51" i="34" a="1"/>
  <c r="CF9" i="34" a="1"/>
  <c r="BV91" i="34" a="1"/>
  <c r="DJ4" i="34" a="1"/>
  <c r="CB35" i="34" a="1"/>
  <c r="CZ33" i="34" a="1"/>
  <c r="DR146" i="34" a="1"/>
  <c r="AW98" i="34" a="1"/>
  <c r="CN103" i="34" a="1"/>
  <c r="BZ134" i="34" a="1"/>
  <c r="AY22" i="34" a="1"/>
  <c r="BM119" i="34" a="1"/>
  <c r="DN46" i="34" a="1"/>
  <c r="DB10" i="34" a="1"/>
  <c r="BX21" i="34" a="1"/>
  <c r="BZ78" i="34" a="1"/>
  <c r="DH133" i="34" a="1"/>
  <c r="BO99" i="34" a="1"/>
  <c r="BQ17" i="34" a="1"/>
  <c r="DV85" i="34" a="1"/>
  <c r="BM147" i="34" a="1"/>
  <c r="DD71" i="34" a="1"/>
  <c r="BK50" i="34" a="1"/>
  <c r="DT120" i="34" a="1"/>
  <c r="BK121" i="34" a="1"/>
  <c r="DL57" i="34" a="1"/>
  <c r="CD92" i="34" a="1"/>
  <c r="CF134" i="34" a="1"/>
  <c r="CR33" i="34" a="1"/>
  <c r="BG33" i="34" a="1"/>
  <c r="DT73" i="34" a="1"/>
  <c r="BE73" i="34" a="1"/>
  <c r="BQ37" i="34" a="1"/>
  <c r="BX66" i="34" a="1"/>
  <c r="CZ13" i="34" a="1"/>
  <c r="BI134" i="34" a="1"/>
  <c r="BM117" i="34" a="1"/>
  <c r="CL150" i="34" a="1"/>
  <c r="DN124" i="34" a="1"/>
  <c r="DH70" i="34" a="1"/>
  <c r="DP111" i="34" a="1"/>
  <c r="CP63" i="34" a="1"/>
  <c r="BQ148" i="34" a="1"/>
  <c r="CZ155" i="34" a="1"/>
  <c r="CD149" i="34" a="1"/>
  <c r="AU113" i="34" a="1"/>
  <c r="CH52" i="34" a="1"/>
  <c r="BO19" i="34" a="1"/>
  <c r="BV155" i="34" a="1"/>
  <c r="BG140" i="34" a="1"/>
  <c r="DN40" i="34" a="1"/>
  <c r="CR74" i="34" a="1"/>
  <c r="BE72" i="34" a="1"/>
  <c r="CJ102" i="34" a="1"/>
  <c r="CF146" i="34" a="1"/>
  <c r="CD153" i="34" a="1"/>
  <c r="CR17" i="34" a="1"/>
  <c r="BZ95" i="34" a="1"/>
  <c r="AU131" i="34" a="1"/>
  <c r="AY29" i="34" a="1"/>
  <c r="BX88" i="34" a="1"/>
  <c r="BV25" i="34" a="1"/>
  <c r="DR16" i="34" a="1"/>
  <c r="CL51" i="34" a="1"/>
  <c r="CP120" i="34" a="1"/>
  <c r="CJ154" i="34" a="1"/>
  <c r="BC79" i="34" a="1"/>
  <c r="CX63" i="34" a="1"/>
  <c r="CP98" i="34" a="1"/>
  <c r="CN111" i="34" a="1"/>
  <c r="CJ29" i="34" a="1"/>
  <c r="DL154" i="34" a="1"/>
  <c r="DF33" i="34" a="1"/>
  <c r="CZ74" i="34" a="1"/>
  <c r="DV20" i="34" a="1"/>
  <c r="CJ118" i="34" a="1"/>
  <c r="CJ26" i="34" a="1"/>
  <c r="DN83" i="34" a="1"/>
  <c r="BQ113" i="34" a="1"/>
  <c r="BC10" i="34" a="1"/>
  <c r="AS124" i="34" a="1"/>
  <c r="DP142" i="34" a="1"/>
  <c r="DT4" i="34" a="1"/>
  <c r="BZ13" i="34" a="1"/>
  <c r="CT59" i="34" a="1"/>
  <c r="CN144" i="34" a="1"/>
  <c r="BG82" i="34" a="1"/>
  <c r="DT11" i="34" a="1"/>
  <c r="DJ73" i="34" a="1"/>
  <c r="BA20" i="34" a="1"/>
  <c r="DF50" i="34" a="1"/>
  <c r="AY90" i="34" a="1"/>
  <c r="BM66" i="34" a="1"/>
  <c r="CB121" i="34" a="1"/>
  <c r="DL115" i="34" a="1"/>
  <c r="BE64" i="34" a="1"/>
  <c r="BM120" i="34" a="1"/>
  <c r="DN63" i="34" a="1"/>
  <c r="CT94" i="34" a="1"/>
  <c r="CF50" i="34" a="1"/>
  <c r="DL143" i="34" a="1"/>
  <c r="CT95" i="34" a="1"/>
  <c r="DT139" i="34" a="1"/>
  <c r="CZ42" i="34" a="1"/>
  <c r="DD145" i="34" a="1"/>
  <c r="DJ149" i="34" a="1"/>
  <c r="DP40" i="34" a="1"/>
  <c r="BV19" i="34" a="1"/>
  <c r="BZ121" i="34" a="1"/>
  <c r="CR18" i="34" a="1"/>
  <c r="DV59" i="34" a="1"/>
  <c r="DB82" i="34" a="1"/>
  <c r="BC73" i="34" a="1"/>
  <c r="DV67" i="34" a="1"/>
  <c r="BK147" i="34" a="1"/>
  <c r="BZ22" i="34" a="1"/>
  <c r="BZ51" i="34" a="1"/>
  <c r="AU48" i="34" a="1"/>
  <c r="DR11" i="34" a="1"/>
  <c r="BV157" i="34" a="1"/>
  <c r="BC102" i="34" a="1"/>
  <c r="BK151" i="34" a="1"/>
  <c r="BX52" i="34" a="1"/>
  <c r="CF31" i="34" a="1"/>
  <c r="BZ105" i="34" a="1"/>
  <c r="AY46" i="34" a="1"/>
  <c r="AS133" i="34" a="1"/>
  <c r="CN127" i="34" a="1"/>
  <c r="DH15" i="34" a="1"/>
  <c r="BG127" i="34" a="1"/>
  <c r="BK46" i="34" a="1"/>
  <c r="DH131" i="34" a="1"/>
  <c r="BV156" i="34" a="1"/>
  <c r="BK158" i="34" a="1"/>
  <c r="DJ17" i="34" a="1"/>
  <c r="DV96" i="34" a="1"/>
  <c r="DP86" i="34" a="1"/>
  <c r="DV126" i="34" a="1"/>
  <c r="BK11" i="34" a="1"/>
  <c r="DR138" i="34" a="1"/>
  <c r="CR126" i="34" a="1"/>
  <c r="DP130" i="34" a="1"/>
  <c r="DF30" i="34" a="1"/>
  <c r="BI105" i="34" a="1"/>
  <c r="CT131" i="34" a="1"/>
  <c r="CL40" i="34" a="1"/>
  <c r="DR137" i="34" a="1"/>
  <c r="DF40" i="34" a="1"/>
  <c r="BI103" i="34" a="1"/>
  <c r="CF149" i="34" a="1"/>
  <c r="CT130" i="34" a="1"/>
  <c r="AS118" i="34" a="1"/>
  <c r="BZ159" i="34" a="1"/>
  <c r="BZ136" i="34" a="1"/>
  <c r="DT70" i="34" a="1"/>
  <c r="CN14" i="34" a="1"/>
  <c r="DB44" i="34" a="1"/>
  <c r="BO37" i="34" a="1"/>
  <c r="CJ131" i="34" a="1"/>
  <c r="DV79" i="34" a="1"/>
  <c r="BQ158" i="34" a="1"/>
  <c r="DL22" i="34" a="1"/>
  <c r="DV158" i="34" a="1"/>
  <c r="DV148" i="34" a="1"/>
  <c r="BK122" i="34" a="1"/>
  <c r="AW64" i="34" a="1"/>
  <c r="DF138" i="34" a="1"/>
  <c r="BV40" i="34" a="1"/>
  <c r="DH132" i="34" a="1"/>
  <c r="BO61" i="34" a="1"/>
  <c r="DH64" i="34" a="1"/>
  <c r="DJ86" i="34" a="1"/>
  <c r="DB14" i="34" a="1"/>
  <c r="BX135" i="34" a="1"/>
  <c r="BQ94" i="34" a="1"/>
  <c r="CD8" i="34" a="1"/>
  <c r="BO33" i="34" a="1"/>
  <c r="BA48" i="34" a="1"/>
  <c r="DB110" i="34" a="1"/>
  <c r="CX46" i="34" a="1"/>
  <c r="CD122" i="34" a="1"/>
  <c r="DT80" i="34" a="1"/>
  <c r="CZ159" i="34" a="1"/>
  <c r="CN72" i="34" a="1"/>
  <c r="AW96" i="34" a="1"/>
  <c r="BK58" i="34" a="1"/>
  <c r="CZ126" i="34" a="1"/>
  <c r="BQ98" i="34" a="1"/>
  <c r="BA71" i="34" a="1"/>
  <c r="CL99" i="34" a="1"/>
  <c r="BX120" i="34" a="1"/>
  <c r="BI8" i="34" a="1"/>
  <c r="BZ113" i="34" a="1"/>
  <c r="BI122" i="34" a="1"/>
  <c r="CT46" i="34" a="1"/>
  <c r="AW154" i="34" a="1"/>
  <c r="CB16" i="34" a="1"/>
  <c r="BG111" i="34" a="1"/>
  <c r="DR9" i="34" a="1"/>
  <c r="BO146" i="34" a="1"/>
  <c r="AY4" i="34" a="1"/>
  <c r="DF118" i="34" a="1"/>
  <c r="BC122" i="34" a="1"/>
  <c r="CF13" i="34" a="1"/>
  <c r="BX10" i="34" a="1"/>
  <c r="CJ115" i="34" a="1"/>
  <c r="BO143" i="34" a="1"/>
  <c r="DB113" i="34" a="1"/>
  <c r="BE86" i="34" a="1"/>
  <c r="DN36" i="34" a="1"/>
  <c r="AY74" i="34" a="1"/>
  <c r="BO84" i="34" a="1"/>
  <c r="CD101" i="34" a="1"/>
  <c r="CZ77" i="34" a="1"/>
  <c r="CJ43" i="34" a="1"/>
  <c r="CN6" i="34" a="1"/>
  <c r="DL10" i="34" a="1"/>
  <c r="DV83" i="34" a="1"/>
  <c r="BC40" i="34" a="1"/>
  <c r="CX124" i="34" a="1"/>
  <c r="CL26" i="34" a="1"/>
  <c r="BI78" i="34" a="1"/>
  <c r="DL151" i="34" a="1"/>
  <c r="DR50" i="34" a="1"/>
  <c r="DR124" i="34" a="1"/>
  <c r="DP16" i="34" a="1"/>
  <c r="CN76" i="34" a="1"/>
  <c r="BQ41" i="34" a="1"/>
  <c r="CF155" i="34" a="1"/>
  <c r="BO91" i="34" a="1"/>
  <c r="DF21" i="34" a="1"/>
  <c r="AU70" i="34" a="1"/>
  <c r="CD7" i="34" a="1"/>
  <c r="CN98" i="34" a="1"/>
  <c r="CD5" i="34" a="1"/>
  <c r="BZ116" i="34" a="1"/>
  <c r="AW138" i="34" a="1"/>
  <c r="CD76" i="34" a="1"/>
  <c r="BO68" i="34" a="1"/>
  <c r="DD142" i="34" a="1"/>
  <c r="AW132" i="34" a="1"/>
  <c r="DL93" i="34" a="1"/>
  <c r="BA81" i="34" a="1"/>
  <c r="DN113" i="34" a="1"/>
  <c r="DJ43" i="34" a="1"/>
  <c r="DT91" i="34" a="1"/>
  <c r="DL94" i="34" a="1"/>
  <c r="CP117" i="34" a="1"/>
  <c r="BV132" i="34" a="1"/>
  <c r="BA95" i="34" a="1"/>
  <c r="BM134" i="34" a="1"/>
  <c r="CL45" i="34" a="1"/>
  <c r="CT127" i="34" a="1"/>
  <c r="CZ28" i="34" a="1"/>
  <c r="BQ131" i="34" a="1"/>
  <c r="DV25" i="34" a="1"/>
  <c r="CN39" i="34" a="1"/>
  <c r="BQ111" i="34" a="1"/>
  <c r="DN73" i="34" a="1"/>
  <c r="CR95" i="34" a="1"/>
  <c r="DT38" i="34" a="1"/>
  <c r="BO56" i="34" a="1"/>
  <c r="BO11" i="34" a="1"/>
  <c r="CL126" i="34" a="1"/>
  <c r="BE14" i="34" a="1"/>
  <c r="DB33" i="34" a="1"/>
  <c r="CJ6" i="34" a="1"/>
  <c r="DF61" i="34" a="1"/>
  <c r="DB147" i="34" a="1"/>
  <c r="CH92" i="34" a="1"/>
  <c r="CF7" i="34" a="1"/>
  <c r="BO76" i="34" a="1"/>
  <c r="BE16" i="34" a="1"/>
  <c r="AS128" i="34" a="1"/>
  <c r="CX95" i="34" a="1"/>
  <c r="BM92" i="34" a="1"/>
  <c r="CR19" i="34" a="1"/>
  <c r="BK126" i="34" a="1"/>
  <c r="CL145" i="34" a="1"/>
  <c r="CB149" i="34" a="1"/>
  <c r="CD113" i="34" a="1"/>
  <c r="BE67" i="34" a="1"/>
  <c r="DL48" i="34" a="1"/>
  <c r="BQ102" i="34" a="1"/>
  <c r="CN21" i="34" a="1"/>
  <c r="CR156" i="34" a="1"/>
  <c r="BM51" i="34" a="1"/>
  <c r="BG50" i="34" a="1"/>
  <c r="BK137" i="34" a="1"/>
  <c r="AU127" i="34" a="1"/>
  <c r="CL35" i="34" a="1"/>
  <c r="DP134" i="34" a="1"/>
  <c r="BV72" i="34" a="1"/>
  <c r="BQ5" i="34" a="1"/>
  <c r="AY71" i="34" a="1"/>
  <c r="DJ61" i="34" a="1"/>
  <c r="BQ97" i="34" a="1"/>
  <c r="DF46" i="34" a="1"/>
  <c r="DD103" i="34" a="1"/>
  <c r="CP116" i="34" a="1"/>
  <c r="BM75" i="34" a="1"/>
  <c r="CX83" i="34" a="1"/>
  <c r="AU155" i="34" a="1"/>
  <c r="DF142" i="34" a="1"/>
  <c r="CT53" i="34" a="1"/>
  <c r="AU97" i="34" a="1"/>
  <c r="BV81" i="34" a="1"/>
  <c r="BX147" i="34" a="1"/>
  <c r="DJ116" i="34" a="1"/>
  <c r="CR122" i="34" a="1"/>
  <c r="CZ43" i="34" a="1"/>
  <c r="CP146" i="34" a="1"/>
  <c r="DF97" i="34" a="1"/>
  <c r="CJ52" i="34" a="1"/>
  <c r="CN47" i="34" a="1"/>
  <c r="CD84" i="34" a="1"/>
  <c r="CX123" i="34" a="1"/>
  <c r="BQ112" i="34" a="1"/>
  <c r="BG44" i="34" a="1"/>
  <c r="DH87" i="34" a="1"/>
  <c r="BZ28" i="34" a="1"/>
  <c r="DF158" i="34" a="1"/>
  <c r="AY110" i="34" a="1"/>
  <c r="DD152" i="34" a="1"/>
  <c r="CJ53" i="34" a="1"/>
  <c r="CR28" i="34" a="1"/>
  <c r="CR125" i="34" a="1"/>
  <c r="CR52" i="34" a="1"/>
  <c r="CF16" i="34" a="1"/>
  <c r="CP57" i="34" a="1"/>
  <c r="AY53" i="34" a="1"/>
  <c r="CB79" i="34" a="1"/>
  <c r="BI82" i="34" a="1"/>
  <c r="CR147" i="34" a="1"/>
  <c r="DR126" i="34" a="1"/>
  <c r="CL83" i="34" a="1"/>
  <c r="BG36" i="34" a="1"/>
  <c r="CR155" i="34" a="1"/>
  <c r="DF5" i="34" a="1"/>
  <c r="BV141" i="34" a="1"/>
  <c r="BX74" i="34" a="1"/>
  <c r="DF157" i="34" a="1"/>
  <c r="DF15" i="34" a="1"/>
  <c r="DT87" i="34" a="1"/>
  <c r="CF79" i="34" a="1"/>
  <c r="CT149" i="34" a="1"/>
  <c r="BI62" i="34" a="1"/>
  <c r="CT99" i="34" a="1"/>
  <c r="DN150" i="34" a="1"/>
  <c r="BM99" i="34" a="1"/>
  <c r="BA79" i="34" a="1"/>
  <c r="AS74" i="34" a="1"/>
  <c r="BI63" i="34" a="1"/>
  <c r="AU21" i="34" a="1"/>
  <c r="CN79" i="34" a="1"/>
  <c r="BC16" i="34" a="1"/>
  <c r="CR14" i="34" a="1"/>
  <c r="DP96" i="34" a="1"/>
  <c r="BQ91" i="34" a="1"/>
  <c r="AY59" i="34" a="1"/>
  <c r="BG46" i="34" a="1"/>
  <c r="BC44" i="34" a="1"/>
  <c r="CD87" i="34" a="1"/>
  <c r="DN58" i="34" a="1"/>
  <c r="DD22" i="34" a="1"/>
  <c r="DT27" i="34" a="1"/>
  <c r="BZ81" i="34" a="1"/>
  <c r="DP46" i="34" a="1"/>
  <c r="DJ130" i="34" a="1"/>
  <c r="AW143" i="34" a="1"/>
  <c r="CZ95" i="34" a="1"/>
  <c r="BI76" i="34" a="1"/>
  <c r="DB140" i="34" a="1"/>
  <c r="BI47" i="34" a="1"/>
  <c r="BX141" i="34" a="1"/>
  <c r="AS26" i="34" a="1"/>
  <c r="BE128" i="34" a="1"/>
  <c r="CB101" i="34" a="1"/>
  <c r="CF69" i="34" a="1"/>
  <c r="BX136" i="34" a="1"/>
  <c r="DH74" i="34" a="1"/>
  <c r="DF43" i="34" a="1"/>
  <c r="BV39" i="34" a="1"/>
  <c r="AU11" i="34" a="1"/>
  <c r="DJ151" i="34" a="1"/>
  <c r="AU133" i="34" a="1"/>
  <c r="DL120" i="34" a="1"/>
  <c r="BI27" i="34" a="1"/>
  <c r="DD133" i="34" a="1"/>
  <c r="BZ143" i="34" a="1"/>
  <c r="DT93" i="34" a="1"/>
  <c r="BK6" i="34" a="1"/>
  <c r="BV11" i="34" a="1"/>
  <c r="CB99" i="34" a="1"/>
  <c r="DP154" i="34" a="1"/>
  <c r="BG34" i="34" a="1"/>
  <c r="DT126" i="34" a="1"/>
  <c r="DT28" i="34" a="1"/>
  <c r="DF17" i="34" a="1"/>
  <c r="AW15" i="34" a="1"/>
  <c r="AY150" i="34" a="1"/>
  <c r="BO114" i="34" a="1"/>
  <c r="BQ114" i="34" a="1"/>
  <c r="DN48" i="34" a="1"/>
  <c r="AY131" i="34" a="1"/>
  <c r="BZ94" i="34" a="1"/>
  <c r="CH34" i="34" a="1"/>
  <c r="BO49" i="34" a="1"/>
  <c r="BC77" i="34" a="1"/>
  <c r="BA57" i="34" a="1"/>
  <c r="DD45" i="34" a="1"/>
  <c r="CF91" i="34" a="1"/>
  <c r="CX104" i="34" a="1"/>
  <c r="CH87" i="34" a="1"/>
  <c r="DH26" i="34" a="1"/>
  <c r="BV114" i="34" a="1"/>
  <c r="BK135" i="34" a="1"/>
  <c r="DD97" i="34" a="1"/>
  <c r="DH159" i="34" a="1"/>
  <c r="DV113" i="34" a="1"/>
  <c r="DT67" i="34" a="1"/>
  <c r="BE82" i="34" a="1"/>
  <c r="DD110" i="34" a="1"/>
  <c r="DH89" i="34" a="1"/>
  <c r="CL15" i="34" a="1"/>
  <c r="AY122" i="34" a="1"/>
  <c r="AY145" i="34" a="1"/>
  <c r="CP104" i="34" a="1"/>
  <c r="DD138" i="34" a="1"/>
  <c r="CB88" i="34" a="1"/>
  <c r="CD12" i="34" a="1"/>
  <c r="CF66" i="34" a="1"/>
  <c r="CX14" i="34" a="1"/>
  <c r="DN151" i="34" a="1"/>
  <c r="CD133" i="34" a="1"/>
  <c r="AU116" i="34" a="1"/>
  <c r="DL131" i="34" a="1"/>
  <c r="DH27" i="34" a="1"/>
  <c r="AS81" i="34" a="1"/>
  <c r="DV146" i="34" a="1"/>
  <c r="BX40" i="34" a="1"/>
  <c r="BX58" i="34" a="1"/>
  <c r="AU40" i="34" a="1"/>
  <c r="CT134" i="34" a="1"/>
  <c r="BQ136" i="34" a="1"/>
  <c r="BK78" i="34" a="1"/>
  <c r="BC125" i="34" a="1"/>
  <c r="AY99" i="34" a="1"/>
  <c r="CN122" i="34" a="1"/>
  <c r="BV139" i="34" a="1"/>
  <c r="DH38" i="34" a="1"/>
  <c r="AS91" i="34" a="1"/>
  <c r="DT74" i="34" a="1"/>
  <c r="BG25" i="34" a="1"/>
  <c r="DR8" i="34" a="1"/>
  <c r="DL13" i="34" a="1"/>
  <c r="DD93" i="34" a="1"/>
  <c r="BQ99" i="34" a="1"/>
  <c r="CN25" i="34" a="1"/>
  <c r="CZ86" i="34" a="1"/>
  <c r="BM93" i="34" a="1"/>
  <c r="CN62" i="34" a="1"/>
  <c r="CD157" i="34" a="1"/>
  <c r="DB155" i="34" a="1"/>
  <c r="CN68" i="34" a="1"/>
  <c r="AU59" i="34" a="1"/>
  <c r="CZ99" i="34" a="1"/>
  <c r="AW36" i="34" a="1"/>
  <c r="AY105" i="34" a="1"/>
  <c r="BZ61" i="34" a="1"/>
  <c r="BV8" i="34" a="1"/>
  <c r="BM96" i="34" a="1"/>
  <c r="CR10" i="34" a="1"/>
  <c r="CH64" i="34" a="1"/>
  <c r="BV89" i="34" a="1"/>
  <c r="CH82" i="34" a="1"/>
  <c r="CX7" i="34" a="1"/>
  <c r="DH36" i="34" a="1"/>
  <c r="BC59" i="34" a="1"/>
  <c r="CF53" i="34" a="1"/>
  <c r="CZ130" i="34" a="1"/>
  <c r="CT15" i="34" a="1"/>
  <c r="DT143" i="34" a="1"/>
  <c r="CZ61" i="34" a="1"/>
  <c r="CJ92" i="34" a="1"/>
  <c r="BO38" i="34" a="1"/>
  <c r="BV6" i="34" a="1"/>
  <c r="CP46" i="34" a="1"/>
  <c r="CP4" i="34" a="1"/>
  <c r="BV133" i="34" a="1"/>
  <c r="CL24" i="34" a="1"/>
  <c r="CN16" i="34" a="1"/>
  <c r="BO64" i="34" a="1"/>
  <c r="AU7" i="34" a="1"/>
  <c r="BV143" i="34" a="1"/>
  <c r="DH45" i="34" a="1"/>
  <c r="DJ71" i="34" a="1"/>
  <c r="CT13" i="34" a="1"/>
  <c r="AY70" i="34" a="1"/>
  <c r="DP58" i="34" a="1"/>
  <c r="DJ37" i="34" a="1"/>
  <c r="BX83" i="34" a="1"/>
  <c r="CN12" i="34" a="1"/>
  <c r="DP150" i="34" a="1"/>
  <c r="CX61" i="34" a="1"/>
  <c r="CL34" i="34" a="1"/>
  <c r="DV44" i="34" a="1"/>
  <c r="BE156" i="34" a="1"/>
  <c r="BE134" i="34" a="1"/>
  <c r="DT84" i="34" a="1"/>
  <c r="DD12" i="34" a="1"/>
  <c r="DJ64" i="34" a="1"/>
  <c r="BQ78" i="34" a="1"/>
  <c r="BK154" i="34" a="1"/>
  <c r="BV50" i="34" a="1"/>
  <c r="CB34" i="34" a="1"/>
  <c r="DT130" i="34" a="1"/>
  <c r="BI117" i="34" a="1"/>
  <c r="CF120" i="34" a="1"/>
  <c r="DH119" i="34" a="1"/>
  <c r="CP84" i="34" a="1"/>
  <c r="BI48" i="34" a="1"/>
  <c r="BM158" i="34" a="1"/>
  <c r="DT78" i="34" a="1"/>
  <c r="CF52" i="34" a="1"/>
  <c r="AY24" i="34" a="1"/>
  <c r="DJ142" i="34" a="1"/>
  <c r="CX34" i="34" a="1"/>
  <c r="BE35" i="34" a="1"/>
  <c r="BV14" i="34" a="1"/>
  <c r="AS6" i="34" a="1"/>
  <c r="DJ8" i="34" a="1"/>
  <c r="CJ24" i="34" a="1"/>
  <c r="CP6" i="34" a="1"/>
  <c r="AW93" i="34" a="1"/>
  <c r="CD135" i="34" a="1"/>
  <c r="DL12" i="34" a="1"/>
  <c r="BA104" i="34" a="1"/>
  <c r="CP157" i="34" a="1"/>
  <c r="BA7" i="34" a="1"/>
  <c r="DV135" i="34" a="1"/>
  <c r="CR16" i="34" a="1"/>
  <c r="BC115" i="34" a="1"/>
  <c r="CD20" i="34" a="1"/>
  <c r="CT64" i="34" a="1"/>
  <c r="CX45" i="34" a="1"/>
  <c r="BE81" i="34" a="1"/>
  <c r="CT93" i="34" a="1"/>
  <c r="AW45" i="34" a="1"/>
  <c r="BI98" i="34" a="1"/>
  <c r="BX53" i="34" a="1"/>
  <c r="AW99" i="34" a="1"/>
  <c r="CP60" i="34" a="1"/>
  <c r="BK102" i="34" a="1"/>
  <c r="DD94" i="34" a="1"/>
  <c r="CN11" i="34" a="1"/>
  <c r="CL36" i="34" a="1"/>
  <c r="CN58" i="34" a="1"/>
  <c r="BK15" i="34" a="1"/>
  <c r="BC28" i="34" a="1"/>
  <c r="CP18" i="34" a="1"/>
  <c r="DP4" i="34" a="1"/>
  <c r="DP131" i="34" a="1"/>
  <c r="BZ131" i="34" a="1"/>
  <c r="DL145" i="34" a="1"/>
  <c r="AW19" i="34" a="1"/>
  <c r="DJ104" i="34" a="1"/>
  <c r="CT103" i="34" a="1"/>
  <c r="DT72" i="34" a="1"/>
  <c r="CJ74" i="34" a="1"/>
  <c r="BC38" i="34" a="1"/>
  <c r="DF65" i="34" a="1"/>
  <c r="BG137" i="34" a="1"/>
  <c r="BX65" i="34" a="1"/>
  <c r="BA118" i="34" a="1"/>
  <c r="DL14" i="34" a="1"/>
  <c r="BM146" i="34" a="1"/>
  <c r="BK34" i="34" a="1"/>
  <c r="AY9" i="34" a="1"/>
  <c r="CZ96" i="34" a="1"/>
  <c r="AU62" i="34" a="1"/>
  <c r="CZ58" i="34" a="1"/>
  <c r="BG29" i="34" a="1"/>
  <c r="DL70" i="34" a="1"/>
  <c r="AS93" i="34" a="1"/>
  <c r="BI110" i="34" a="1"/>
  <c r="CX144" i="34" a="1"/>
  <c r="BQ142" i="34" a="1"/>
  <c r="BI92" i="34" a="1"/>
  <c r="CR145" i="34" a="1"/>
  <c r="CX148" i="34" a="1"/>
  <c r="BM149" i="34" a="1"/>
  <c r="BM70" i="34" a="1"/>
  <c r="CD53" i="34" a="1"/>
  <c r="CD18" i="34" a="1"/>
  <c r="CL142" i="34" a="1"/>
  <c r="DF76" i="34" a="1"/>
  <c r="CN143" i="34" a="1"/>
  <c r="DL119" i="34" a="1"/>
  <c r="DV127" i="34" a="1"/>
  <c r="AS59" i="34" a="1"/>
  <c r="CN102" i="34" a="1"/>
  <c r="DP114" i="34" a="1"/>
  <c r="DP60" i="34" a="1"/>
  <c r="CP30" i="34" a="1"/>
  <c r="CF102" i="34" a="1"/>
  <c r="CB45" i="34" a="1"/>
  <c r="BK111" i="34" a="1"/>
  <c r="DL159" i="34" a="1"/>
  <c r="DD113" i="34" a="1"/>
  <c r="DV24" i="34" a="1"/>
  <c r="AS114" i="34" a="1"/>
  <c r="CH151" i="34" a="1"/>
  <c r="DN149" i="34" a="1"/>
  <c r="CL58" i="34" a="1"/>
  <c r="AU84" i="34" a="1"/>
  <c r="CZ93" i="34" a="1"/>
  <c r="CZ37" i="34" a="1"/>
  <c r="CF116" i="34" a="1"/>
  <c r="BZ104" i="34" a="1"/>
  <c r="DB16" i="34" a="1"/>
  <c r="CD142" i="34" a="1"/>
  <c r="CL41" i="34" a="1"/>
  <c r="AU137" i="34" a="1"/>
  <c r="CB46" i="34" a="1"/>
  <c r="CL39" i="34" a="1"/>
  <c r="AU61" i="34" a="1"/>
  <c r="BO81" i="34" a="1"/>
  <c r="CP5" i="34" a="1"/>
  <c r="CR49" i="34" a="1"/>
  <c r="CD80" i="34" a="1"/>
  <c r="BQ138" i="34" a="1"/>
  <c r="BE137" i="34" a="1"/>
  <c r="DR122" i="34" a="1"/>
  <c r="AW134" i="34" a="1"/>
  <c r="CP20" i="34" a="1"/>
  <c r="AW94" i="34" a="1"/>
  <c r="CJ7" i="34" a="1"/>
  <c r="DD30" i="34" a="1"/>
  <c r="AS80" i="34" a="1"/>
  <c r="CH112" i="34" a="1"/>
  <c r="DH60" i="34" a="1"/>
  <c r="CP37" i="34" a="1"/>
  <c r="BK100" i="34" a="1"/>
  <c r="AW28" i="34" a="1"/>
  <c r="CT139" i="34" a="1"/>
  <c r="DF64" i="34" a="1"/>
  <c r="CJ135" i="34" a="1"/>
  <c r="CD156" i="34" a="1"/>
  <c r="BC94" i="34" a="1"/>
  <c r="BQ156" i="34" a="1"/>
  <c r="BA87" i="34" a="1"/>
  <c r="CX37" i="34" a="1"/>
  <c r="BQ58" i="34" a="1"/>
  <c r="DR157" i="34" a="1"/>
  <c r="AY48" i="34" a="1"/>
  <c r="CH111" i="34" a="1"/>
  <c r="AY92" i="34" a="1"/>
  <c r="CN51" i="34" a="1"/>
  <c r="BC153" i="34" a="1"/>
  <c r="BV129" i="34" a="1"/>
  <c r="BG156" i="34" a="1"/>
  <c r="DP84" i="34" a="1"/>
  <c r="DR83" i="34" a="1"/>
  <c r="CL105" i="34" a="1"/>
  <c r="BX15" i="34" a="1"/>
  <c r="DT116" i="34" a="1"/>
  <c r="CH123" i="34" a="1"/>
  <c r="BG120" i="34" a="1"/>
  <c r="BV127" i="34" a="1"/>
  <c r="DL100" i="34" a="1"/>
  <c r="CB28" i="34" a="1"/>
  <c r="BK112" i="34" a="1"/>
  <c r="CT83" i="34" a="1"/>
  <c r="DH72" i="34" a="1"/>
  <c r="CH36" i="34" a="1"/>
  <c r="AU71" i="34" a="1"/>
  <c r="DL91" i="34" a="1"/>
  <c r="BA36" i="34" a="1"/>
  <c r="BG59" i="34" a="1"/>
  <c r="BM9" i="34" a="1"/>
  <c r="CH59" i="34" a="1"/>
  <c r="BV56" i="34" a="1"/>
  <c r="BI42" i="34" a="1"/>
  <c r="DB64" i="34" a="1"/>
  <c r="DV97" i="34" a="1"/>
  <c r="CL154" i="34" a="1"/>
  <c r="BO41" i="34" a="1"/>
  <c r="AY104" i="34" a="1"/>
  <c r="CD104" i="34" a="1"/>
  <c r="AU30" i="34" a="1"/>
  <c r="CX82" i="34" a="1"/>
  <c r="BM64" i="34" a="1"/>
  <c r="AY38" i="34" a="1"/>
  <c r="CX12" i="34" a="1"/>
  <c r="AS42" i="34" a="1"/>
  <c r="BZ60" i="34" a="1"/>
  <c r="CP131" i="34" a="1"/>
  <c r="CH143" i="34" a="1"/>
  <c r="CP88" i="34" a="1"/>
  <c r="DR101" i="34" a="1"/>
  <c r="DP88" i="34" a="1"/>
  <c r="DV39" i="34" a="1"/>
  <c r="CB75" i="34" a="1"/>
  <c r="DH35" i="34" a="1"/>
  <c r="BE30" i="34" a="1"/>
  <c r="BZ154" i="34" a="1"/>
  <c r="DL158" i="34" a="1"/>
  <c r="BC52" i="34" a="1"/>
  <c r="DB45" i="34" a="1"/>
  <c r="AS145" i="34" a="1"/>
  <c r="CL65" i="34" a="1"/>
  <c r="CB23" i="34" a="1"/>
  <c r="CB146" i="34" a="1"/>
  <c r="BV58" i="34" a="1"/>
  <c r="CH53" i="34" a="1"/>
  <c r="BV20" i="34" a="1"/>
  <c r="DD123" i="34" a="1"/>
  <c r="BM34" i="34" a="1"/>
  <c r="BM142" i="34" a="1"/>
  <c r="BM37" i="34" a="1"/>
  <c r="DT63" i="34" a="1"/>
  <c r="CF133" i="34" a="1"/>
  <c r="CJ38" i="34" a="1"/>
  <c r="AY41" i="34" a="1"/>
  <c r="CN89" i="34" a="1"/>
  <c r="BI5" i="34" a="1"/>
  <c r="DV56" i="34" a="1"/>
  <c r="CD144" i="34" a="1"/>
  <c r="BQ63" i="34" a="1"/>
  <c r="BZ147" i="34" a="1"/>
  <c r="CH79" i="34" a="1"/>
  <c r="DV37" i="34" a="1"/>
  <c r="BV12" i="34" a="1"/>
  <c r="CR9" i="34" a="1"/>
  <c r="BM28" i="34" a="1"/>
  <c r="DN141" i="34" a="1"/>
  <c r="BE89" i="34" a="1"/>
  <c r="BG53" i="34" a="1"/>
  <c r="CX145" i="34" a="1"/>
  <c r="DR4" i="34" a="1"/>
  <c r="BK116" i="34" a="1"/>
  <c r="DT134" i="34" a="1"/>
  <c r="BC23" i="34" a="1"/>
  <c r="BM132" i="34" a="1"/>
  <c r="DF44" i="34" a="1"/>
  <c r="BK83" i="34" a="1"/>
  <c r="CF87" i="34" a="1"/>
  <c r="CF8" i="34" a="1"/>
  <c r="CZ112" i="34" a="1"/>
  <c r="BO67" i="34" a="1"/>
  <c r="AU151" i="34" a="1"/>
  <c r="CL124" i="34" a="1"/>
  <c r="AW111" i="34" a="1"/>
  <c r="BA30" i="34" a="1"/>
  <c r="CP136" i="34" a="1"/>
  <c r="CB70" i="34" a="1"/>
  <c r="CJ110" i="34" a="1"/>
  <c r="DN21" i="34" a="1"/>
  <c r="BK153" i="34" a="1"/>
  <c r="BG84" i="34" a="1"/>
  <c r="CZ103" i="34" a="1"/>
  <c r="CN156" i="34" a="1"/>
  <c r="DD149" i="34" a="1"/>
  <c r="DV80" i="34" a="1"/>
  <c r="DN154" i="34" a="1"/>
  <c r="DN85" i="34" a="1"/>
  <c r="DV33" i="34" a="1"/>
  <c r="DH96" i="34" a="1"/>
  <c r="DV50" i="34" a="1"/>
  <c r="CB105" i="34" a="1"/>
  <c r="BG110" i="34" a="1"/>
  <c r="CP12" i="34" a="1"/>
  <c r="DD79" i="34" a="1"/>
  <c r="BO86" i="34" a="1"/>
  <c r="AY42" i="34" a="1"/>
  <c r="BV144" i="34" a="1"/>
  <c r="AW120" i="34" a="1"/>
  <c r="CF143" i="34" a="1"/>
  <c r="CD6" i="34" a="1"/>
  <c r="CP78" i="34" a="1"/>
  <c r="DL72" i="34" a="1"/>
  <c r="DH122" i="34" a="1"/>
  <c r="CH147" i="34" a="1"/>
  <c r="AS25" i="34" a="1"/>
  <c r="BA124" i="34" a="1"/>
  <c r="BZ66" i="34" a="1"/>
  <c r="BE153" i="34" a="1"/>
  <c r="BG66" i="34" a="1"/>
  <c r="DH102" i="34" a="1"/>
  <c r="DP11" i="34" a="1"/>
  <c r="CT60" i="34" a="1"/>
  <c r="CT135" i="34" a="1"/>
  <c r="CH9" i="34" a="1"/>
  <c r="AY12" i="34" a="1"/>
  <c r="CJ14" i="34" a="1"/>
  <c r="CX90" i="34" a="1"/>
  <c r="BZ69" i="34" a="1"/>
  <c r="BA78" i="34" a="1"/>
  <c r="CT6" i="34" a="1"/>
  <c r="BG96" i="34" a="1"/>
  <c r="DN10" i="34" a="1"/>
  <c r="BC149" i="34" a="1"/>
  <c r="DN105" i="34" a="1"/>
  <c r="DJ26" i="34" a="1"/>
  <c r="AU126" i="34" a="1"/>
  <c r="BV45" i="34" a="1"/>
  <c r="CN159" i="34" a="1"/>
  <c r="BM114" i="34" a="1"/>
  <c r="BE112" i="34" a="1"/>
  <c r="BV37" i="34" a="1"/>
  <c r="BZ152" i="34" a="1"/>
  <c r="BZ132" i="34" a="1"/>
  <c r="CJ137" i="34" a="1"/>
  <c r="BO134" i="34" a="1"/>
  <c r="DP75" i="34" a="1"/>
  <c r="BX48" i="34" a="1"/>
  <c r="DJ83" i="34" a="1"/>
  <c r="DD49" i="34" a="1"/>
  <c r="BO87" i="34" a="1"/>
  <c r="AS5" i="34" a="1"/>
  <c r="DT113" i="34" a="1"/>
  <c r="BZ87" i="34" a="1"/>
  <c r="BE13" i="34" a="1"/>
  <c r="BO31" i="34" a="1"/>
  <c r="CN148" i="34" a="1"/>
  <c r="CN27" i="34" a="1"/>
  <c r="BK117" i="34" a="1"/>
  <c r="AU114" i="34" a="1"/>
  <c r="CF85" i="34" a="1"/>
  <c r="CH101" i="34" a="1"/>
  <c r="AS98" i="34" a="1"/>
  <c r="DT40" i="34" a="1"/>
  <c r="BK130" i="34" a="1"/>
  <c r="CR153" i="34" a="1"/>
  <c r="DD81" i="34" a="1"/>
  <c r="BZ53" i="34" a="1"/>
  <c r="CX127" i="34" a="1"/>
  <c r="CZ80" i="34" a="1"/>
  <c r="DJ38" i="34" a="1"/>
  <c r="DL16" i="34" a="1"/>
  <c r="DB40" i="34" a="1"/>
  <c r="AS123" i="34" a="1"/>
  <c r="BQ64" i="34" a="1"/>
  <c r="DR56" i="34" a="1"/>
  <c r="DB145" i="34" a="1"/>
  <c r="DJ123" i="34" a="1"/>
  <c r="DF31" i="34" a="1"/>
  <c r="BM13" i="34" a="1"/>
  <c r="DP66" i="34" a="1"/>
  <c r="DL88" i="34" a="1"/>
  <c r="CX49" i="34" a="1"/>
  <c r="CX112" i="34" a="1"/>
  <c r="CF26" i="34" a="1"/>
  <c r="DD150" i="34" a="1"/>
  <c r="CB83" i="34" a="1"/>
  <c r="CL100" i="34" a="1"/>
  <c r="DN103" i="34" a="1"/>
  <c r="DD95" i="34" a="1"/>
  <c r="DN16" i="34" a="1"/>
  <c r="DF20" i="34" a="1"/>
  <c r="DD31" i="34" a="1"/>
  <c r="BC117" i="34" a="1"/>
  <c r="CL60" i="34" a="1"/>
  <c r="CT141" i="34" a="1"/>
  <c r="DJ51" i="34" a="1"/>
  <c r="DT144" i="34" a="1"/>
  <c r="BA158" i="34" a="1"/>
  <c r="DR121" i="34" a="1"/>
  <c r="BM4" i="34" a="1"/>
  <c r="CT30" i="34" a="1"/>
  <c r="CF117" i="34" a="1"/>
  <c r="DR51" i="34" a="1"/>
  <c r="BI129" i="34" a="1"/>
  <c r="AU78" i="34" a="1"/>
  <c r="DP48" i="34" a="1"/>
  <c r="AW32" i="34" a="1"/>
  <c r="BE4" i="34" a="1"/>
  <c r="DP37" i="34" a="1"/>
  <c r="DR35" i="34" a="1"/>
  <c r="DJ139" i="34" a="1"/>
  <c r="CX6" i="34" a="1"/>
  <c r="DR10" i="34" a="1"/>
  <c r="BV123" i="34" a="1"/>
  <c r="CX68" i="34" a="1"/>
  <c r="BO136" i="34" a="1"/>
  <c r="BM6" i="34" a="1"/>
  <c r="AU17" i="34" a="1"/>
  <c r="BM121" i="34" a="1"/>
  <c r="DV121" i="34" a="1"/>
  <c r="BA23" i="34" a="1"/>
  <c r="CF119" i="34" a="1"/>
  <c r="AS129" i="34" a="1"/>
  <c r="CL73" i="34" a="1"/>
  <c r="DL76" i="34" a="1"/>
  <c r="AY121" i="34" a="1"/>
  <c r="CL64" i="34" a="1"/>
  <c r="CJ22" i="34" a="1"/>
  <c r="CR158" i="34" a="1"/>
  <c r="AW71" i="34" a="1"/>
  <c r="CP159" i="34" a="1"/>
  <c r="DL77" i="34" a="1"/>
  <c r="DR23" i="34" a="1"/>
  <c r="AY68" i="34" a="1"/>
  <c r="BV29" i="34" a="1"/>
  <c r="DR144" i="34" a="1"/>
  <c r="CN26" i="34" a="1"/>
  <c r="DT125" i="34" a="1"/>
  <c r="DR65" i="34" a="1"/>
  <c r="CP22" i="34" a="1"/>
  <c r="CB125" i="34" a="1"/>
  <c r="DH141" i="34" a="1"/>
  <c r="AY73" i="34" a="1"/>
  <c r="BX87" i="34" a="1"/>
  <c r="BM139" i="34" a="1"/>
  <c r="AW52" i="34" a="1"/>
  <c r="BE74" i="34" a="1"/>
  <c r="CB32" i="34" a="1"/>
  <c r="BI46" i="34" a="1"/>
  <c r="CZ60" i="34" a="1"/>
  <c r="BC84" i="34" a="1"/>
  <c r="DT92" i="34" a="1"/>
  <c r="BK38" i="34" a="1"/>
  <c r="CX146" i="34" a="1"/>
  <c r="CF80" i="34" a="1"/>
  <c r="AW48" i="34" a="1"/>
  <c r="AS58" i="34" a="1"/>
  <c r="CR123" i="34" a="1"/>
  <c r="CD152" i="34" a="1"/>
  <c r="DT29" i="34" a="1"/>
  <c r="DH149" i="34" a="1"/>
  <c r="BA21" i="34" a="1"/>
  <c r="CP86" i="34" a="1"/>
  <c r="CF72" i="34" a="1"/>
  <c r="BQ123" i="34" a="1"/>
  <c r="AS4" i="34" a="1"/>
  <c r="DH83" i="34" a="1"/>
  <c r="DV86" i="34" a="1"/>
  <c r="BK45" i="34" a="1"/>
  <c r="BE39" i="34" a="1"/>
  <c r="CD86" i="34" a="1"/>
  <c r="BI94" i="34" a="1"/>
  <c r="DP17" i="34" a="1"/>
  <c r="AS120" i="34" a="1"/>
  <c r="DJ10" i="34" a="1"/>
  <c r="CX71" i="34" a="1"/>
  <c r="BE69" i="34" a="1"/>
  <c r="CN41" i="34" a="1"/>
  <c r="BO80" i="34" a="1"/>
  <c r="CR27" i="34" a="1"/>
  <c r="DH16" i="34" a="1"/>
  <c r="BG143" i="34" a="1"/>
  <c r="DB152" i="34" a="1"/>
  <c r="CP103" i="34" a="1"/>
  <c r="DR28" i="34" a="1"/>
  <c r="AU53" i="34" a="1"/>
  <c r="CR13" i="34" a="1"/>
  <c r="DB88" i="34" a="1"/>
  <c r="CT147" i="34" a="1"/>
  <c r="BI14" i="34" a="1"/>
  <c r="DD50" i="34" a="1"/>
  <c r="BK92" i="34" a="1"/>
  <c r="CX75" i="34" a="1"/>
  <c r="DD65" i="34" a="1"/>
  <c r="BQ34" i="34" a="1"/>
  <c r="CH22" i="34" a="1"/>
  <c r="AU147" i="34" a="1"/>
  <c r="CB38" i="34" a="1"/>
  <c r="DV29" i="34" a="1"/>
  <c r="DN5" i="34" a="1"/>
  <c r="CX56" i="34" a="1"/>
  <c r="BM68" i="34" a="1"/>
  <c r="DL128" i="34" a="1"/>
  <c r="AS23" i="34" a="1"/>
  <c r="DV102" i="34" a="1"/>
  <c r="BK57" i="34" a="1"/>
  <c r="BV148" i="34" a="1"/>
  <c r="AS45" i="34" a="1"/>
  <c r="DF105" i="34" a="1"/>
  <c r="BG131" i="34" a="1"/>
  <c r="CZ53" i="34" a="1"/>
  <c r="CT79" i="34" a="1"/>
  <c r="AS150" i="34" a="1"/>
  <c r="DD10" i="34" a="1"/>
  <c r="CJ49" i="34" a="1"/>
  <c r="BI10" i="34" a="1"/>
  <c r="CR90" i="34" a="1"/>
  <c r="BE148" i="34" a="1"/>
  <c r="BQ152" i="34" a="1"/>
  <c r="BZ25" i="34" a="1"/>
  <c r="BM11" i="34" a="1"/>
  <c r="BZ16" i="34" a="1"/>
  <c r="DR52" i="34" a="1"/>
  <c r="BG129" i="34" a="1"/>
  <c r="BE135" i="34" a="1"/>
  <c r="AS43" i="34" a="1"/>
  <c r="DV153" i="34" a="1"/>
  <c r="CH141" i="34" a="1"/>
  <c r="BZ142" i="34" a="1"/>
  <c r="BE116" i="34" a="1"/>
  <c r="DF8" i="34" a="1"/>
  <c r="BZ127" i="34" a="1"/>
  <c r="DT47" i="34" a="1"/>
  <c r="BG154" i="34" a="1"/>
  <c r="DT129" i="34" a="1"/>
  <c r="BV5" i="34" a="1"/>
  <c r="BG97" i="34" a="1"/>
  <c r="DT86" i="34" a="1"/>
  <c r="CB47" i="34" a="1"/>
  <c r="DP41" i="34" a="1"/>
  <c r="BZ42" i="34" a="1"/>
  <c r="BG98" i="34" a="1"/>
  <c r="CP69" i="34" a="1"/>
  <c r="BK124" i="34" a="1"/>
  <c r="DV134" i="34" a="1"/>
  <c r="BK85" i="34" a="1"/>
  <c r="CB74" i="34" a="1"/>
  <c r="BV34" i="34" a="1"/>
  <c r="CL16" i="34" a="1"/>
  <c r="DD85" i="34" a="1"/>
  <c r="CX32" i="34" a="1"/>
  <c r="BV65" i="34" a="1"/>
  <c r="BX50" i="34" a="1"/>
  <c r="DT12" i="34" a="1"/>
  <c r="BV152" i="34" a="1"/>
  <c r="BK47" i="34" a="1"/>
  <c r="CX96" i="34" a="1"/>
  <c r="CH130" i="34" a="1"/>
  <c r="CJ9" i="34" a="1"/>
  <c r="AS22" i="34" a="1"/>
  <c r="BX132" i="34" a="1"/>
  <c r="CX93" i="34" a="1"/>
  <c r="AY77" i="34" a="1"/>
  <c r="AS104" i="34" a="1"/>
  <c r="DF48" i="34" a="1"/>
  <c r="BA42" i="34" a="1"/>
  <c r="CH16" i="34" a="1"/>
  <c r="DT5" i="34" a="1"/>
  <c r="BZ38" i="34" a="1"/>
  <c r="DL153" i="34" a="1"/>
  <c r="DL42" i="34" a="1"/>
  <c r="BQ62" i="34" a="1"/>
  <c r="CN9" i="34" a="1"/>
  <c r="AY115" i="34" a="1"/>
  <c r="DD155" i="34" a="1"/>
  <c r="DD77" i="34" a="1"/>
  <c r="DR22" i="34" a="1"/>
  <c r="BX140" i="34" a="1"/>
  <c r="BA12" i="34" a="1"/>
  <c r="DF34" i="34" a="1"/>
  <c r="BG65" i="34" a="1"/>
  <c r="CD119" i="34" a="1"/>
  <c r="DH93" i="34" a="1"/>
  <c r="CJ40" i="34" a="1"/>
  <c r="CD82" i="34" a="1"/>
  <c r="DT26" i="34" a="1"/>
  <c r="BE77" i="34" a="1"/>
  <c r="CH93" i="34" a="1"/>
  <c r="BA128" i="34" a="1"/>
  <c r="CJ17" i="34" a="1"/>
  <c r="AW152" i="34" a="1"/>
  <c r="CX28" i="34" a="1"/>
  <c r="CR76" i="34" a="1"/>
  <c r="DB72" i="34" a="1"/>
  <c r="BV33" i="34" a="1"/>
  <c r="CD138" i="34" a="1"/>
  <c r="DF156" i="34" a="1"/>
  <c r="CB145" i="34" a="1"/>
  <c r="DN122" i="34" a="1"/>
  <c r="BZ140" i="34" a="1"/>
  <c r="BI37" i="34" a="1"/>
  <c r="CL136" i="34" a="1"/>
  <c r="BZ4" i="34" a="1"/>
  <c r="CT126" i="34" a="1"/>
  <c r="CF29" i="34" a="1"/>
  <c r="BI66" i="34" a="1"/>
  <c r="BK136" i="34" a="1"/>
  <c r="AS63" i="34" a="1"/>
  <c r="BV66" i="34" a="1"/>
  <c r="BK39" i="34" a="1"/>
  <c r="DN137" i="34" a="1"/>
  <c r="BI104" i="34" a="1"/>
  <c r="BM43" i="34" a="1"/>
  <c r="CF94" i="34" a="1"/>
  <c r="BV142" i="34" a="1"/>
  <c r="CD14" i="34" a="1"/>
  <c r="DT110" i="34" a="1"/>
  <c r="BA46" i="34" a="1"/>
  <c r="CH129" i="34" a="1"/>
  <c r="BZ74" i="34" a="1"/>
  <c r="CD64" i="34" a="1"/>
  <c r="CH4" i="34" a="1"/>
  <c r="DN145" i="34" a="1"/>
  <c r="CH38" i="34" a="1"/>
  <c r="DF73" i="34" a="1"/>
  <c r="CH159" i="34" a="1"/>
  <c r="CF97" i="34" a="1"/>
  <c r="BZ77" i="34" a="1"/>
  <c r="AY28" i="34" a="1"/>
  <c r="CT17" i="34" a="1"/>
  <c r="BC29" i="34" a="1"/>
  <c r="CT156" i="34" a="1"/>
  <c r="AW67" i="34" a="1"/>
  <c r="BM141" i="34" a="1"/>
  <c r="DP120" i="34" a="1"/>
  <c r="DT45" i="34" a="1"/>
  <c r="CR124" i="34" a="1"/>
  <c r="BV115" i="34" a="1"/>
  <c r="CT44" i="34" a="1"/>
  <c r="BK79" i="34" a="1"/>
  <c r="CZ30" i="34" a="1"/>
  <c r="BA139" i="34" a="1"/>
  <c r="DT57" i="34" a="1"/>
  <c r="DR45" i="34" a="1"/>
  <c r="BQ70" i="34" a="1"/>
  <c r="BX159" i="34" a="1"/>
  <c r="CN57" i="34" a="1"/>
  <c r="DF10" i="34" a="1"/>
  <c r="DH116" i="34" a="1"/>
  <c r="BQ45" i="34" a="1"/>
  <c r="BE123" i="34" a="1"/>
  <c r="AU112" i="34" a="1"/>
  <c r="BX73" i="34" a="1"/>
  <c r="CP42" i="34" a="1"/>
  <c r="DT155" i="34" a="1"/>
  <c r="DB32" i="34" a="1"/>
  <c r="DB84" i="34" a="1"/>
  <c r="DJ136" i="34" a="1"/>
  <c r="DV122" i="34" a="1"/>
  <c r="CN110" i="34" a="1"/>
  <c r="DJ132" i="34" a="1"/>
  <c r="AU154" i="34" a="1"/>
  <c r="DJ82" i="34" a="1"/>
  <c r="DB105" i="34" a="1"/>
  <c r="CN73" i="34" a="1"/>
  <c r="BX47" i="34" a="1"/>
  <c r="DR149" i="34" a="1"/>
  <c r="BZ18" i="34" a="1"/>
  <c r="BM24" i="34" a="1"/>
  <c r="AY83" i="34" a="1"/>
  <c r="AS60" i="34" a="1"/>
  <c r="BM45" i="34" a="1"/>
  <c r="CL47" i="34" a="1"/>
  <c r="BZ39" i="34" a="1"/>
  <c r="CH119" i="34" a="1"/>
  <c r="BV122" i="34" a="1"/>
  <c r="BC4" i="34" a="1"/>
  <c r="CN86" i="34" a="1"/>
  <c r="AW95" i="34" a="1"/>
  <c r="BI51" i="34" a="1"/>
  <c r="DJ59" i="34" a="1"/>
  <c r="CR60" i="34" a="1"/>
  <c r="DB8" i="34" a="1"/>
  <c r="DH50" i="34" a="1"/>
  <c r="DT131" i="34" a="1"/>
  <c r="DN128" i="34" a="1"/>
  <c r="AY130" i="34" a="1"/>
  <c r="CB126" i="34" a="1"/>
  <c r="DH24" i="34" a="1"/>
  <c r="BK141" i="34" a="1"/>
  <c r="CN155" i="34" a="1"/>
  <c r="CN7" i="34" a="1"/>
  <c r="DL75" i="34" a="1"/>
  <c r="AS17" i="34" a="1"/>
  <c r="BQ46" i="34" a="1"/>
  <c r="CT159" i="34" a="1"/>
  <c r="CD67" i="34" a="1"/>
  <c r="CN92" i="34" a="1"/>
  <c r="DD34" i="34" a="1"/>
  <c r="DF149" i="34" a="1"/>
  <c r="DD128" i="34" a="1"/>
  <c r="AW49" i="34" a="1"/>
  <c r="DB52" i="34" a="1"/>
  <c r="CH69" i="34" a="1"/>
  <c r="BC49" i="34" a="1"/>
  <c r="DN22" i="34" a="1"/>
  <c r="CP123" i="34" a="1"/>
  <c r="DF88" i="34" a="1"/>
  <c r="AS32" i="34" a="1"/>
  <c r="DL129" i="34" a="1"/>
  <c r="CP74" i="34" a="1"/>
  <c r="CH27" i="34" a="1"/>
  <c r="DH39" i="34" a="1"/>
  <c r="CN128" i="34" a="1"/>
  <c r="CT129" i="34" a="1"/>
  <c r="BA153" i="34" a="1"/>
  <c r="BG141" i="34" a="1"/>
  <c r="DJ58" i="34" a="1"/>
  <c r="AS11" i="34" a="1"/>
  <c r="DL67" i="34" a="1"/>
  <c r="AY10" i="34" a="1"/>
  <c r="BV76" i="34" a="1"/>
  <c r="BX33" i="34" a="1"/>
  <c r="DR85" i="34" a="1"/>
  <c r="CH152" i="34" a="1"/>
  <c r="CN113" i="34" a="1"/>
  <c r="BX130" i="34" a="1"/>
  <c r="BZ141" i="34" a="1"/>
  <c r="DP76" i="34" a="1"/>
  <c r="DJ21" i="34" a="1"/>
  <c r="BI158" i="34" a="1"/>
  <c r="DR75" i="34" a="1"/>
  <c r="CP80" i="34" a="1"/>
  <c r="BI141" i="34" a="1"/>
  <c r="DL139" i="34" a="1"/>
  <c r="BQ11" i="34" a="1"/>
  <c r="CR41" i="34" a="1"/>
  <c r="DP122" i="34" a="1"/>
  <c r="AW23" i="34" a="1"/>
  <c r="DB139" i="34" a="1"/>
  <c r="BK129" i="34" a="1"/>
  <c r="CP73" i="34" a="1"/>
  <c r="AW137" i="34" a="1"/>
  <c r="CP38" i="34" a="1"/>
  <c r="BM83" i="34" a="1"/>
  <c r="BK69" i="34" a="1"/>
  <c r="CT69" i="34" a="1"/>
  <c r="BG92" i="34" a="1"/>
  <c r="DT102" i="34" a="1"/>
  <c r="DV70" i="34" a="1"/>
  <c r="DH101" i="34" a="1"/>
  <c r="AS31" i="34" a="1"/>
  <c r="BK26" i="34" a="1"/>
  <c r="BG38" i="34" a="1"/>
  <c r="AS68" i="34" a="1"/>
  <c r="DN39" i="34" a="1"/>
  <c r="BC90" i="34" a="1"/>
  <c r="DT65" i="34" a="1"/>
  <c r="CX42" i="34" a="1"/>
  <c r="DD48" i="34" a="1"/>
  <c r="BI93" i="34" a="1"/>
  <c r="CH83" i="34" a="1"/>
  <c r="AS73" i="34" a="1"/>
  <c r="BG14" i="34" a="1"/>
  <c r="DN71" i="34" a="1"/>
  <c r="DH20" i="34" a="1"/>
  <c r="CX23" i="34" a="1"/>
  <c r="BO112" i="34" a="1"/>
  <c r="DB133" i="34" a="1"/>
  <c r="AY159" i="34" a="1"/>
  <c r="CN123" i="34" a="1"/>
  <c r="BO110" i="34" a="1"/>
  <c r="DJ68" i="34" a="1"/>
  <c r="BE131" i="34" a="1"/>
  <c r="CL86" i="34" a="1"/>
  <c r="CL140" i="34" a="1"/>
  <c r="DB51" i="34" a="1"/>
  <c r="DD64" i="34" a="1"/>
  <c r="DD111" i="34" a="1"/>
  <c r="CR31" i="34" a="1"/>
  <c r="CR131" i="34" a="1"/>
  <c r="DJ112" i="34" a="1"/>
  <c r="BA101" i="34" a="1"/>
  <c r="BG91" i="34" a="1"/>
  <c r="CR139" i="34" a="1"/>
  <c r="CH156" i="34" a="1"/>
  <c r="CL146" i="34" a="1"/>
  <c r="BX113" i="34" a="1"/>
  <c r="DR120" i="34" a="1"/>
  <c r="CX50" i="34" a="1"/>
  <c r="DD7" i="34" a="1"/>
  <c r="BK72" i="34" a="1"/>
  <c r="CR150" i="34" a="1"/>
  <c r="BO57" i="34" a="1"/>
  <c r="DN49" i="34" a="1"/>
  <c r="DR102" i="34" a="1"/>
  <c r="BI65" i="34" a="1"/>
  <c r="BE52" i="34" a="1"/>
  <c r="AW70" i="34" a="1"/>
  <c r="BA155" i="34" a="1"/>
  <c r="DB127" i="34" a="1"/>
  <c r="DH158" i="34" a="1"/>
  <c r="AS19" i="34" a="1"/>
  <c r="BI9" i="34" a="1"/>
  <c r="DJ103" i="34" a="1"/>
  <c r="DB67" i="34" a="1"/>
  <c r="CD28" i="34" a="1"/>
  <c r="BE119" i="34" a="1"/>
  <c r="BO122" i="34" a="1"/>
  <c r="CF67" i="34" a="1"/>
  <c r="BI84" i="34" a="1"/>
  <c r="DH77" i="34" a="1"/>
  <c r="DJ44" i="34" a="1"/>
  <c r="BI13" i="34" a="1"/>
  <c r="BQ79" i="34" a="1"/>
  <c r="DF159" i="34" a="1"/>
  <c r="BA102" i="34" a="1"/>
  <c r="DV110" i="34" a="1"/>
  <c r="DP141" i="34" a="1"/>
  <c r="CZ6" i="34" a="1"/>
  <c r="BC136" i="34" a="1"/>
  <c r="DJ39" i="34" a="1"/>
  <c r="BO137" i="34" a="1"/>
  <c r="BG68" i="34" a="1"/>
  <c r="BG48" i="34" a="1"/>
  <c r="BV86" i="34" a="1"/>
  <c r="DF29" i="34" a="1"/>
  <c r="DH124" i="34" a="1"/>
  <c r="DB39" i="34" a="1"/>
  <c r="DT117" i="34" a="1"/>
  <c r="BA159" i="34" a="1"/>
  <c r="DD143" i="34" a="1"/>
  <c r="CH90" i="34" a="1"/>
  <c r="CX24" i="34" a="1"/>
  <c r="BA94" i="34" a="1"/>
  <c r="CH74" i="34" a="1"/>
  <c r="DR156" i="34" a="1"/>
  <c r="BE66" i="34" a="1"/>
  <c r="BA88" i="34" a="1"/>
  <c r="AU96" i="34" a="1"/>
  <c r="DL37" i="34" a="1"/>
  <c r="DP18" i="34" a="1"/>
  <c r="DF112" i="34" a="1"/>
  <c r="BG151" i="34" a="1"/>
  <c r="BE105" i="34" a="1"/>
  <c r="BX62" i="34" a="1"/>
  <c r="BM153" i="34" a="1"/>
  <c r="BV24" i="34" a="1"/>
  <c r="BE76" i="34" a="1"/>
  <c r="DF101" i="34" a="1"/>
  <c r="DJ131" i="34" a="1"/>
  <c r="BG62" i="34" a="1"/>
  <c r="DJ40" i="34" a="1"/>
  <c r="DF23" i="34" a="1"/>
  <c r="BV57" i="34" a="1"/>
  <c r="DF113" i="34" a="1"/>
  <c r="DF116" i="34" a="1"/>
  <c r="BI40" i="34" a="1"/>
  <c r="BO39" i="34" a="1"/>
  <c r="AW22" i="34" a="1"/>
  <c r="CD100" i="34" a="1"/>
  <c r="CH12" i="34" a="1"/>
  <c r="DL17" i="34" a="1"/>
  <c r="DT141" i="34" a="1"/>
  <c r="AW47" i="34" a="1"/>
  <c r="DV68" i="34" a="1"/>
  <c r="CN150" i="34" a="1"/>
  <c r="DL98" i="34" a="1"/>
  <c r="DT8" i="34" a="1"/>
  <c r="CR89" i="34" a="1"/>
  <c r="DR27" i="34" a="1"/>
  <c r="CF37" i="34" a="1"/>
  <c r="DB34" i="34" a="1"/>
  <c r="BQ60" i="34" a="1"/>
  <c r="CP17" i="34" a="1"/>
  <c r="BZ91" i="34" a="1"/>
  <c r="CH105" i="34" a="1"/>
  <c r="DN29" i="34" a="1"/>
  <c r="CX15" i="34" a="1"/>
  <c r="CL90" i="34" a="1"/>
  <c r="BA70" i="34" a="1"/>
  <c r="AW5" i="34" a="1"/>
  <c r="BM103" i="34" a="1"/>
  <c r="DD62" i="34" a="1"/>
  <c r="AU20" i="34" a="1"/>
  <c r="CZ87" i="34" a="1"/>
  <c r="CT51" i="34" a="1"/>
  <c r="CJ85" i="34" a="1"/>
  <c r="AY120" i="34" a="1"/>
  <c r="CD148" i="34" a="1"/>
  <c r="DT128" i="34" a="1"/>
  <c r="DH97" i="34" a="1"/>
  <c r="AW140" i="34" a="1"/>
  <c r="DV151" i="34" a="1"/>
  <c r="AW31" i="34" a="1"/>
  <c r="CL29" i="34" a="1"/>
  <c r="BV140" i="34" a="1"/>
  <c r="BO52" i="34" a="1"/>
  <c r="CJ86" i="34" a="1"/>
  <c r="DR46" i="34" a="1"/>
  <c r="CX19" i="34" a="1"/>
  <c r="BO60" i="34" a="1"/>
  <c r="AW34" i="34" a="1"/>
  <c r="CJ48" i="34" a="1"/>
  <c r="BA92" i="34" a="1"/>
  <c r="BX45" i="34" a="1"/>
  <c r="CP92" i="34" a="1"/>
  <c r="DJ137" i="34" a="1"/>
  <c r="CT37" i="34" a="1"/>
  <c r="CB92" i="34" a="1"/>
  <c r="BG80" i="34" a="1"/>
  <c r="DT111" i="34" a="1"/>
  <c r="AS37" i="34" a="1"/>
  <c r="CF140" i="34" a="1"/>
  <c r="DN146" i="34" a="1"/>
  <c r="DT37" i="34" a="1"/>
  <c r="CZ19" i="34" a="1"/>
  <c r="DL79" i="34" a="1"/>
  <c r="CL123" i="34" a="1"/>
  <c r="CB21" i="34" a="1"/>
  <c r="CB52" i="34" a="1"/>
  <c r="CR86" i="34" a="1"/>
  <c r="AY137" i="34" a="1"/>
  <c r="CJ99" i="34" a="1"/>
  <c r="BC131" i="34" a="1"/>
  <c r="BK97" i="34" a="1"/>
  <c r="BG27" i="34" a="1"/>
  <c r="BZ79" i="34" a="1"/>
  <c r="BC35" i="34" a="1"/>
  <c r="AS154" i="34" a="1"/>
  <c r="CH131" i="34" a="1"/>
  <c r="DR59" i="34" a="1"/>
  <c r="CP68" i="34" a="1"/>
  <c r="AW127" i="34" a="1"/>
  <c r="DJ74" i="34" a="1"/>
  <c r="BA8" i="34" a="1"/>
  <c r="BA129" i="34" a="1"/>
  <c r="BC25" i="34" a="1"/>
  <c r="CR63" i="34" a="1"/>
  <c r="AY89" i="34" a="1"/>
  <c r="AS87" i="34" a="1"/>
  <c r="CJ41" i="34" a="1"/>
  <c r="BQ36" i="34" a="1"/>
  <c r="AU118" i="34" a="1"/>
  <c r="AW25" i="34" a="1"/>
  <c r="DT153" i="34" a="1"/>
  <c r="CL93" i="34" a="1"/>
  <c r="DD61" i="34" a="1"/>
  <c r="AY15" i="34" a="1"/>
  <c r="BM95" i="34" a="1"/>
  <c r="DN155" i="34" a="1"/>
  <c r="BE57" i="34" a="1"/>
  <c r="DP136" i="34" a="1"/>
  <c r="CN28" i="34" a="1"/>
  <c r="AW100" i="34" a="1"/>
  <c r="BG83" i="34" a="1"/>
  <c r="DP95" i="34" a="1"/>
  <c r="BM32" i="34" a="1"/>
  <c r="BK105" i="34" a="1"/>
  <c r="BO100" i="34" a="1"/>
  <c r="BQ128" i="34" a="1"/>
  <c r="DV74" i="34" a="1"/>
  <c r="CZ141" i="34" a="1"/>
  <c r="BG42" i="34" a="1"/>
  <c r="CD26" i="34" a="1"/>
  <c r="CB9" i="34" a="1"/>
  <c r="BC116" i="34" a="1"/>
  <c r="BO15" i="34" a="1"/>
  <c r="BC91" i="34" a="1"/>
  <c r="DL99" i="34" a="1"/>
  <c r="CH40" i="34" a="1"/>
  <c r="DN97" i="34" a="1"/>
  <c r="DD82" i="34" a="1"/>
  <c r="BA73" i="34" a="1"/>
  <c r="DL39" i="34" a="1"/>
  <c r="DN131" i="34" a="1"/>
  <c r="CP48" i="34" a="1"/>
  <c r="CT77" i="34" a="1"/>
  <c r="CP97" i="34" a="1"/>
  <c r="CL5" i="34" a="1"/>
  <c r="DD91" i="34" a="1"/>
  <c r="BI112" i="34" a="1"/>
  <c r="AW90" i="34" a="1"/>
  <c r="BO34" i="34" a="1"/>
  <c r="DJ63" i="34" a="1"/>
  <c r="BA126" i="34" a="1"/>
  <c r="DF56" i="34" a="1"/>
  <c r="CB40" i="34" a="1"/>
  <c r="CB97" i="34" a="1"/>
  <c r="BC70" i="34" a="1"/>
  <c r="CZ98" i="34" a="1"/>
  <c r="BO113" i="34" a="1"/>
  <c r="AW56" i="34" a="1"/>
  <c r="BI22" i="34" a="1"/>
  <c r="CN8" i="34" a="1"/>
  <c r="CZ133" i="34" a="1"/>
  <c r="AW38" i="34" a="1"/>
  <c r="BA56" i="34" a="1"/>
  <c r="CF86" i="34" a="1"/>
  <c r="CR43" i="34" a="1"/>
  <c r="CD48" i="34" a="1"/>
  <c r="CB85" i="34" a="1"/>
  <c r="BQ137" i="34" a="1"/>
  <c r="BA60" i="34" a="1"/>
  <c r="CP19" i="34" a="1"/>
  <c r="DH110" i="34" a="1"/>
  <c r="BQ81" i="34" a="1"/>
  <c r="CN13" i="34" a="1"/>
  <c r="BZ40" i="34" a="1"/>
  <c r="BG145" i="34" a="1"/>
  <c r="CT96" i="34" a="1"/>
  <c r="BK27" i="34" a="1"/>
  <c r="DL9" i="34" a="1"/>
  <c r="DJ124" i="34" a="1"/>
  <c r="BM87" i="34" a="1"/>
  <c r="BI96" i="34" a="1"/>
  <c r="BZ50" i="34" a="1"/>
  <c r="CP9" i="34" a="1"/>
  <c r="CN78" i="34" a="1"/>
  <c r="CX97" i="34" a="1"/>
  <c r="BA41" i="34" a="1"/>
  <c r="CN81" i="34" a="1"/>
  <c r="BC89" i="34" a="1"/>
  <c r="DL117" i="34" a="1"/>
  <c r="CJ125" i="34" a="1"/>
  <c r="BK7" i="34" a="1"/>
  <c r="BM49" i="34" a="1"/>
  <c r="BO93" i="34" a="1"/>
  <c r="CX118" i="34" a="1"/>
  <c r="BK67" i="34" a="1"/>
  <c r="BQ87" i="34" a="1"/>
  <c r="BA114" i="34" a="1"/>
  <c r="CH150" i="34" a="1"/>
  <c r="DH125" i="34" a="1"/>
  <c r="CH43" i="34" a="1"/>
  <c r="CD85" i="34" a="1"/>
  <c r="DN12" i="34" a="1"/>
  <c r="BX36" i="34" a="1"/>
  <c r="AW59" i="34" a="1"/>
  <c r="BX111" i="34" a="1"/>
  <c r="DL21" i="34" a="1"/>
  <c r="DB103" i="34" a="1"/>
  <c r="BA141" i="34" a="1"/>
  <c r="DJ153" i="34" a="1"/>
  <c r="AY51" i="34" a="1"/>
  <c r="BE110" i="34" a="1"/>
  <c r="BA31" i="34" a="1"/>
  <c r="BK44" i="34" a="1"/>
  <c r="CT12" i="34" a="1"/>
  <c r="CR36" i="34" a="1"/>
  <c r="BA142" i="34" a="1"/>
  <c r="BA11" i="34" a="1"/>
  <c r="CZ51" i="34" a="1"/>
  <c r="BM20" i="34" a="1"/>
  <c r="CZ44" i="34" a="1"/>
  <c r="BK127" i="34" a="1"/>
  <c r="CF90" i="34" a="1"/>
  <c r="CF89" i="34" a="1"/>
  <c r="DB76" i="34" a="1"/>
  <c r="BM59" i="34" a="1"/>
  <c r="BE127" i="34" a="1"/>
  <c r="AY138" i="34" a="1"/>
  <c r="CJ139" i="34" a="1"/>
  <c r="CH21" i="34" a="1"/>
  <c r="CN4" i="34" a="1"/>
  <c r="CL81" i="34" a="1"/>
  <c r="CL155" i="34" a="1"/>
  <c r="BG142" i="34" a="1"/>
  <c r="CZ124" i="34" a="1"/>
  <c r="CR118" i="34" a="1"/>
  <c r="DH148" i="34" a="1"/>
  <c r="BK90" i="34" a="1"/>
  <c r="BA89" i="34" a="1"/>
  <c r="BV38" i="34" a="1"/>
  <c r="BI121" i="34" a="1"/>
  <c r="CP149" i="34" a="1"/>
  <c r="CJ123" i="34" a="1"/>
  <c r="BO123" i="34" a="1"/>
  <c r="DB100" i="34" a="1"/>
  <c r="BC36" i="34" a="1"/>
  <c r="CN142" i="34" a="1"/>
  <c r="DB60" i="34" a="1"/>
  <c r="AY97" i="34" a="1"/>
  <c r="CP153" i="34" a="1"/>
  <c r="AW114" i="34" a="1"/>
  <c r="BM123" i="34" a="1"/>
  <c r="CX134" i="34" a="1"/>
  <c r="CH145" i="34" a="1"/>
  <c r="DR103" i="34" a="1"/>
  <c r="AW77" i="34" a="1"/>
  <c r="AW12" i="34" a="1"/>
  <c r="BZ23" i="34" a="1"/>
  <c r="CB22" i="34" a="1"/>
  <c r="CR5" i="34" a="1"/>
  <c r="DL35" i="34" a="1"/>
  <c r="BA105" i="34" a="1"/>
  <c r="CX105" i="34" a="1"/>
  <c r="CJ93" i="34" a="1"/>
  <c r="DR119" i="34" a="1"/>
  <c r="CX129" i="34" a="1"/>
  <c r="BV31" i="34" a="1"/>
  <c r="BI64" i="34" a="1"/>
  <c r="DL80" i="34" a="1"/>
  <c r="CD137" i="34" a="1"/>
  <c r="DB148" i="34" a="1"/>
  <c r="BG119" i="34" a="1"/>
  <c r="CB18" i="34" a="1"/>
  <c r="CH65" i="34" a="1"/>
  <c r="BC14" i="34" a="1"/>
  <c r="DF115" i="34" a="1"/>
  <c r="DT118" i="34" a="1"/>
  <c r="DJ52" i="34" a="1"/>
  <c r="DJ22" i="34" a="1"/>
  <c r="AY65" i="34" a="1"/>
  <c r="DN20" i="34" a="1"/>
  <c r="DJ79" i="34" a="1"/>
  <c r="DT35" i="34" a="1"/>
  <c r="BK9" i="34" a="1"/>
  <c r="CP64" i="34" a="1"/>
  <c r="DH23" i="34" a="1"/>
  <c r="DP73" i="34" a="1"/>
  <c r="CF150" i="34" a="1"/>
  <c r="DT158" i="34" a="1"/>
  <c r="DT115" i="34" a="1"/>
  <c r="BQ29" i="34" a="1"/>
  <c r="CF45" i="34" a="1"/>
  <c r="CF156" i="34" a="1"/>
  <c r="CB110" i="34" a="1"/>
  <c r="CZ120" i="34" a="1"/>
  <c r="CB137" i="34" a="1"/>
  <c r="DH144" i="34" a="1"/>
  <c r="BI39" i="34" a="1"/>
  <c r="CB43" i="34" a="1"/>
  <c r="DT79" i="34" a="1"/>
  <c r="DP68" i="34" a="1"/>
  <c r="BE59" i="34" a="1"/>
  <c r="DH18" i="34" a="1"/>
  <c r="DV140" i="34" a="1"/>
  <c r="CN132" i="34" a="1"/>
  <c r="DV73" i="34" a="1"/>
  <c r="AU47" i="34" a="1"/>
  <c r="CB78" i="34" a="1"/>
  <c r="BI153" i="34" a="1"/>
  <c r="CH11" i="34" a="1"/>
  <c r="CR91" i="34" a="1"/>
  <c r="BK66" i="34" a="1"/>
  <c r="CX137" i="34" a="1"/>
  <c r="CZ46" i="34" a="1"/>
  <c r="CZ32" i="34" a="1"/>
  <c r="AU129" i="34" a="1"/>
  <c r="BV97" i="34" a="1"/>
  <c r="BV104" i="34" a="1"/>
  <c r="BC22" i="34" a="1"/>
  <c r="CD19" i="34" a="1"/>
  <c r="DV114" i="34" a="1"/>
  <c r="BA5" i="34" a="1"/>
  <c r="CL19" i="34" a="1"/>
  <c r="DL135" i="34" a="1"/>
  <c r="CN88" i="34" a="1"/>
  <c r="DP128" i="34" a="1"/>
  <c r="BA33" i="34" a="1"/>
  <c r="CT143" i="34" a="1"/>
  <c r="CB141" i="34" a="1"/>
  <c r="DH126" i="34" a="1"/>
  <c r="BE140" i="34" a="1"/>
  <c r="BA156" i="34" a="1"/>
  <c r="CT124" i="34" a="1"/>
  <c r="BK62" i="34" a="1"/>
  <c r="DP148" i="34" a="1"/>
  <c r="DR5" i="34" a="1"/>
  <c r="CF10" i="34" a="1"/>
  <c r="DL50" i="34" a="1"/>
  <c r="BV145" i="34" a="1"/>
  <c r="CZ121" i="34" a="1"/>
  <c r="BG104" i="34" a="1"/>
  <c r="CR61" i="34" a="1"/>
  <c r="AW74" i="34" a="1"/>
  <c r="DF77" i="34" a="1"/>
  <c r="BE150" i="34" a="1"/>
  <c r="CD36" i="34" a="1"/>
  <c r="BC128" i="34" a="1"/>
  <c r="DP31" i="34" a="1"/>
  <c r="CD9" i="34" a="1"/>
  <c r="AU86" i="34" a="1"/>
  <c r="BO36" i="34" a="1"/>
  <c r="DB149" i="34" a="1"/>
  <c r="CP121" i="34" a="1"/>
  <c r="BG138" i="34" a="1"/>
  <c r="BE62" i="34" a="1"/>
  <c r="CD77" i="34" a="1"/>
  <c r="CZ113" i="34" a="1"/>
  <c r="DD20" i="34" a="1"/>
  <c r="BM67" i="34" a="1"/>
  <c r="BV27" i="34" a="1"/>
  <c r="CP31" i="34" a="1"/>
  <c r="BX96" i="34" a="1"/>
  <c r="CL71" i="34" a="1"/>
  <c r="CP53" i="34" a="1"/>
  <c r="AS88" i="34" a="1"/>
  <c r="CX26" i="34" a="1"/>
  <c r="DL7" i="34" a="1"/>
  <c r="DN80" i="34" a="1"/>
  <c r="BC74" i="34" a="1"/>
  <c r="BK5" i="34" a="1"/>
  <c r="DP36" i="34" a="1"/>
  <c r="BC121" i="34" a="1"/>
  <c r="BO132" i="34" a="1"/>
  <c r="BA10" i="34" a="1"/>
  <c r="AS29" i="34" a="1"/>
  <c r="CD159" i="34" a="1"/>
  <c r="CF18" i="34" a="1"/>
  <c r="DP92" i="34" a="1"/>
  <c r="BE45" i="34" a="1"/>
  <c r="AW7" i="34" a="1"/>
  <c r="DB138" i="34" a="1"/>
  <c r="BK157" i="34" a="1"/>
  <c r="BO138" i="34" a="1"/>
  <c r="AU63" i="34" a="1"/>
  <c r="CX47" i="34" a="1"/>
  <c r="CR140" i="34" a="1"/>
  <c r="BV68" i="34" a="1"/>
  <c r="BV84" i="34" a="1"/>
  <c r="BZ67" i="34" a="1"/>
  <c r="BQ135" i="34" a="1"/>
  <c r="BO125" i="34" a="1"/>
  <c r="BX7" i="34" a="1"/>
  <c r="CR94" i="34" a="1"/>
  <c r="BI28" i="34" a="1"/>
  <c r="CF136" i="34" a="1"/>
  <c r="BM155" i="34" a="1"/>
  <c r="DJ81" i="34" a="1"/>
  <c r="DN78" i="34" a="1"/>
  <c r="BO127" i="34" a="1"/>
  <c r="DN68" i="34" a="1"/>
  <c r="BI148" i="34" a="1"/>
  <c r="DH85" i="34" a="1"/>
  <c r="DR123" i="34" a="1"/>
  <c r="AW62" i="34" a="1"/>
  <c r="BZ115" i="34" a="1"/>
  <c r="CB82" i="34" a="1"/>
  <c r="DR29" i="34" a="1"/>
  <c r="BC31" i="34" a="1"/>
  <c r="AS125" i="34" a="1"/>
  <c r="BX95" i="34" a="1"/>
  <c r="BK159" i="34" a="1"/>
  <c r="DT121" i="34" a="1"/>
  <c r="CZ91" i="34" a="1"/>
  <c r="DP91" i="34" a="1"/>
  <c r="DP85" i="34" a="1"/>
  <c r="BE75" i="34" a="1"/>
  <c r="BG117" i="34" a="1"/>
  <c r="DL141" i="34" a="1"/>
  <c r="DF119" i="34" a="1"/>
  <c r="BV28" i="34" a="1"/>
  <c r="CZ154" i="34" a="1"/>
  <c r="BM140" i="34" a="1"/>
  <c r="BK103" i="34" a="1"/>
  <c r="CP128" i="34" a="1"/>
  <c r="BM39" i="34" a="1"/>
  <c r="CB102" i="34" a="1"/>
  <c r="DJ85" i="34" a="1"/>
  <c r="BC64" i="34" a="1"/>
  <c r="BZ158" i="34" a="1"/>
  <c r="CB119" i="34" a="1"/>
  <c r="BE87" i="34" a="1"/>
  <c r="CL96" i="34" a="1"/>
  <c r="CB103" i="34" a="1"/>
  <c r="BE124" i="34" a="1"/>
  <c r="BC133" i="34" a="1"/>
  <c r="BV154" i="34" a="1"/>
  <c r="BX92" i="34" a="1"/>
  <c r="DB38" i="34" a="1"/>
  <c r="BG37" i="34" a="1"/>
  <c r="CL122" i="34" a="1"/>
  <c r="BQ51" i="34" a="1"/>
  <c r="CD110" i="34" a="1"/>
  <c r="CD140" i="34" a="1"/>
  <c r="DH21" i="34" a="1"/>
  <c r="DN112" i="34" a="1"/>
  <c r="CT90" i="34" a="1"/>
  <c r="CB20" i="34" a="1"/>
  <c r="BC130" i="34" a="1"/>
  <c r="AU69" i="34" a="1"/>
  <c r="CH32" i="34" a="1"/>
  <c r="CN74" i="34" a="1"/>
  <c r="BG73" i="34" a="1"/>
  <c r="DH153" i="34" a="1"/>
  <c r="DD131" i="34" a="1"/>
  <c r="CL138" i="34" a="1"/>
  <c r="CP100" i="34" a="1"/>
  <c r="CH15" i="34" a="1"/>
  <c r="DP77" i="34" a="1"/>
  <c r="AU134" i="34" a="1"/>
  <c r="CL9" i="34" a="1"/>
  <c r="DF126" i="34" a="1"/>
  <c r="DV64" i="34" a="1"/>
  <c r="CZ35" i="34" a="1"/>
  <c r="DN50" i="34" a="1"/>
  <c r="DV120" i="34" a="1"/>
  <c r="DH157" i="34" a="1"/>
  <c r="AY88" i="34" a="1"/>
  <c r="BK134" i="34" a="1"/>
  <c r="DV156" i="34" a="1"/>
  <c r="CB154" i="34" a="1"/>
  <c r="AS20" i="34" a="1"/>
  <c r="BX116" i="34" a="1"/>
  <c r="BZ157" i="34" a="1"/>
  <c r="AW131" i="34" a="1"/>
  <c r="CL143" i="34" a="1"/>
  <c r="CR88" i="34" a="1"/>
  <c r="CL70" i="34" a="1"/>
  <c r="BX61" i="34" a="1"/>
  <c r="CJ103" i="34" a="1"/>
  <c r="DP15" i="34" a="1"/>
  <c r="BV134" i="34" a="1"/>
  <c r="CX119" i="34" a="1"/>
  <c r="BM88" i="34" a="1"/>
  <c r="CF159" i="34" a="1"/>
  <c r="DH22" i="34" a="1"/>
  <c r="CN117" i="34" a="1"/>
  <c r="CR25" i="34" a="1"/>
  <c r="CR65" i="34" a="1"/>
  <c r="CH122" i="34" a="1"/>
  <c r="CN125" i="34" a="1"/>
  <c r="BV43" i="34" a="1"/>
  <c r="BM145" i="34" a="1"/>
  <c r="DH51" i="34" a="1"/>
  <c r="DV41" i="34" a="1"/>
  <c r="BZ32" i="34" a="1"/>
  <c r="DF147" i="34" a="1"/>
  <c r="CL148" i="34" a="1"/>
  <c r="DJ154" i="34" a="1"/>
  <c r="BM74" i="34" a="1"/>
  <c r="AS97" i="34" a="1"/>
  <c r="DP35" i="34" a="1"/>
  <c r="BK148" i="34" a="1"/>
  <c r="CB65" i="34" a="1"/>
  <c r="BA112" i="34" a="1"/>
  <c r="DL111" i="34" a="1"/>
  <c r="DT62" i="34" a="1"/>
  <c r="CL14" i="34" a="1"/>
  <c r="CP87" i="34" a="1"/>
  <c r="CH128" i="34" a="1"/>
  <c r="DB142" i="34" a="1"/>
  <c r="DB13" i="34" a="1"/>
  <c r="DV51" i="34" a="1"/>
  <c r="CR53" i="34" a="1"/>
  <c r="BG135" i="34" a="1"/>
  <c r="CP16" i="34" a="1"/>
  <c r="DP45" i="34" a="1"/>
  <c r="DN42" i="34" a="1"/>
  <c r="AU60" i="34" a="1"/>
  <c r="DD43" i="34" a="1"/>
  <c r="DT68" i="34" a="1"/>
  <c r="BK53" i="34" a="1"/>
  <c r="DR128" i="34" a="1"/>
  <c r="AU90" i="34" a="1"/>
  <c r="DP81" i="34" a="1"/>
  <c r="CT7" i="34" a="1"/>
  <c r="AW110" i="34" a="1"/>
  <c r="CP152" i="34" a="1"/>
  <c r="CR146" i="34" a="1"/>
  <c r="DF9" i="34" a="1"/>
  <c r="BZ9" i="34" a="1"/>
  <c r="CD128" i="34" a="1"/>
  <c r="CD32" i="34" a="1"/>
  <c r="DJ89" i="34" a="1"/>
  <c r="CT154" i="34" a="1"/>
  <c r="BO159" i="34" a="1"/>
  <c r="BZ83" i="34" a="1"/>
  <c r="BI111" i="34" a="1"/>
  <c r="DN76" i="34" a="1"/>
  <c r="DR77" i="34" a="1"/>
  <c r="DB19" i="34" a="1"/>
  <c r="DJ78" i="34" a="1"/>
  <c r="BA45" i="34" a="1"/>
  <c r="BQ75" i="34" a="1"/>
  <c r="DJ42" i="34" a="1"/>
  <c r="BE132" i="34" a="1"/>
  <c r="CF62" i="34" a="1"/>
  <c r="DL69" i="34" a="1"/>
  <c r="CH89" i="34" a="1"/>
  <c r="BC68" i="34" a="1"/>
  <c r="CL121" i="34" a="1"/>
  <c r="CR69" i="34" a="1"/>
  <c r="BM135" i="34" a="1"/>
  <c r="AU117" i="34" a="1"/>
  <c r="DP62" i="34" a="1"/>
  <c r="CR58" i="34" a="1"/>
  <c r="CR58" i="34" l="1"/>
  <c r="DP62" i="34"/>
  <c r="AU117" i="34"/>
  <c r="BM135" i="34"/>
  <c r="CR69" i="34"/>
  <c r="CL121" i="34"/>
  <c r="BC68" i="34"/>
  <c r="CH89" i="34"/>
  <c r="DL69" i="34"/>
  <c r="CF62" i="34"/>
  <c r="BE132" i="34"/>
  <c r="DJ42" i="34"/>
  <c r="BQ75" i="34"/>
  <c r="BA45" i="34"/>
  <c r="DJ78" i="34"/>
  <c r="DB19" i="34"/>
  <c r="DR77" i="34"/>
  <c r="DN76" i="34"/>
  <c r="BI111" i="34"/>
  <c r="BZ83" i="34"/>
  <c r="BO159" i="34"/>
  <c r="CT154" i="34"/>
  <c r="DJ89" i="34"/>
  <c r="CD32" i="34"/>
  <c r="CD128" i="34"/>
  <c r="BZ9" i="34"/>
  <c r="DF9" i="34"/>
  <c r="CR146" i="34"/>
  <c r="CP152" i="34"/>
  <c r="AW110" i="34"/>
  <c r="CT7" i="34"/>
  <c r="DP81" i="34"/>
  <c r="AU90" i="34"/>
  <c r="DR128" i="34"/>
  <c r="BK53" i="34"/>
  <c r="DT68" i="34"/>
  <c r="DD43" i="34"/>
  <c r="AU60" i="34"/>
  <c r="DN42" i="34"/>
  <c r="DP45" i="34"/>
  <c r="CP16" i="34"/>
  <c r="BG135" i="34"/>
  <c r="CR53" i="34"/>
  <c r="DV51" i="34"/>
  <c r="DB13" i="34"/>
  <c r="DB142" i="34"/>
  <c r="CH128" i="34"/>
  <c r="CP87" i="34"/>
  <c r="CL14" i="34"/>
  <c r="DT62" i="34"/>
  <c r="DL111" i="34"/>
  <c r="BA112" i="34"/>
  <c r="CB65" i="34"/>
  <c r="BK148" i="34"/>
  <c r="DP35" i="34"/>
  <c r="AS97" i="34"/>
  <c r="BM74" i="34"/>
  <c r="DJ154" i="34"/>
  <c r="CL148" i="34"/>
  <c r="DF147" i="34"/>
  <c r="BZ32" i="34"/>
  <c r="DV41" i="34"/>
  <c r="DH51" i="34"/>
  <c r="BM145" i="34"/>
  <c r="BV43" i="34"/>
  <c r="CN125" i="34"/>
  <c r="CH122" i="34"/>
  <c r="CR65" i="34"/>
  <c r="CR25" i="34"/>
  <c r="CN117" i="34"/>
  <c r="DH22" i="34"/>
  <c r="CF159" i="34"/>
  <c r="BM88" i="34"/>
  <c r="CX119" i="34"/>
  <c r="BV134" i="34"/>
  <c r="DP15" i="34"/>
  <c r="CJ103" i="34"/>
  <c r="BX61" i="34"/>
  <c r="CL70" i="34"/>
  <c r="CR88" i="34"/>
  <c r="CL143" i="34"/>
  <c r="AW131" i="34"/>
  <c r="BZ157" i="34"/>
  <c r="BX116" i="34"/>
  <c r="AS20" i="34"/>
  <c r="CB154" i="34"/>
  <c r="DV156" i="34"/>
  <c r="BK134" i="34"/>
  <c r="AY88" i="34"/>
  <c r="DH157" i="34"/>
  <c r="DV120" i="34"/>
  <c r="DN50" i="34"/>
  <c r="CZ35" i="34"/>
  <c r="DV64" i="34"/>
  <c r="DF126" i="34"/>
  <c r="CL9" i="34"/>
  <c r="AU134" i="34"/>
  <c r="DP77" i="34"/>
  <c r="CH15" i="34"/>
  <c r="CP100" i="34"/>
  <c r="CL138" i="34"/>
  <c r="DD131" i="34"/>
  <c r="DH153" i="34"/>
  <c r="BG73" i="34"/>
  <c r="CN74" i="34"/>
  <c r="CH32" i="34"/>
  <c r="AU69" i="34"/>
  <c r="BC130" i="34"/>
  <c r="CB20" i="34"/>
  <c r="CT90" i="34"/>
  <c r="DN112" i="34"/>
  <c r="DH21" i="34"/>
  <c r="CD140" i="34"/>
  <c r="CD110" i="34"/>
  <c r="BQ51" i="34"/>
  <c r="CL122" i="34"/>
  <c r="BG37" i="34"/>
  <c r="DB38" i="34"/>
  <c r="BX92" i="34"/>
  <c r="BV154" i="34"/>
  <c r="BC133" i="34"/>
  <c r="BE124" i="34"/>
  <c r="CB103" i="34"/>
  <c r="CL96" i="34"/>
  <c r="BE87" i="34"/>
  <c r="CB119" i="34"/>
  <c r="BZ158" i="34"/>
  <c r="BC64" i="34"/>
  <c r="DJ85" i="34"/>
  <c r="CB102" i="34"/>
  <c r="BM39" i="34"/>
  <c r="CP128" i="34"/>
  <c r="BK103" i="34"/>
  <c r="BM140" i="34"/>
  <c r="CZ154" i="34"/>
  <c r="BV28" i="34"/>
  <c r="DF119" i="34"/>
  <c r="DL141" i="34"/>
  <c r="BG117" i="34"/>
  <c r="BE75" i="34"/>
  <c r="DP85" i="34"/>
  <c r="DP91" i="34"/>
  <c r="CZ91" i="34"/>
  <c r="DT121" i="34"/>
  <c r="BK159" i="34"/>
  <c r="BX95" i="34"/>
  <c r="AS125" i="34"/>
  <c r="BC31" i="34"/>
  <c r="DR29" i="34"/>
  <c r="CB82" i="34"/>
  <c r="BZ115" i="34"/>
  <c r="AW62" i="34"/>
  <c r="DR123" i="34"/>
  <c r="DH85" i="34"/>
  <c r="BI148" i="34"/>
  <c r="DN68" i="34"/>
  <c r="BO127" i="34"/>
  <c r="DN78" i="34"/>
  <c r="DJ81" i="34"/>
  <c r="BM155" i="34"/>
  <c r="CF136" i="34"/>
  <c r="BI28" i="34"/>
  <c r="CR94" i="34"/>
  <c r="BX7" i="34"/>
  <c r="BO125" i="34"/>
  <c r="BQ135" i="34"/>
  <c r="BZ67" i="34"/>
  <c r="BV84" i="34"/>
  <c r="BV68" i="34"/>
  <c r="CR140" i="34"/>
  <c r="CX47" i="34"/>
  <c r="AU63" i="34"/>
  <c r="BO138" i="34"/>
  <c r="BK157" i="34"/>
  <c r="DB138" i="34"/>
  <c r="AW7" i="34"/>
  <c r="BE45" i="34"/>
  <c r="DP92" i="34"/>
  <c r="CF18" i="34"/>
  <c r="CD159" i="34"/>
  <c r="AS29" i="34"/>
  <c r="BA10" i="34"/>
  <c r="BO132" i="34"/>
  <c r="BC121" i="34"/>
  <c r="DP36" i="34"/>
  <c r="BK5" i="34"/>
  <c r="BC74" i="34"/>
  <c r="DN80" i="34"/>
  <c r="DL7" i="34"/>
  <c r="CX26" i="34"/>
  <c r="AS88" i="34"/>
  <c r="CP53" i="34"/>
  <c r="CL71" i="34"/>
  <c r="BX96" i="34"/>
  <c r="CP31" i="34"/>
  <c r="BV27" i="34"/>
  <c r="BM67" i="34"/>
  <c r="DD20" i="34"/>
  <c r="CZ113" i="34"/>
  <c r="CD77" i="34"/>
  <c r="BE62" i="34"/>
  <c r="BG138" i="34"/>
  <c r="CP121" i="34"/>
  <c r="DB149" i="34"/>
  <c r="BO36" i="34"/>
  <c r="AU86" i="34"/>
  <c r="CD9" i="34"/>
  <c r="DP31" i="34"/>
  <c r="BC128" i="34"/>
  <c r="CD36" i="34"/>
  <c r="BE150" i="34"/>
  <c r="DF77" i="34"/>
  <c r="AW74" i="34"/>
  <c r="CR61" i="34"/>
  <c r="BG104" i="34"/>
  <c r="CZ121" i="34"/>
  <c r="BV145" i="34"/>
  <c r="DL50" i="34"/>
  <c r="CF10" i="34"/>
  <c r="DR5" i="34"/>
  <c r="DP148" i="34"/>
  <c r="BK62" i="34"/>
  <c r="CT124" i="34"/>
  <c r="BA156" i="34"/>
  <c r="BE140" i="34"/>
  <c r="DH126" i="34"/>
  <c r="CB141" i="34"/>
  <c r="CT143" i="34"/>
  <c r="BA33" i="34"/>
  <c r="DP128" i="34"/>
  <c r="CN88" i="34"/>
  <c r="DL135" i="34"/>
  <c r="CL19" i="34"/>
  <c r="BA5" i="34"/>
  <c r="DV114" i="34"/>
  <c r="CD19" i="34"/>
  <c r="BC22" i="34"/>
  <c r="BV104" i="34"/>
  <c r="BV97" i="34"/>
  <c r="AU129" i="34"/>
  <c r="CZ32" i="34"/>
  <c r="CZ46" i="34"/>
  <c r="CX137" i="34"/>
  <c r="BK66" i="34"/>
  <c r="CR91" i="34"/>
  <c r="CH11" i="34"/>
  <c r="BI153" i="34"/>
  <c r="CB78" i="34"/>
  <c r="AU47" i="34"/>
  <c r="DV73" i="34"/>
  <c r="CN132" i="34"/>
  <c r="DV140" i="34"/>
  <c r="DH18" i="34"/>
  <c r="BE59" i="34"/>
  <c r="DP68" i="34"/>
  <c r="DT79" i="34"/>
  <c r="CB43" i="34"/>
  <c r="BI39" i="34"/>
  <c r="DH144" i="34"/>
  <c r="CB137" i="34"/>
  <c r="CZ120" i="34"/>
  <c r="CB110" i="34"/>
  <c r="CF156" i="34"/>
  <c r="CF45" i="34"/>
  <c r="BQ29" i="34"/>
  <c r="DT115" i="34"/>
  <c r="DT158" i="34"/>
  <c r="CF150" i="34"/>
  <c r="DP73" i="34"/>
  <c r="DH23" i="34"/>
  <c r="CP64" i="34"/>
  <c r="BK9" i="34"/>
  <c r="DT35" i="34"/>
  <c r="DJ79" i="34"/>
  <c r="DN20" i="34"/>
  <c r="AY65" i="34"/>
  <c r="DJ22" i="34"/>
  <c r="DJ52" i="34"/>
  <c r="DT118" i="34"/>
  <c r="DF115" i="34"/>
  <c r="BC14" i="34"/>
  <c r="CH65" i="34"/>
  <c r="CB18" i="34"/>
  <c r="BG119" i="34"/>
  <c r="DB148" i="34"/>
  <c r="CD137" i="34"/>
  <c r="DL80" i="34"/>
  <c r="BI64" i="34"/>
  <c r="BV31" i="34"/>
  <c r="CX129" i="34"/>
  <c r="DR119" i="34"/>
  <c r="CJ93" i="34"/>
  <c r="CX105" i="34"/>
  <c r="BA105" i="34"/>
  <c r="DL35" i="34"/>
  <c r="CR5" i="34"/>
  <c r="CB22" i="34"/>
  <c r="BZ23" i="34"/>
  <c r="AW12" i="34"/>
  <c r="AW77" i="34"/>
  <c r="DR103" i="34"/>
  <c r="CH145" i="34"/>
  <c r="CX134" i="34"/>
  <c r="BM123" i="34"/>
  <c r="AW114" i="34"/>
  <c r="CP153" i="34"/>
  <c r="AY97" i="34"/>
  <c r="DB60" i="34"/>
  <c r="CN142" i="34"/>
  <c r="BC36" i="34"/>
  <c r="DB100" i="34"/>
  <c r="BO123" i="34"/>
  <c r="CJ123" i="34"/>
  <c r="CP149" i="34"/>
  <c r="BI121" i="34"/>
  <c r="BV38" i="34"/>
  <c r="BA89" i="34"/>
  <c r="BK90" i="34"/>
  <c r="DH148" i="34"/>
  <c r="CR118" i="34"/>
  <c r="CZ124" i="34"/>
  <c r="BG142" i="34"/>
  <c r="CL155" i="34"/>
  <c r="CL81" i="34"/>
  <c r="CN4" i="34"/>
  <c r="CH21" i="34"/>
  <c r="CJ139" i="34"/>
  <c r="AY138" i="34"/>
  <c r="BE127" i="34"/>
  <c r="BM59" i="34"/>
  <c r="DB76" i="34"/>
  <c r="CF89" i="34"/>
  <c r="CF90" i="34"/>
  <c r="BK127" i="34"/>
  <c r="CZ44" i="34"/>
  <c r="BM20" i="34"/>
  <c r="CZ51" i="34"/>
  <c r="BA11" i="34"/>
  <c r="BA142" i="34"/>
  <c r="CR36" i="34"/>
  <c r="CT12" i="34"/>
  <c r="BK44" i="34"/>
  <c r="BA31" i="34"/>
  <c r="BE110" i="34"/>
  <c r="AY51" i="34"/>
  <c r="DJ153" i="34"/>
  <c r="BA141" i="34"/>
  <c r="DB103" i="34"/>
  <c r="DL21" i="34"/>
  <c r="BX111" i="34"/>
  <c r="AW59" i="34"/>
  <c r="BX36" i="34"/>
  <c r="DN12" i="34"/>
  <c r="CD85" i="34"/>
  <c r="CH43" i="34"/>
  <c r="DH125" i="34"/>
  <c r="CH150" i="34"/>
  <c r="BA114" i="34"/>
  <c r="BQ87" i="34"/>
  <c r="BK67" i="34"/>
  <c r="CX118" i="34"/>
  <c r="BO93" i="34"/>
  <c r="BM49" i="34"/>
  <c r="BK7" i="34"/>
  <c r="CJ125" i="34"/>
  <c r="DL117" i="34"/>
  <c r="BC89" i="34"/>
  <c r="CN81" i="34"/>
  <c r="BA41" i="34"/>
  <c r="CX97" i="34"/>
  <c r="CN78" i="34"/>
  <c r="CP9" i="34"/>
  <c r="BZ50" i="34"/>
  <c r="BI96" i="34"/>
  <c r="BM87" i="34"/>
  <c r="DJ124" i="34"/>
  <c r="DL9" i="34"/>
  <c r="BK27" i="34"/>
  <c r="CT96" i="34"/>
  <c r="BG145" i="34"/>
  <c r="BZ40" i="34"/>
  <c r="CN13" i="34"/>
  <c r="BQ81" i="34"/>
  <c r="DH110" i="34"/>
  <c r="CP19" i="34"/>
  <c r="BA60" i="34"/>
  <c r="BQ137" i="34"/>
  <c r="CB85" i="34"/>
  <c r="CD48" i="34"/>
  <c r="CR43" i="34"/>
  <c r="CF86" i="34"/>
  <c r="BA56" i="34"/>
  <c r="AW38" i="34"/>
  <c r="CZ133" i="34"/>
  <c r="CN8" i="34"/>
  <c r="BI22" i="34"/>
  <c r="AW56" i="34"/>
  <c r="BO113" i="34"/>
  <c r="CZ98" i="34"/>
  <c r="BC70" i="34"/>
  <c r="CB97" i="34"/>
  <c r="CB40" i="34"/>
  <c r="DF56" i="34"/>
  <c r="BA126" i="34"/>
  <c r="DJ63" i="34"/>
  <c r="BO34" i="34"/>
  <c r="AW90" i="34"/>
  <c r="BI112" i="34"/>
  <c r="DD91" i="34"/>
  <c r="CL5" i="34"/>
  <c r="CP97" i="34"/>
  <c r="CT77" i="34"/>
  <c r="CP48" i="34"/>
  <c r="DN131" i="34"/>
  <c r="DL39" i="34"/>
  <c r="BA73" i="34"/>
  <c r="DD82" i="34"/>
  <c r="DN97" i="34"/>
  <c r="CH40" i="34"/>
  <c r="DL99" i="34"/>
  <c r="BC91" i="34"/>
  <c r="BO15" i="34"/>
  <c r="BC116" i="34"/>
  <c r="CB9" i="34"/>
  <c r="CD26" i="34"/>
  <c r="BG42" i="34"/>
  <c r="CZ141" i="34"/>
  <c r="DV74" i="34"/>
  <c r="BQ128" i="34"/>
  <c r="BO100" i="34"/>
  <c r="BK105" i="34"/>
  <c r="BM32" i="34"/>
  <c r="DP95" i="34"/>
  <c r="BG83" i="34"/>
  <c r="AW100" i="34"/>
  <c r="CN28" i="34"/>
  <c r="DP136" i="34"/>
  <c r="BE57" i="34"/>
  <c r="DN155" i="34"/>
  <c r="BM95" i="34"/>
  <c r="AY15" i="34"/>
  <c r="DD61" i="34"/>
  <c r="CL93" i="34"/>
  <c r="DT153" i="34"/>
  <c r="AW25" i="34"/>
  <c r="AU118" i="34"/>
  <c r="BQ36" i="34"/>
  <c r="CJ41" i="34"/>
  <c r="AS87" i="34"/>
  <c r="AY89" i="34"/>
  <c r="CR63" i="34"/>
  <c r="BC25" i="34"/>
  <c r="BA129" i="34"/>
  <c r="BA8" i="34"/>
  <c r="DJ74" i="34"/>
  <c r="AW127" i="34"/>
  <c r="CP68" i="34"/>
  <c r="DR59" i="34"/>
  <c r="CH131" i="34"/>
  <c r="AS154" i="34"/>
  <c r="BC35" i="34"/>
  <c r="BZ79" i="34"/>
  <c r="BG27" i="34"/>
  <c r="BK97" i="34"/>
  <c r="BC131" i="34"/>
  <c r="CJ99" i="34"/>
  <c r="AY137" i="34"/>
  <c r="CR86" i="34"/>
  <c r="CB52" i="34"/>
  <c r="CB21" i="34"/>
  <c r="CL123" i="34"/>
  <c r="DL79" i="34"/>
  <c r="CZ19" i="34"/>
  <c r="DT37" i="34"/>
  <c r="DN146" i="34"/>
  <c r="CF140" i="34"/>
  <c r="AS37" i="34"/>
  <c r="DT111" i="34"/>
  <c r="BG80" i="34"/>
  <c r="CB92" i="34"/>
  <c r="CT37" i="34"/>
  <c r="DJ137" i="34"/>
  <c r="CP92" i="34"/>
  <c r="BX45" i="34"/>
  <c r="BA92" i="34"/>
  <c r="CJ48" i="34"/>
  <c r="AW34" i="34"/>
  <c r="BO60" i="34"/>
  <c r="CX19" i="34"/>
  <c r="DR46" i="34"/>
  <c r="CJ86" i="34"/>
  <c r="BO52" i="34"/>
  <c r="BV140" i="34"/>
  <c r="CL29" i="34"/>
  <c r="AW31" i="34"/>
  <c r="DV151" i="34"/>
  <c r="AW140" i="34"/>
  <c r="DH97" i="34"/>
  <c r="DT128" i="34"/>
  <c r="CD148" i="34"/>
  <c r="AY120" i="34"/>
  <c r="CJ85" i="34"/>
  <c r="CT51" i="34"/>
  <c r="CZ87" i="34"/>
  <c r="AU20" i="34"/>
  <c r="DD62" i="34"/>
  <c r="BM103" i="34"/>
  <c r="AW5" i="34"/>
  <c r="BA70" i="34"/>
  <c r="CL90" i="34"/>
  <c r="CX15" i="34"/>
  <c r="DN29" i="34"/>
  <c r="CH105" i="34"/>
  <c r="BZ91" i="34"/>
  <c r="CP17" i="34"/>
  <c r="BQ60" i="34"/>
  <c r="DB34" i="34"/>
  <c r="CF37" i="34"/>
  <c r="DR27" i="34"/>
  <c r="CR89" i="34"/>
  <c r="DT8" i="34"/>
  <c r="DL98" i="34"/>
  <c r="CN150" i="34"/>
  <c r="DV68" i="34"/>
  <c r="AW47" i="34"/>
  <c r="DT141" i="34"/>
  <c r="DL17" i="34"/>
  <c r="CH12" i="34"/>
  <c r="CD100" i="34"/>
  <c r="AW22" i="34"/>
  <c r="BO39" i="34"/>
  <c r="BI40" i="34"/>
  <c r="DF116" i="34"/>
  <c r="DF113" i="34"/>
  <c r="BV57" i="34"/>
  <c r="DF23" i="34"/>
  <c r="DJ40" i="34"/>
  <c r="BG62" i="34"/>
  <c r="DJ131" i="34"/>
  <c r="DF101" i="34"/>
  <c r="BE76" i="34"/>
  <c r="BV24" i="34"/>
  <c r="BM153" i="34"/>
  <c r="BX62" i="34"/>
  <c r="BE105" i="34"/>
  <c r="BG151" i="34"/>
  <c r="DF112" i="34"/>
  <c r="DP18" i="34"/>
  <c r="DL37" i="34"/>
  <c r="AU96" i="34"/>
  <c r="BA88" i="34"/>
  <c r="BE66" i="34"/>
  <c r="DR156" i="34"/>
  <c r="CH74" i="34"/>
  <c r="BA94" i="34"/>
  <c r="CX24" i="34"/>
  <c r="CH90" i="34"/>
  <c r="DD143" i="34"/>
  <c r="BA159" i="34"/>
  <c r="DT117" i="34"/>
  <c r="DB39" i="34"/>
  <c r="DH124" i="34"/>
  <c r="DF29" i="34"/>
  <c r="BV86" i="34"/>
  <c r="BG48" i="34"/>
  <c r="BG68" i="34"/>
  <c r="BO137" i="34"/>
  <c r="DJ39" i="34"/>
  <c r="BC136" i="34"/>
  <c r="CZ6" i="34"/>
  <c r="DP141" i="34"/>
  <c r="DV110" i="34"/>
  <c r="BA102" i="34"/>
  <c r="DF159" i="34"/>
  <c r="BQ79" i="34"/>
  <c r="BI13" i="34"/>
  <c r="DJ44" i="34"/>
  <c r="DH77" i="34"/>
  <c r="BI84" i="34"/>
  <c r="CF67" i="34"/>
  <c r="BO122" i="34"/>
  <c r="BE119" i="34"/>
  <c r="CD28" i="34"/>
  <c r="DB67" i="34"/>
  <c r="DJ103" i="34"/>
  <c r="BI9" i="34"/>
  <c r="AS19" i="34"/>
  <c r="DH158" i="34"/>
  <c r="DB127" i="34"/>
  <c r="BA155" i="34"/>
  <c r="AW70" i="34"/>
  <c r="BE52" i="34"/>
  <c r="BI65" i="34"/>
  <c r="DR102" i="34"/>
  <c r="DN49" i="34"/>
  <c r="BO57" i="34"/>
  <c r="CR150" i="34"/>
  <c r="BK72" i="34"/>
  <c r="DD7" i="34"/>
  <c r="CX50" i="34"/>
  <c r="DR120" i="34"/>
  <c r="BX113" i="34"/>
  <c r="CL146" i="34"/>
  <c r="CH156" i="34"/>
  <c r="CR139" i="34"/>
  <c r="BG91" i="34"/>
  <c r="BA101" i="34"/>
  <c r="DJ112" i="34"/>
  <c r="CR131" i="34"/>
  <c r="CR31" i="34"/>
  <c r="DD111" i="34"/>
  <c r="DD64" i="34"/>
  <c r="DB51" i="34"/>
  <c r="CL140" i="34"/>
  <c r="CL86" i="34"/>
  <c r="BE131" i="34"/>
  <c r="DJ68" i="34"/>
  <c r="BO110" i="34"/>
  <c r="CN123" i="34"/>
  <c r="AY159" i="34"/>
  <c r="DB133" i="34"/>
  <c r="BO112" i="34"/>
  <c r="CX23" i="34"/>
  <c r="DH20" i="34"/>
  <c r="DN71" i="34"/>
  <c r="BG14" i="34"/>
  <c r="AS73" i="34"/>
  <c r="CH83" i="34"/>
  <c r="BI93" i="34"/>
  <c r="DD48" i="34"/>
  <c r="CX42" i="34"/>
  <c r="DT65" i="34"/>
  <c r="BC90" i="34"/>
  <c r="DN39" i="34"/>
  <c r="AS68" i="34"/>
  <c r="BG38" i="34"/>
  <c r="BK26" i="34"/>
  <c r="AS31" i="34"/>
  <c r="DH101" i="34"/>
  <c r="DV70" i="34"/>
  <c r="DT102" i="34"/>
  <c r="BG92" i="34"/>
  <c r="CT69" i="34"/>
  <c r="BK69" i="34"/>
  <c r="BM83" i="34"/>
  <c r="CP38" i="34"/>
  <c r="AW137" i="34"/>
  <c r="CP73" i="34"/>
  <c r="BK129" i="34"/>
  <c r="DB139" i="34"/>
  <c r="AW23" i="34"/>
  <c r="DP122" i="34"/>
  <c r="CR41" i="34"/>
  <c r="BQ11" i="34"/>
  <c r="DL139" i="34"/>
  <c r="BI141" i="34"/>
  <c r="CP80" i="34"/>
  <c r="DR75" i="34"/>
  <c r="BI158" i="34"/>
  <c r="DJ21" i="34"/>
  <c r="DP76" i="34"/>
  <c r="BZ141" i="34"/>
  <c r="BX130" i="34"/>
  <c r="CN113" i="34"/>
  <c r="CH152" i="34"/>
  <c r="DR85" i="34"/>
  <c r="BX33" i="34"/>
  <c r="BV76" i="34"/>
  <c r="AY10" i="34"/>
  <c r="DL67" i="34"/>
  <c r="AS11" i="34"/>
  <c r="DJ58" i="34"/>
  <c r="BG141" i="34"/>
  <c r="BA153" i="34"/>
  <c r="CT129" i="34"/>
  <c r="CN128" i="34"/>
  <c r="DH39" i="34"/>
  <c r="CH27" i="34"/>
  <c r="CP74" i="34"/>
  <c r="DL129" i="34"/>
  <c r="AS32" i="34"/>
  <c r="DF88" i="34"/>
  <c r="CP123" i="34"/>
  <c r="DN22" i="34"/>
  <c r="BC49" i="34"/>
  <c r="CH69" i="34"/>
  <c r="DB52" i="34"/>
  <c r="AW49" i="34"/>
  <c r="DD128" i="34"/>
  <c r="DF149" i="34"/>
  <c r="DD34" i="34"/>
  <c r="CN92" i="34"/>
  <c r="CD67" i="34"/>
  <c r="CT159" i="34"/>
  <c r="BQ46" i="34"/>
  <c r="AS17" i="34"/>
  <c r="DL75" i="34"/>
  <c r="CN7" i="34"/>
  <c r="CN155" i="34"/>
  <c r="BK141" i="34"/>
  <c r="DH24" i="34"/>
  <c r="CB126" i="34"/>
  <c r="AY130" i="34"/>
  <c r="DN128" i="34"/>
  <c r="DT131" i="34"/>
  <c r="DH50" i="34"/>
  <c r="DB8" i="34"/>
  <c r="CR60" i="34"/>
  <c r="DJ59" i="34"/>
  <c r="BI51" i="34"/>
  <c r="AW95" i="34"/>
  <c r="CN86" i="34"/>
  <c r="BC4" i="34"/>
  <c r="BV122" i="34"/>
  <c r="CH119" i="34"/>
  <c r="BZ39" i="34"/>
  <c r="CL47" i="34"/>
  <c r="BM45" i="34"/>
  <c r="AS60" i="34"/>
  <c r="AY83" i="34"/>
  <c r="BM24" i="34"/>
  <c r="BZ18" i="34"/>
  <c r="DR149" i="34"/>
  <c r="BX47" i="34"/>
  <c r="CN73" i="34"/>
  <c r="DB105" i="34"/>
  <c r="DJ82" i="34"/>
  <c r="AU154" i="34"/>
  <c r="DJ132" i="34"/>
  <c r="CN110" i="34"/>
  <c r="DV122" i="34"/>
  <c r="DJ136" i="34"/>
  <c r="DB84" i="34"/>
  <c r="DB32" i="34"/>
  <c r="DT155" i="34"/>
  <c r="CP42" i="34"/>
  <c r="BX73" i="34"/>
  <c r="AU112" i="34"/>
  <c r="BE123" i="34"/>
  <c r="BQ45" i="34"/>
  <c r="DH116" i="34"/>
  <c r="DF10" i="34"/>
  <c r="CN57" i="34"/>
  <c r="BX159" i="34"/>
  <c r="BQ70" i="34"/>
  <c r="DR45" i="34"/>
  <c r="DT57" i="34"/>
  <c r="BA139" i="34"/>
  <c r="CZ30" i="34"/>
  <c r="BK79" i="34"/>
  <c r="CT44" i="34"/>
  <c r="BV115" i="34"/>
  <c r="CR124" i="34"/>
  <c r="DT45" i="34"/>
  <c r="DP120" i="34"/>
  <c r="BM141" i="34"/>
  <c r="AW67" i="34"/>
  <c r="CT156" i="34"/>
  <c r="BC29" i="34"/>
  <c r="CT17" i="34"/>
  <c r="AY28" i="34"/>
  <c r="BZ77" i="34"/>
  <c r="CF97" i="34"/>
  <c r="CH159" i="34"/>
  <c r="DF73" i="34"/>
  <c r="CH38" i="34"/>
  <c r="DN145" i="34"/>
  <c r="CH4" i="34"/>
  <c r="CD64" i="34"/>
  <c r="BZ74" i="34"/>
  <c r="CH129" i="34"/>
  <c r="BA46" i="34"/>
  <c r="DT110" i="34"/>
  <c r="CD14" i="34"/>
  <c r="BV142" i="34"/>
  <c r="CF94" i="34"/>
  <c r="BM43" i="34"/>
  <c r="BI104" i="34"/>
  <c r="DN137" i="34"/>
  <c r="BK39" i="34"/>
  <c r="BV66" i="34"/>
  <c r="AS63" i="34"/>
  <c r="BK136" i="34"/>
  <c r="BI66" i="34"/>
  <c r="CF29" i="34"/>
  <c r="CT126" i="34"/>
  <c r="BZ4" i="34"/>
  <c r="CL136" i="34"/>
  <c r="BI37" i="34"/>
  <c r="BZ140" i="34"/>
  <c r="DN122" i="34"/>
  <c r="CB145" i="34"/>
  <c r="DF156" i="34"/>
  <c r="CD138" i="34"/>
  <c r="BV33" i="34"/>
  <c r="DB72" i="34"/>
  <c r="CR76" i="34"/>
  <c r="CX28" i="34"/>
  <c r="AW152" i="34"/>
  <c r="CJ17" i="34"/>
  <c r="BA128" i="34"/>
  <c r="CH93" i="34"/>
  <c r="BE77" i="34"/>
  <c r="DT26" i="34"/>
  <c r="CD82" i="34"/>
  <c r="CJ40" i="34"/>
  <c r="DH93" i="34"/>
  <c r="CD119" i="34"/>
  <c r="BG65" i="34"/>
  <c r="DF34" i="34"/>
  <c r="BA12" i="34"/>
  <c r="BX140" i="34"/>
  <c r="DR22" i="34"/>
  <c r="DD77" i="34"/>
  <c r="DD155" i="34"/>
  <c r="AY115" i="34"/>
  <c r="CN9" i="34"/>
  <c r="BQ62" i="34"/>
  <c r="DL42" i="34"/>
  <c r="DL153" i="34"/>
  <c r="BZ38" i="34"/>
  <c r="DT5" i="34"/>
  <c r="CH16" i="34"/>
  <c r="BA42" i="34"/>
  <c r="DF48" i="34"/>
  <c r="AS104" i="34"/>
  <c r="AY77" i="34"/>
  <c r="CX93" i="34"/>
  <c r="BX132" i="34"/>
  <c r="AS22" i="34"/>
  <c r="CJ9" i="34"/>
  <c r="CH130" i="34"/>
  <c r="CX96" i="34"/>
  <c r="BK47" i="34"/>
  <c r="BV152" i="34"/>
  <c r="DT12" i="34"/>
  <c r="BX50" i="34"/>
  <c r="BV65" i="34"/>
  <c r="CX32" i="34"/>
  <c r="DD85" i="34"/>
  <c r="CL16" i="34"/>
  <c r="BV34" i="34"/>
  <c r="CB74" i="34"/>
  <c r="BK85" i="34"/>
  <c r="DV134" i="34"/>
  <c r="BK124" i="34"/>
  <c r="CP69" i="34"/>
  <c r="BG98" i="34"/>
  <c r="BZ42" i="34"/>
  <c r="DP41" i="34"/>
  <c r="CB47" i="34"/>
  <c r="DT86" i="34"/>
  <c r="BG97" i="34"/>
  <c r="BV5" i="34"/>
  <c r="DT129" i="34"/>
  <c r="BG154" i="34"/>
  <c r="DT47" i="34"/>
  <c r="BZ127" i="34"/>
  <c r="DF8" i="34"/>
  <c r="BE116" i="34"/>
  <c r="BZ142" i="34"/>
  <c r="CH141" i="34"/>
  <c r="DV153" i="34"/>
  <c r="AS43" i="34"/>
  <c r="BE135" i="34"/>
  <c r="BG129" i="34"/>
  <c r="DR52" i="34"/>
  <c r="BZ16" i="34"/>
  <c r="BM11" i="34"/>
  <c r="BZ25" i="34"/>
  <c r="BQ152" i="34"/>
  <c r="BE148" i="34"/>
  <c r="CR90" i="34"/>
  <c r="BI10" i="34"/>
  <c r="CJ49" i="34"/>
  <c r="DD10" i="34"/>
  <c r="AS150" i="34"/>
  <c r="CT79" i="34"/>
  <c r="CZ53" i="34"/>
  <c r="BG131" i="34"/>
  <c r="DF105" i="34"/>
  <c r="AS45" i="34"/>
  <c r="BV148" i="34"/>
  <c r="BK57" i="34"/>
  <c r="DV102" i="34"/>
  <c r="AS23" i="34"/>
  <c r="DL128" i="34"/>
  <c r="BM68" i="34"/>
  <c r="CX56" i="34"/>
  <c r="DN5" i="34"/>
  <c r="DV29" i="34"/>
  <c r="CB38" i="34"/>
  <c r="AU147" i="34"/>
  <c r="CH22" i="34"/>
  <c r="BQ34" i="34"/>
  <c r="DD65" i="34"/>
  <c r="CX75" i="34"/>
  <c r="BK92" i="34"/>
  <c r="DD50" i="34"/>
  <c r="BI14" i="34"/>
  <c r="CT147" i="34"/>
  <c r="DB88" i="34"/>
  <c r="CR13" i="34"/>
  <c r="AU53" i="34"/>
  <c r="DR28" i="34"/>
  <c r="CP103" i="34"/>
  <c r="DB152" i="34"/>
  <c r="BG143" i="34"/>
  <c r="DH16" i="34"/>
  <c r="CR27" i="34"/>
  <c r="BO80" i="34"/>
  <c r="CN41" i="34"/>
  <c r="BE69" i="34"/>
  <c r="CX71" i="34"/>
  <c r="DJ10" i="34"/>
  <c r="AS120" i="34"/>
  <c r="DP17" i="34"/>
  <c r="BI94" i="34"/>
  <c r="CD86" i="34"/>
  <c r="BE39" i="34"/>
  <c r="BK45" i="34"/>
  <c r="DV86" i="34"/>
  <c r="DH83" i="34"/>
  <c r="AS4" i="34"/>
  <c r="BQ123" i="34"/>
  <c r="CF72" i="34"/>
  <c r="CP86" i="34"/>
  <c r="BA21" i="34"/>
  <c r="DH149" i="34"/>
  <c r="DT29" i="34"/>
  <c r="CD152" i="34"/>
  <c r="CR123" i="34"/>
  <c r="AS58" i="34"/>
  <c r="AW48" i="34"/>
  <c r="CF80" i="34"/>
  <c r="CX146" i="34"/>
  <c r="BK38" i="34"/>
  <c r="DT92" i="34"/>
  <c r="BC84" i="34"/>
  <c r="CZ60" i="34"/>
  <c r="BI46" i="34"/>
  <c r="CB32" i="34"/>
  <c r="BE74" i="34"/>
  <c r="AW52" i="34"/>
  <c r="BM139" i="34"/>
  <c r="BX87" i="34"/>
  <c r="AY73" i="34"/>
  <c r="DH141" i="34"/>
  <c r="CB125" i="34"/>
  <c r="CP22" i="34"/>
  <c r="DR65" i="34"/>
  <c r="DT125" i="34"/>
  <c r="CN26" i="34"/>
  <c r="DR144" i="34"/>
  <c r="BV29" i="34"/>
  <c r="AY68" i="34"/>
  <c r="DR23" i="34"/>
  <c r="DL77" i="34"/>
  <c r="CP159" i="34"/>
  <c r="AW71" i="34"/>
  <c r="CR158" i="34"/>
  <c r="CJ22" i="34"/>
  <c r="CL64" i="34"/>
  <c r="AY121" i="34"/>
  <c r="DL76" i="34"/>
  <c r="CL73" i="34"/>
  <c r="AS129" i="34"/>
  <c r="CF119" i="34"/>
  <c r="BA23" i="34"/>
  <c r="DV121" i="34"/>
  <c r="BM121" i="34"/>
  <c r="AU17" i="34"/>
  <c r="BM6" i="34"/>
  <c r="BO136" i="34"/>
  <c r="CX68" i="34"/>
  <c r="BV123" i="34"/>
  <c r="DR10" i="34"/>
  <c r="CX6" i="34"/>
  <c r="DJ139" i="34"/>
  <c r="DR35" i="34"/>
  <c r="DP37" i="34"/>
  <c r="BE4" i="34"/>
  <c r="AW32" i="34"/>
  <c r="DP48" i="34"/>
  <c r="AU78" i="34"/>
  <c r="BI129" i="34"/>
  <c r="DR51" i="34"/>
  <c r="CF117" i="34"/>
  <c r="CT30" i="34"/>
  <c r="BM4" i="34"/>
  <c r="DR121" i="34"/>
  <c r="BA158" i="34"/>
  <c r="DT144" i="34"/>
  <c r="DJ51" i="34"/>
  <c r="CT141" i="34"/>
  <c r="CL60" i="34"/>
  <c r="BC117" i="34"/>
  <c r="DD31" i="34"/>
  <c r="DF20" i="34"/>
  <c r="DN16" i="34"/>
  <c r="DD95" i="34"/>
  <c r="DN103" i="34"/>
  <c r="CL100" i="34"/>
  <c r="CB83" i="34"/>
  <c r="DD150" i="34"/>
  <c r="CF26" i="34"/>
  <c r="CX112" i="34"/>
  <c r="CX49" i="34"/>
  <c r="DL88" i="34"/>
  <c r="DP66" i="34"/>
  <c r="BM13" i="34"/>
  <c r="DF31" i="34"/>
  <c r="DJ123" i="34"/>
  <c r="DB145" i="34"/>
  <c r="DR56" i="34"/>
  <c r="BQ64" i="34"/>
  <c r="AS123" i="34"/>
  <c r="DB40" i="34"/>
  <c r="DL16" i="34"/>
  <c r="DJ38" i="34"/>
  <c r="CZ80" i="34"/>
  <c r="CX127" i="34"/>
  <c r="BZ53" i="34"/>
  <c r="DD81" i="34"/>
  <c r="CR153" i="34"/>
  <c r="BK130" i="34"/>
  <c r="DT40" i="34"/>
  <c r="AS98" i="34"/>
  <c r="CH101" i="34"/>
  <c r="CF85" i="34"/>
  <c r="AU114" i="34"/>
  <c r="BK117" i="34"/>
  <c r="CN27" i="34"/>
  <c r="CN148" i="34"/>
  <c r="BO31" i="34"/>
  <c r="BE13" i="34"/>
  <c r="BZ87" i="34"/>
  <c r="DT113" i="34"/>
  <c r="AS5" i="34"/>
  <c r="BO87" i="34"/>
  <c r="DD49" i="34"/>
  <c r="DJ83" i="34"/>
  <c r="BX48" i="34"/>
  <c r="DP75" i="34"/>
  <c r="BO134" i="34"/>
  <c r="CJ137" i="34"/>
  <c r="BZ132" i="34"/>
  <c r="BZ152" i="34"/>
  <c r="BV37" i="34"/>
  <c r="BE112" i="34"/>
  <c r="BM114" i="34"/>
  <c r="CN159" i="34"/>
  <c r="BV45" i="34"/>
  <c r="AU126" i="34"/>
  <c r="DJ26" i="34"/>
  <c r="DN105" i="34"/>
  <c r="BC149" i="34"/>
  <c r="DN10" i="34"/>
  <c r="BG96" i="34"/>
  <c r="CT6" i="34"/>
  <c r="BA78" i="34"/>
  <c r="BZ69" i="34"/>
  <c r="CX90" i="34"/>
  <c r="CJ14" i="34"/>
  <c r="AY12" i="34"/>
  <c r="CH9" i="34"/>
  <c r="CT135" i="34"/>
  <c r="CT60" i="34"/>
  <c r="DP11" i="34"/>
  <c r="DH102" i="34"/>
  <c r="BG66" i="34"/>
  <c r="BE153" i="34"/>
  <c r="BZ66" i="34"/>
  <c r="BA124" i="34"/>
  <c r="AS25" i="34"/>
  <c r="CH147" i="34"/>
  <c r="DH122" i="34"/>
  <c r="DL72" i="34"/>
  <c r="CP78" i="34"/>
  <c r="CD6" i="34"/>
  <c r="CF143" i="34"/>
  <c r="AW120" i="34"/>
  <c r="BV144" i="34"/>
  <c r="AY42" i="34"/>
  <c r="BO86" i="34"/>
  <c r="DD79" i="34"/>
  <c r="CP12" i="34"/>
  <c r="BG110" i="34"/>
  <c r="CB105" i="34"/>
  <c r="DV50" i="34"/>
  <c r="DH96" i="34"/>
  <c r="DV33" i="34"/>
  <c r="DN85" i="34"/>
  <c r="DN154" i="34"/>
  <c r="DV80" i="34"/>
  <c r="DD149" i="34"/>
  <c r="CN156" i="34"/>
  <c r="CZ103" i="34"/>
  <c r="BG84" i="34"/>
  <c r="BK153" i="34"/>
  <c r="DN21" i="34"/>
  <c r="CJ110" i="34"/>
  <c r="CB70" i="34"/>
  <c r="CP136" i="34"/>
  <c r="BA30" i="34"/>
  <c r="AW111" i="34"/>
  <c r="CL124" i="34"/>
  <c r="AU151" i="34"/>
  <c r="BO67" i="34"/>
  <c r="CZ112" i="34"/>
  <c r="CF8" i="34"/>
  <c r="CF87" i="34"/>
  <c r="BK83" i="34"/>
  <c r="DF44" i="34"/>
  <c r="BM132" i="34"/>
  <c r="BC23" i="34"/>
  <c r="DT134" i="34"/>
  <c r="BK116" i="34"/>
  <c r="DR4" i="34"/>
  <c r="CX145" i="34"/>
  <c r="BG53" i="34"/>
  <c r="BE89" i="34"/>
  <c r="DN141" i="34"/>
  <c r="BM28" i="34"/>
  <c r="CR9" i="34"/>
  <c r="BV12" i="34"/>
  <c r="DV37" i="34"/>
  <c r="CH79" i="34"/>
  <c r="BZ147" i="34"/>
  <c r="BQ63" i="34"/>
  <c r="CD144" i="34"/>
  <c r="DV56" i="34"/>
  <c r="BI5" i="34"/>
  <c r="CN89" i="34"/>
  <c r="AY41" i="34"/>
  <c r="CJ38" i="34"/>
  <c r="CF133" i="34"/>
  <c r="DT63" i="34"/>
  <c r="BM37" i="34"/>
  <c r="BM142" i="34"/>
  <c r="BM34" i="34"/>
  <c r="DD123" i="34"/>
  <c r="BV20" i="34"/>
  <c r="CH53" i="34"/>
  <c r="BV58" i="34"/>
  <c r="CB146" i="34"/>
  <c r="CB23" i="34"/>
  <c r="CL65" i="34"/>
  <c r="AS145" i="34"/>
  <c r="DB45" i="34"/>
  <c r="BC52" i="34"/>
  <c r="DL158" i="34"/>
  <c r="BZ154" i="34"/>
  <c r="BE30" i="34"/>
  <c r="DH35" i="34"/>
  <c r="CB75" i="34"/>
  <c r="DV39" i="34"/>
  <c r="DP88" i="34"/>
  <c r="DR101" i="34"/>
  <c r="CP88" i="34"/>
  <c r="CH143" i="34"/>
  <c r="CP131" i="34"/>
  <c r="BZ60" i="34"/>
  <c r="AS42" i="34"/>
  <c r="CX12" i="34"/>
  <c r="AY38" i="34"/>
  <c r="BM64" i="34"/>
  <c r="CX82" i="34"/>
  <c r="AU30" i="34"/>
  <c r="CD104" i="34"/>
  <c r="AY104" i="34"/>
  <c r="BO41" i="34"/>
  <c r="CL154" i="34"/>
  <c r="DV97" i="34"/>
  <c r="DB64" i="34"/>
  <c r="BI42" i="34"/>
  <c r="BV56" i="34"/>
  <c r="CH59" i="34"/>
  <c r="BM9" i="34"/>
  <c r="BG59" i="34"/>
  <c r="BA36" i="34"/>
  <c r="DL91" i="34"/>
  <c r="AU71" i="34"/>
  <c r="CH36" i="34"/>
  <c r="DH72" i="34"/>
  <c r="CT83" i="34"/>
  <c r="BK112" i="34"/>
  <c r="CB28" i="34"/>
  <c r="DL100" i="34"/>
  <c r="BV127" i="34"/>
  <c r="BG120" i="34"/>
  <c r="CH123" i="34"/>
  <c r="DT116" i="34"/>
  <c r="BX15" i="34"/>
  <c r="CL105" i="34"/>
  <c r="DR83" i="34"/>
  <c r="DP84" i="34"/>
  <c r="BG156" i="34"/>
  <c r="BV129" i="34"/>
  <c r="BC153" i="34"/>
  <c r="CN51" i="34"/>
  <c r="AY92" i="34"/>
  <c r="CH111" i="34"/>
  <c r="AY48" i="34"/>
  <c r="DR157" i="34"/>
  <c r="BQ58" i="34"/>
  <c r="CX37" i="34"/>
  <c r="BA87" i="34"/>
  <c r="BQ156" i="34"/>
  <c r="BC94" i="34"/>
  <c r="CD156" i="34"/>
  <c r="CJ135" i="34"/>
  <c r="DF64" i="34"/>
  <c r="CT139" i="34"/>
  <c r="AW28" i="34"/>
  <c r="BK100" i="34"/>
  <c r="CP37" i="34"/>
  <c r="DH60" i="34"/>
  <c r="CH112" i="34"/>
  <c r="AS80" i="34"/>
  <c r="DD30" i="34"/>
  <c r="CJ7" i="34"/>
  <c r="AW94" i="34"/>
  <c r="CP20" i="34"/>
  <c r="AW134" i="34"/>
  <c r="DR122" i="34"/>
  <c r="BE137" i="34"/>
  <c r="BQ138" i="34"/>
  <c r="CD80" i="34"/>
  <c r="CR49" i="34"/>
  <c r="CP5" i="34"/>
  <c r="BO81" i="34"/>
  <c r="AU61" i="34"/>
  <c r="CL39" i="34"/>
  <c r="CB46" i="34"/>
  <c r="AU137" i="34"/>
  <c r="CL41" i="34"/>
  <c r="CD142" i="34"/>
  <c r="DB16" i="34"/>
  <c r="BZ104" i="34"/>
  <c r="CF116" i="34"/>
  <c r="CZ37" i="34"/>
  <c r="CZ93" i="34"/>
  <c r="AU84" i="34"/>
  <c r="CL58" i="34"/>
  <c r="DN149" i="34"/>
  <c r="CH151" i="34"/>
  <c r="AS114" i="34"/>
  <c r="DV24" i="34"/>
  <c r="DD113" i="34"/>
  <c r="DL159" i="34"/>
  <c r="BK111" i="34"/>
  <c r="CB45" i="34"/>
  <c r="CF102" i="34"/>
  <c r="CP30" i="34"/>
  <c r="DP60" i="34"/>
  <c r="DP114" i="34"/>
  <c r="CN102" i="34"/>
  <c r="AS59" i="34"/>
  <c r="DV127" i="34"/>
  <c r="DL119" i="34"/>
  <c r="CN143" i="34"/>
  <c r="DF76" i="34"/>
  <c r="CL142" i="34"/>
  <c r="CD18" i="34"/>
  <c r="CD53" i="34"/>
  <c r="BM70" i="34"/>
  <c r="BM149" i="34"/>
  <c r="CX148" i="34"/>
  <c r="CR145" i="34"/>
  <c r="BI92" i="34"/>
  <c r="BQ142" i="34"/>
  <c r="CX144" i="34"/>
  <c r="BI110" i="34"/>
  <c r="AS93" i="34"/>
  <c r="DL70" i="34"/>
  <c r="BG29" i="34"/>
  <c r="CZ58" i="34"/>
  <c r="AU62" i="34"/>
  <c r="CZ96" i="34"/>
  <c r="AY9" i="34"/>
  <c r="BK34" i="34"/>
  <c r="BM146" i="34"/>
  <c r="DL14" i="34"/>
  <c r="BA118" i="34"/>
  <c r="BX65" i="34"/>
  <c r="BG137" i="34"/>
  <c r="DF65" i="34"/>
  <c r="BC38" i="34"/>
  <c r="CJ74" i="34"/>
  <c r="DT72" i="34"/>
  <c r="CT103" i="34"/>
  <c r="DJ104" i="34"/>
  <c r="AW19" i="34"/>
  <c r="DL145" i="34"/>
  <c r="BZ131" i="34"/>
  <c r="DP131" i="34"/>
  <c r="DP4" i="34"/>
  <c r="CP18" i="34"/>
  <c r="BC28" i="34"/>
  <c r="BK15" i="34"/>
  <c r="CN58" i="34"/>
  <c r="CL36" i="34"/>
  <c r="CN11" i="34"/>
  <c r="DD94" i="34"/>
  <c r="BK102" i="34"/>
  <c r="CP60" i="34"/>
  <c r="AW99" i="34"/>
  <c r="BX53" i="34"/>
  <c r="BI98" i="34"/>
  <c r="AW45" i="34"/>
  <c r="CT93" i="34"/>
  <c r="BE81" i="34"/>
  <c r="CX45" i="34"/>
  <c r="CT64" i="34"/>
  <c r="CD20" i="34"/>
  <c r="BC115" i="34"/>
  <c r="CR16" i="34"/>
  <c r="DV135" i="34"/>
  <c r="BA7" i="34"/>
  <c r="CP157" i="34"/>
  <c r="BA104" i="34"/>
  <c r="DL12" i="34"/>
  <c r="CD135" i="34"/>
  <c r="AW93" i="34"/>
  <c r="CP6" i="34"/>
  <c r="CJ24" i="34"/>
  <c r="DJ8" i="34"/>
  <c r="AS6" i="34"/>
  <c r="BV14" i="34"/>
  <c r="BE35" i="34"/>
  <c r="CX34" i="34"/>
  <c r="DJ142" i="34"/>
  <c r="AY24" i="34"/>
  <c r="CF52" i="34"/>
  <c r="DT78" i="34"/>
  <c r="BM158" i="34"/>
  <c r="BI48" i="34"/>
  <c r="CP84" i="34"/>
  <c r="DH119" i="34"/>
  <c r="CF120" i="34"/>
  <c r="BI117" i="34"/>
  <c r="DT130" i="34"/>
  <c r="CB34" i="34"/>
  <c r="BV50" i="34"/>
  <c r="BK154" i="34"/>
  <c r="BQ78" i="34"/>
  <c r="DJ64" i="34"/>
  <c r="DD12" i="34"/>
  <c r="DT84" i="34"/>
  <c r="BE134" i="34"/>
  <c r="BE156" i="34"/>
  <c r="DV44" i="34"/>
  <c r="CL34" i="34"/>
  <c r="CX61" i="34"/>
  <c r="DP150" i="34"/>
  <c r="CN12" i="34"/>
  <c r="BX83" i="34"/>
  <c r="DJ37" i="34"/>
  <c r="DP58" i="34"/>
  <c r="AY70" i="34"/>
  <c r="CT13" i="34"/>
  <c r="DJ71" i="34"/>
  <c r="DH45" i="34"/>
  <c r="BV143" i="34"/>
  <c r="AU7" i="34"/>
  <c r="BO64" i="34"/>
  <c r="CN16" i="34"/>
  <c r="CL24" i="34"/>
  <c r="BV133" i="34"/>
  <c r="CP4" i="34"/>
  <c r="CP46" i="34"/>
  <c r="BV6" i="34"/>
  <c r="BO38" i="34"/>
  <c r="CJ92" i="34"/>
  <c r="CZ61" i="34"/>
  <c r="DT143" i="34"/>
  <c r="CT15" i="34"/>
  <c r="CZ130" i="34"/>
  <c r="CF53" i="34"/>
  <c r="BC59" i="34"/>
  <c r="DH36" i="34"/>
  <c r="CX7" i="34"/>
  <c r="CH82" i="34"/>
  <c r="BV89" i="34"/>
  <c r="CH64" i="34"/>
  <c r="CR10" i="34"/>
  <c r="BM96" i="34"/>
  <c r="BV8" i="34"/>
  <c r="BZ61" i="34"/>
  <c r="AY105" i="34"/>
  <c r="AW36" i="34"/>
  <c r="CZ99" i="34"/>
  <c r="AU59" i="34"/>
  <c r="CN68" i="34"/>
  <c r="DB155" i="34"/>
  <c r="CD157" i="34"/>
  <c r="CN62" i="34"/>
  <c r="BM93" i="34"/>
  <c r="CZ86" i="34"/>
  <c r="CN25" i="34"/>
  <c r="BQ99" i="34"/>
  <c r="DD93" i="34"/>
  <c r="DL13" i="34"/>
  <c r="DR8" i="34"/>
  <c r="BG25" i="34"/>
  <c r="DT74" i="34"/>
  <c r="AS91" i="34"/>
  <c r="DH38" i="34"/>
  <c r="BV139" i="34"/>
  <c r="CN122" i="34"/>
  <c r="AY99" i="34"/>
  <c r="BC125" i="34"/>
  <c r="BK78" i="34"/>
  <c r="BQ136" i="34"/>
  <c r="CT134" i="34"/>
  <c r="AU40" i="34"/>
  <c r="BX58" i="34"/>
  <c r="BX40" i="34"/>
  <c r="DV146" i="34"/>
  <c r="AS81" i="34"/>
  <c r="DH27" i="34"/>
  <c r="DL131" i="34"/>
  <c r="AU116" i="34"/>
  <c r="CD133" i="34"/>
  <c r="DN151" i="34"/>
  <c r="CX14" i="34"/>
  <c r="CF66" i="34"/>
  <c r="CD12" i="34"/>
  <c r="CB88" i="34"/>
  <c r="DD138" i="34"/>
  <c r="CP104" i="34"/>
  <c r="AY145" i="34"/>
  <c r="AY122" i="34"/>
  <c r="CL15" i="34"/>
  <c r="DH89" i="34"/>
  <c r="DD110" i="34"/>
  <c r="BE82" i="34"/>
  <c r="DT67" i="34"/>
  <c r="DV113" i="34"/>
  <c r="DH159" i="34"/>
  <c r="DD97" i="34"/>
  <c r="BK135" i="34"/>
  <c r="BV114" i="34"/>
  <c r="DH26" i="34"/>
  <c r="CH87" i="34"/>
  <c r="CX104" i="34"/>
  <c r="CF91" i="34"/>
  <c r="DD45" i="34"/>
  <c r="BA57" i="34"/>
  <c r="BC77" i="34"/>
  <c r="BO49" i="34"/>
  <c r="CH34" i="34"/>
  <c r="BZ94" i="34"/>
  <c r="AY131" i="34"/>
  <c r="DN48" i="34"/>
  <c r="BQ114" i="34"/>
  <c r="BO114" i="34"/>
  <c r="AY150" i="34"/>
  <c r="AW15" i="34"/>
  <c r="DF17" i="34"/>
  <c r="DT28" i="34"/>
  <c r="DT126" i="34"/>
  <c r="BG34" i="34"/>
  <c r="DP154" i="34"/>
  <c r="CB99" i="34"/>
  <c r="BV11" i="34"/>
  <c r="BK6" i="34"/>
  <c r="DT93" i="34"/>
  <c r="BZ143" i="34"/>
  <c r="DD133" i="34"/>
  <c r="BI27" i="34"/>
  <c r="DL120" i="34"/>
  <c r="AU133" i="34"/>
  <c r="DJ151" i="34"/>
  <c r="AU11" i="34"/>
  <c r="BV39" i="34"/>
  <c r="DF43" i="34"/>
  <c r="DH74" i="34"/>
  <c r="BX136" i="34"/>
  <c r="CF69" i="34"/>
  <c r="CB101" i="34"/>
  <c r="BE128" i="34"/>
  <c r="AS26" i="34"/>
  <c r="BX141" i="34"/>
  <c r="BI47" i="34"/>
  <c r="DB140" i="34"/>
  <c r="BI76" i="34"/>
  <c r="CZ95" i="34"/>
  <c r="AW143" i="34"/>
  <c r="DJ130" i="34"/>
  <c r="DP46" i="34"/>
  <c r="BZ81" i="34"/>
  <c r="DT27" i="34"/>
  <c r="DD22" i="34"/>
  <c r="DN58" i="34"/>
  <c r="CD87" i="34"/>
  <c r="BC44" i="34"/>
  <c r="BG46" i="34"/>
  <c r="AY59" i="34"/>
  <c r="BQ91" i="34"/>
  <c r="DP96" i="34"/>
  <c r="CR14" i="34"/>
  <c r="BC16" i="34"/>
  <c r="CN79" i="34"/>
  <c r="AU21" i="34"/>
  <c r="BI63" i="34"/>
  <c r="AS74" i="34"/>
  <c r="BA79" i="34"/>
  <c r="BM99" i="34"/>
  <c r="DN150" i="34"/>
  <c r="CT99" i="34"/>
  <c r="BI62" i="34"/>
  <c r="CT149" i="34"/>
  <c r="CF79" i="34"/>
  <c r="DT87" i="34"/>
  <c r="DF15" i="34"/>
  <c r="DF157" i="34"/>
  <c r="BX74" i="34"/>
  <c r="BV141" i="34"/>
  <c r="DF5" i="34"/>
  <c r="CR155" i="34"/>
  <c r="BG36" i="34"/>
  <c r="CL83" i="34"/>
  <c r="DR126" i="34"/>
  <c r="CR147" i="34"/>
  <c r="BI82" i="34"/>
  <c r="CB79" i="34"/>
  <c r="AY53" i="34"/>
  <c r="CP57" i="34"/>
  <c r="CF16" i="34"/>
  <c r="CR52" i="34"/>
  <c r="CR125" i="34"/>
  <c r="CR28" i="34"/>
  <c r="CJ53" i="34"/>
  <c r="DD152" i="34"/>
  <c r="AY110" i="34"/>
  <c r="DF158" i="34"/>
  <c r="BZ28" i="34"/>
  <c r="DH87" i="34"/>
  <c r="BG44" i="34"/>
  <c r="BQ112" i="34"/>
  <c r="CX123" i="34"/>
  <c r="CD84" i="34"/>
  <c r="CN47" i="34"/>
  <c r="CJ52" i="34"/>
  <c r="DF97" i="34"/>
  <c r="CP146" i="34"/>
  <c r="CZ43" i="34"/>
  <c r="CR122" i="34"/>
  <c r="DJ116" i="34"/>
  <c r="BX147" i="34"/>
  <c r="BV81" i="34"/>
  <c r="AU97" i="34"/>
  <c r="CT53" i="34"/>
  <c r="DF142" i="34"/>
  <c r="AU155" i="34"/>
  <c r="CX83" i="34"/>
  <c r="BM75" i="34"/>
  <c r="CP116" i="34"/>
  <c r="DD103" i="34"/>
  <c r="DF46" i="34"/>
  <c r="BQ97" i="34"/>
  <c r="DJ61" i="34"/>
  <c r="AY71" i="34"/>
  <c r="BQ5" i="34"/>
  <c r="BV72" i="34"/>
  <c r="DP134" i="34"/>
  <c r="CL35" i="34"/>
  <c r="AU127" i="34"/>
  <c r="BK137" i="34"/>
  <c r="BG50" i="34"/>
  <c r="BM51" i="34"/>
  <c r="CR156" i="34"/>
  <c r="CN21" i="34"/>
  <c r="BQ102" i="34"/>
  <c r="DL48" i="34"/>
  <c r="BE67" i="34"/>
  <c r="CD113" i="34"/>
  <c r="CB149" i="34"/>
  <c r="CL145" i="34"/>
  <c r="BK126" i="34"/>
  <c r="CR19" i="34"/>
  <c r="BM92" i="34"/>
  <c r="CX95" i="34"/>
  <c r="AS128" i="34"/>
  <c r="BE16" i="34"/>
  <c r="BO76" i="34"/>
  <c r="CF7" i="34"/>
  <c r="CH92" i="34"/>
  <c r="DB147" i="34"/>
  <c r="DF61" i="34"/>
  <c r="CJ6" i="34"/>
  <c r="DB33" i="34"/>
  <c r="BE14" i="34"/>
  <c r="CL126" i="34"/>
  <c r="BO11" i="34"/>
  <c r="BO56" i="34"/>
  <c r="DT38" i="34"/>
  <c r="CR95" i="34"/>
  <c r="DN73" i="34"/>
  <c r="BQ111" i="34"/>
  <c r="CN39" i="34"/>
  <c r="DV25" i="34"/>
  <c r="BQ131" i="34"/>
  <c r="CZ28" i="34"/>
  <c r="CT127" i="34"/>
  <c r="CL45" i="34"/>
  <c r="BM134" i="34"/>
  <c r="BA95" i="34"/>
  <c r="BV132" i="34"/>
  <c r="CP117" i="34"/>
  <c r="DL94" i="34"/>
  <c r="DT91" i="34"/>
  <c r="DJ43" i="34"/>
  <c r="DN113" i="34"/>
  <c r="BA81" i="34"/>
  <c r="DL93" i="34"/>
  <c r="AW132" i="34"/>
  <c r="DD142" i="34"/>
  <c r="BO68" i="34"/>
  <c r="CD76" i="34"/>
  <c r="AW138" i="34"/>
  <c r="BZ116" i="34"/>
  <c r="CD5" i="34"/>
  <c r="CN98" i="34"/>
  <c r="CD7" i="34"/>
  <c r="AU70" i="34"/>
  <c r="DF21" i="34"/>
  <c r="BO91" i="34"/>
  <c r="CF155" i="34"/>
  <c r="BQ41" i="34"/>
  <c r="CN76" i="34"/>
  <c r="DP16" i="34"/>
  <c r="DR124" i="34"/>
  <c r="DR50" i="34"/>
  <c r="DL151" i="34"/>
  <c r="BI78" i="34"/>
  <c r="CL26" i="34"/>
  <c r="CX124" i="34"/>
  <c r="BC40" i="34"/>
  <c r="DV83" i="34"/>
  <c r="DL10" i="34"/>
  <c r="CN6" i="34"/>
  <c r="CJ43" i="34"/>
  <c r="CZ77" i="34"/>
  <c r="CD101" i="34"/>
  <c r="BO84" i="34"/>
  <c r="AY74" i="34"/>
  <c r="DN36" i="34"/>
  <c r="BE86" i="34"/>
  <c r="DB113" i="34"/>
  <c r="BO143" i="34"/>
  <c r="CJ115" i="34"/>
  <c r="BX10" i="34"/>
  <c r="CF13" i="34"/>
  <c r="BC122" i="34"/>
  <c r="DF118" i="34"/>
  <c r="AY4" i="34"/>
  <c r="BO146" i="34"/>
  <c r="DR9" i="34"/>
  <c r="BG111" i="34"/>
  <c r="CB16" i="34"/>
  <c r="AW154" i="34"/>
  <c r="CT46" i="34"/>
  <c r="BI122" i="34"/>
  <c r="BZ113" i="34"/>
  <c r="BI8" i="34"/>
  <c r="BX120" i="34"/>
  <c r="CL99" i="34"/>
  <c r="BA71" i="34"/>
  <c r="BQ98" i="34"/>
  <c r="CZ126" i="34"/>
  <c r="BK58" i="34"/>
  <c r="AW96" i="34"/>
  <c r="CN72" i="34"/>
  <c r="CZ159" i="34"/>
  <c r="DT80" i="34"/>
  <c r="CD122" i="34"/>
  <c r="CX46" i="34"/>
  <c r="DB110" i="34"/>
  <c r="BA48" i="34"/>
  <c r="BO33" i="34"/>
  <c r="CD8" i="34"/>
  <c r="BQ94" i="34"/>
  <c r="BX135" i="34"/>
  <c r="DB14" i="34"/>
  <c r="DJ86" i="34"/>
  <c r="DH64" i="34"/>
  <c r="BO61" i="34"/>
  <c r="DH132" i="34"/>
  <c r="BV40" i="34"/>
  <c r="DF138" i="34"/>
  <c r="AW64" i="34"/>
  <c r="BK122" i="34"/>
  <c r="DV148" i="34"/>
  <c r="DV158" i="34"/>
  <c r="DL22" i="34"/>
  <c r="BQ158" i="34"/>
  <c r="DV79" i="34"/>
  <c r="CJ131" i="34"/>
  <c r="BO37" i="34"/>
  <c r="DB44" i="34"/>
  <c r="CN14" i="34"/>
  <c r="DT70" i="34"/>
  <c r="BZ136" i="34"/>
  <c r="BZ159" i="34"/>
  <c r="AS118" i="34"/>
  <c r="CT130" i="34"/>
  <c r="CF149" i="34"/>
  <c r="BI103" i="34"/>
  <c r="DF40" i="34"/>
  <c r="DR137" i="34"/>
  <c r="CL40" i="34"/>
  <c r="CT131" i="34"/>
  <c r="BI105" i="34"/>
  <c r="DF30" i="34"/>
  <c r="DP130" i="34"/>
  <c r="CR126" i="34"/>
  <c r="DR138" i="34"/>
  <c r="BK11" i="34"/>
  <c r="DV126" i="34"/>
  <c r="DP86" i="34"/>
  <c r="DV96" i="34"/>
  <c r="DJ17" i="34"/>
  <c r="BK158" i="34"/>
  <c r="BV156" i="34"/>
  <c r="DH131" i="34"/>
  <c r="BK46" i="34"/>
  <c r="BG127" i="34"/>
  <c r="DH15" i="34"/>
  <c r="CN127" i="34"/>
  <c r="AS133" i="34"/>
  <c r="AY46" i="34"/>
  <c r="BZ105" i="34"/>
  <c r="CF31" i="34"/>
  <c r="BX52" i="34"/>
  <c r="BK151" i="34"/>
  <c r="BC102" i="34"/>
  <c r="BV157" i="34"/>
  <c r="DR11" i="34"/>
  <c r="AU48" i="34"/>
  <c r="BZ51" i="34"/>
  <c r="BZ22" i="34"/>
  <c r="BK147" i="34"/>
  <c r="DV67" i="34"/>
  <c r="BC73" i="34"/>
  <c r="DB82" i="34"/>
  <c r="DV59" i="34"/>
  <c r="CR18" i="34"/>
  <c r="BZ121" i="34"/>
  <c r="BV19" i="34"/>
  <c r="DP40" i="34"/>
  <c r="DJ149" i="34"/>
  <c r="DD145" i="34"/>
  <c r="CZ42" i="34"/>
  <c r="DT139" i="34"/>
  <c r="CT95" i="34"/>
  <c r="DL143" i="34"/>
  <c r="CF50" i="34"/>
  <c r="CT94" i="34"/>
  <c r="DN63" i="34"/>
  <c r="BM120" i="34"/>
  <c r="BE64" i="34"/>
  <c r="DL115" i="34"/>
  <c r="CB121" i="34"/>
  <c r="BM66" i="34"/>
  <c r="AY90" i="34"/>
  <c r="DF50" i="34"/>
  <c r="BA20" i="34"/>
  <c r="DJ73" i="34"/>
  <c r="DT11" i="34"/>
  <c r="BG82" i="34"/>
  <c r="CN144" i="34"/>
  <c r="CT59" i="34"/>
  <c r="BZ13" i="34"/>
  <c r="DT4" i="34"/>
  <c r="DP142" i="34"/>
  <c r="AS124" i="34"/>
  <c r="BC10" i="34"/>
  <c r="BQ113" i="34"/>
  <c r="DN83" i="34"/>
  <c r="CJ26" i="34"/>
  <c r="CJ118" i="34"/>
  <c r="DV20" i="34"/>
  <c r="CZ74" i="34"/>
  <c r="DF33" i="34"/>
  <c r="DL154" i="34"/>
  <c r="CJ29" i="34"/>
  <c r="CN111" i="34"/>
  <c r="CP98" i="34"/>
  <c r="CX63" i="34"/>
  <c r="BC79" i="34"/>
  <c r="CJ154" i="34"/>
  <c r="CP120" i="34"/>
  <c r="CL51" i="34"/>
  <c r="DR16" i="34"/>
  <c r="BV25" i="34"/>
  <c r="BX88" i="34"/>
  <c r="AY29" i="34"/>
  <c r="AU131" i="34"/>
  <c r="BZ95" i="34"/>
  <c r="CR17" i="34"/>
  <c r="CD153" i="34"/>
  <c r="CF146" i="34"/>
  <c r="CJ102" i="34"/>
  <c r="BE72" i="34"/>
  <c r="CR74" i="34"/>
  <c r="DN40" i="34"/>
  <c r="BG140" i="34"/>
  <c r="BV155" i="34"/>
  <c r="BO19" i="34"/>
  <c r="CH52" i="34"/>
  <c r="AU113" i="34"/>
  <c r="CD149" i="34"/>
  <c r="CZ155" i="34"/>
  <c r="BQ148" i="34"/>
  <c r="CP63" i="34"/>
  <c r="DP111" i="34"/>
  <c r="DH70" i="34"/>
  <c r="DN124" i="34"/>
  <c r="CL150" i="34"/>
  <c r="BM117" i="34"/>
  <c r="BI134" i="34"/>
  <c r="CZ13" i="34"/>
  <c r="BX66" i="34"/>
  <c r="BQ37" i="34"/>
  <c r="BE73" i="34"/>
  <c r="DT73" i="34"/>
  <c r="BG33" i="34"/>
  <c r="CR33" i="34"/>
  <c r="CF134" i="34"/>
  <c r="CD92" i="34"/>
  <c r="DL57" i="34"/>
  <c r="BK121" i="34"/>
  <c r="DT120" i="34"/>
  <c r="BK50" i="34"/>
  <c r="DD71" i="34"/>
  <c r="BM147" i="34"/>
  <c r="DV85" i="34"/>
  <c r="BQ17" i="34"/>
  <c r="BO99" i="34"/>
  <c r="DH133" i="34"/>
  <c r="BZ78" i="34"/>
  <c r="BX21" i="34"/>
  <c r="DB10" i="34"/>
  <c r="DN46" i="34"/>
  <c r="BM119" i="34"/>
  <c r="AY22" i="34"/>
  <c r="BZ134" i="34"/>
  <c r="CN103" i="34"/>
  <c r="AW98" i="34"/>
  <c r="DR146" i="34"/>
  <c r="CZ33" i="34"/>
  <c r="CB35" i="34"/>
  <c r="DJ4" i="34"/>
  <c r="BV91" i="34"/>
  <c r="CF9" i="34"/>
  <c r="DL51" i="34"/>
  <c r="DD114" i="34"/>
  <c r="BE25" i="34"/>
  <c r="BV118" i="34"/>
  <c r="DD38" i="34"/>
  <c r="AU35" i="34"/>
  <c r="CP29" i="34"/>
  <c r="BM65" i="34"/>
  <c r="BQ53" i="34"/>
  <c r="BX102" i="34"/>
  <c r="CZ81" i="34"/>
  <c r="BK63" i="34"/>
  <c r="BX38" i="34"/>
  <c r="AU73" i="34"/>
  <c r="DT77" i="34"/>
  <c r="CF148" i="34"/>
  <c r="CF28" i="34"/>
  <c r="CF83" i="34"/>
  <c r="BX127" i="34"/>
  <c r="BA111" i="34"/>
  <c r="CX100" i="34"/>
  <c r="DH150" i="34"/>
  <c r="CH62" i="34"/>
  <c r="AY80" i="34"/>
  <c r="DP24" i="34"/>
  <c r="DJ33" i="34"/>
  <c r="CP143" i="34"/>
  <c r="BA90" i="34"/>
  <c r="CP158" i="34"/>
  <c r="DH136" i="34"/>
  <c r="AY49" i="34"/>
  <c r="BX49" i="34"/>
  <c r="BV7" i="34"/>
  <c r="CX86" i="34"/>
  <c r="AS33" i="34"/>
  <c r="CF24" i="34"/>
  <c r="CR70" i="34"/>
  <c r="CH98" i="34"/>
  <c r="DR111" i="34"/>
  <c r="DD63" i="34"/>
  <c r="CB10" i="34"/>
  <c r="CX98" i="34"/>
  <c r="DV13" i="34"/>
  <c r="BM154" i="34"/>
  <c r="CD97" i="34"/>
  <c r="CZ127" i="34"/>
  <c r="CX11" i="34"/>
  <c r="BZ139" i="34"/>
  <c r="BO142" i="34"/>
  <c r="BZ19" i="34"/>
  <c r="CF22" i="34"/>
  <c r="BM57" i="34"/>
  <c r="CN99" i="34"/>
  <c r="CJ145" i="34"/>
  <c r="AU83" i="34"/>
  <c r="CF12" i="34"/>
  <c r="DF145" i="34"/>
  <c r="CZ94" i="34"/>
  <c r="CN48" i="34"/>
  <c r="DV155" i="34"/>
  <c r="BZ129" i="34"/>
  <c r="CH154" i="34"/>
  <c r="CJ15" i="34"/>
  <c r="DP137" i="34"/>
  <c r="AU125" i="34"/>
  <c r="DF69" i="34"/>
  <c r="DD151" i="34"/>
  <c r="AS62" i="34"/>
  <c r="CL18" i="34"/>
  <c r="DJ25" i="34"/>
  <c r="BC46" i="34"/>
  <c r="DH138" i="34"/>
  <c r="CJ111" i="34"/>
  <c r="DL41" i="34"/>
  <c r="DR158" i="34"/>
  <c r="AU24" i="34"/>
  <c r="CD47" i="34"/>
  <c r="CZ152" i="34"/>
  <c r="DB90" i="34"/>
  <c r="CT14" i="34"/>
  <c r="CT157" i="34"/>
  <c r="BX11" i="34"/>
  <c r="BA99" i="34"/>
  <c r="DJ159" i="34"/>
  <c r="CB11" i="34"/>
  <c r="DR140" i="34"/>
  <c r="BA138" i="34"/>
  <c r="BC12" i="34"/>
  <c r="DP146" i="34"/>
  <c r="CL156" i="34"/>
  <c r="BM17" i="34"/>
  <c r="DN98" i="34"/>
  <c r="CJ150" i="34"/>
  <c r="BM156" i="34"/>
  <c r="BG19" i="34"/>
  <c r="CT49" i="34"/>
  <c r="DH86" i="34"/>
  <c r="DV46" i="34"/>
  <c r="AS135" i="34"/>
  <c r="CT11" i="34"/>
  <c r="AW86" i="34"/>
  <c r="AW156" i="34"/>
  <c r="DV30" i="34"/>
  <c r="BE53" i="34"/>
  <c r="DP52" i="34"/>
  <c r="CF147" i="34"/>
  <c r="AW20" i="34"/>
  <c r="CL141" i="34"/>
  <c r="BI50" i="34"/>
  <c r="CT48" i="34"/>
  <c r="DB4" i="34"/>
  <c r="BG47" i="34"/>
  <c r="CD117" i="34"/>
  <c r="BX51" i="34"/>
  <c r="BK23" i="34"/>
  <c r="BI57" i="34"/>
  <c r="BA98" i="34"/>
  <c r="BZ65" i="34"/>
  <c r="DV23" i="34"/>
  <c r="BK56" i="34"/>
  <c r="DB79" i="34"/>
  <c r="AS21" i="34"/>
  <c r="CP32" i="34"/>
  <c r="DV58" i="34"/>
  <c r="DF37" i="34"/>
  <c r="CD66" i="34"/>
  <c r="CD4" i="34"/>
  <c r="DP152" i="34"/>
  <c r="CP148" i="34"/>
  <c r="CZ144" i="34"/>
  <c r="DJ62" i="34"/>
  <c r="CJ97" i="34"/>
  <c r="BM21" i="34"/>
  <c r="CB104" i="34"/>
  <c r="DR57" i="34"/>
  <c r="DN37" i="34"/>
  <c r="BZ41" i="34"/>
  <c r="DD8" i="34"/>
  <c r="BZ133" i="34"/>
  <c r="AY62" i="34"/>
  <c r="DD159" i="34"/>
  <c r="DN26" i="34"/>
  <c r="BX70" i="34"/>
  <c r="CT39" i="34"/>
  <c r="BM19" i="34"/>
  <c r="BQ56" i="34"/>
  <c r="BE141" i="34"/>
  <c r="DJ24" i="34"/>
  <c r="BX25" i="34"/>
  <c r="CJ136" i="34"/>
  <c r="BK40" i="34"/>
  <c r="BG18" i="34"/>
  <c r="AS30" i="34"/>
  <c r="BI59" i="34"/>
  <c r="CL139" i="34"/>
  <c r="DH128" i="34"/>
  <c r="CF14" i="34"/>
  <c r="DF41" i="34"/>
  <c r="CD111" i="34"/>
  <c r="DN74" i="34"/>
  <c r="DD157" i="34"/>
  <c r="AS110" i="34"/>
  <c r="DR61" i="34"/>
  <c r="DN8" i="34"/>
  <c r="CF84" i="34"/>
  <c r="DL36" i="34"/>
  <c r="BC24" i="34"/>
  <c r="CZ20" i="34"/>
  <c r="BZ101" i="34"/>
  <c r="DD121" i="34"/>
  <c r="AU79" i="34"/>
  <c r="CZ36" i="34"/>
  <c r="CR110" i="34"/>
  <c r="AU14" i="34"/>
  <c r="CT45" i="34"/>
  <c r="BV159" i="34"/>
  <c r="BI156" i="34"/>
  <c r="AS130" i="34"/>
  <c r="BZ49" i="34"/>
  <c r="CF141" i="34"/>
  <c r="BV124" i="34"/>
  <c r="DB29" i="34"/>
  <c r="CD70" i="34"/>
  <c r="CL127" i="34"/>
  <c r="CT38" i="34"/>
  <c r="AS69" i="34"/>
  <c r="DB89" i="34"/>
  <c r="BK30" i="34"/>
  <c r="AW68" i="34"/>
  <c r="CL118" i="34"/>
  <c r="BG81" i="34"/>
  <c r="CZ101" i="34"/>
  <c r="BC145" i="34"/>
  <c r="CH35" i="34"/>
  <c r="CT111" i="34"/>
  <c r="CZ72" i="34"/>
  <c r="DV100" i="34"/>
  <c r="BE79" i="34"/>
  <c r="BI61" i="34"/>
  <c r="CL66" i="34"/>
  <c r="CR111" i="34"/>
  <c r="CJ83" i="34"/>
  <c r="BZ11" i="34"/>
  <c r="BE91" i="34"/>
  <c r="DB47" i="34"/>
  <c r="DF51" i="34"/>
  <c r="AU12" i="34"/>
  <c r="AW46" i="34"/>
  <c r="BI113" i="34"/>
  <c r="BM58" i="34"/>
  <c r="CB114" i="34"/>
  <c r="DF79" i="34"/>
  <c r="DP42" i="34"/>
  <c r="CB80" i="34"/>
  <c r="BC20" i="34"/>
  <c r="AS41" i="34"/>
  <c r="CT43" i="34"/>
  <c r="DH92" i="34"/>
  <c r="DT123" i="34"/>
  <c r="DL121" i="34"/>
  <c r="BK17" i="34"/>
  <c r="BE28" i="34"/>
  <c r="DF146" i="34"/>
  <c r="DL134" i="34"/>
  <c r="DN87" i="34"/>
  <c r="DP74" i="34"/>
  <c r="DT124" i="34"/>
  <c r="BZ14" i="34"/>
  <c r="BK21" i="34"/>
  <c r="CZ140" i="34"/>
  <c r="BK132" i="34"/>
  <c r="CZ143" i="34"/>
  <c r="CD90" i="34"/>
  <c r="BV30" i="34"/>
  <c r="BI136" i="34"/>
  <c r="AY101" i="34"/>
  <c r="BV61" i="34"/>
  <c r="AW27" i="34"/>
  <c r="CJ66" i="34"/>
  <c r="DR81" i="34"/>
  <c r="BC18" i="34"/>
  <c r="CB31" i="34"/>
  <c r="DH63" i="34"/>
  <c r="BO103" i="34"/>
  <c r="DR145" i="34"/>
  <c r="CJ94" i="34"/>
  <c r="AY63" i="34"/>
  <c r="BO24" i="34"/>
  <c r="BM128" i="34"/>
  <c r="CB150" i="34"/>
  <c r="CP147" i="34"/>
  <c r="AS84" i="34"/>
  <c r="DH10" i="34"/>
  <c r="BA51" i="34"/>
  <c r="BG60" i="34"/>
  <c r="DN92" i="34"/>
  <c r="DF72" i="34"/>
  <c r="BV101" i="34"/>
  <c r="CN71" i="34"/>
  <c r="CP13" i="34"/>
  <c r="DN96" i="34"/>
  <c r="DL156" i="34"/>
  <c r="CP85" i="34"/>
  <c r="BC146" i="34"/>
  <c r="DJ147" i="34"/>
  <c r="DV147" i="34"/>
  <c r="CJ16" i="34"/>
  <c r="DV6" i="34"/>
  <c r="AU152" i="34"/>
  <c r="AY141" i="34"/>
  <c r="CJ133" i="34"/>
  <c r="DR110" i="34"/>
  <c r="BO58" i="34"/>
  <c r="BV113" i="34"/>
  <c r="BE94" i="34"/>
  <c r="BM10" i="34"/>
  <c r="BC92" i="34"/>
  <c r="CH61" i="34"/>
  <c r="DH81" i="34"/>
  <c r="BM143" i="34"/>
  <c r="CF114" i="34"/>
  <c r="DJ121" i="34"/>
  <c r="DV45" i="34"/>
  <c r="BZ97" i="34"/>
  <c r="CR26" i="34"/>
  <c r="BO27" i="34"/>
  <c r="CB19" i="34"/>
  <c r="DV137" i="34"/>
  <c r="CJ151" i="34"/>
  <c r="DR21" i="34"/>
  <c r="BE157" i="34"/>
  <c r="CN50" i="34"/>
  <c r="DB91" i="34"/>
  <c r="CJ47" i="34"/>
  <c r="DT82" i="34"/>
  <c r="BV150" i="34"/>
  <c r="CN101" i="34"/>
  <c r="DD137" i="34"/>
  <c r="CH56" i="34"/>
  <c r="BZ110" i="34"/>
  <c r="CD112" i="34"/>
  <c r="CZ157" i="34"/>
  <c r="CP141" i="34"/>
  <c r="CJ8" i="34"/>
  <c r="DL148" i="34"/>
  <c r="DN115" i="34"/>
  <c r="CN52" i="34"/>
  <c r="CF61" i="34"/>
  <c r="CZ39" i="34"/>
  <c r="DR112" i="34"/>
  <c r="DP50" i="34"/>
  <c r="CX143" i="34"/>
  <c r="DB97" i="34"/>
  <c r="CF47" i="34"/>
  <c r="DF14" i="34"/>
  <c r="CX135" i="34"/>
  <c r="CD37" i="34"/>
  <c r="CX51" i="34"/>
  <c r="BG78" i="34"/>
  <c r="BG31" i="34"/>
  <c r="BQ132" i="34"/>
  <c r="AU22" i="34"/>
  <c r="DH82" i="34"/>
  <c r="CT145" i="34"/>
  <c r="AW4" i="34"/>
  <c r="AY5" i="34"/>
  <c r="CF57" i="34"/>
  <c r="AU158" i="34"/>
  <c r="CT41" i="34"/>
  <c r="CH88" i="34"/>
  <c r="BO155" i="34"/>
  <c r="AS14" i="34"/>
  <c r="DT71" i="34"/>
  <c r="CP51" i="34"/>
  <c r="CX150" i="34"/>
  <c r="DB83" i="34"/>
  <c r="BV36" i="34"/>
  <c r="DH156" i="34"/>
  <c r="CH49" i="34"/>
  <c r="CT152" i="34"/>
  <c r="CP101" i="34"/>
  <c r="BE68" i="34"/>
  <c r="DP153" i="34"/>
  <c r="DD57" i="34"/>
  <c r="CD155" i="34"/>
  <c r="BI25" i="34"/>
  <c r="CD40" i="34"/>
  <c r="BI119" i="34"/>
  <c r="DH98" i="34"/>
  <c r="BC9" i="34"/>
  <c r="AU143" i="34"/>
  <c r="CJ11" i="34"/>
  <c r="DN51" i="34"/>
  <c r="CJ62" i="34"/>
  <c r="AY84" i="34"/>
  <c r="CX41" i="34"/>
  <c r="CR40" i="34"/>
  <c r="CN145" i="34"/>
  <c r="CD130" i="34"/>
  <c r="BC126" i="34"/>
  <c r="CZ40" i="34"/>
  <c r="CT62" i="34"/>
  <c r="BI15" i="34"/>
  <c r="BG101" i="34"/>
  <c r="CJ141" i="34"/>
  <c r="CL56" i="34"/>
  <c r="DB132" i="34"/>
  <c r="DV90" i="34"/>
  <c r="BO28" i="34"/>
  <c r="DR135" i="34"/>
  <c r="DP7" i="34"/>
  <c r="CZ11" i="34"/>
  <c r="CL31" i="34"/>
  <c r="BC66" i="34"/>
  <c r="CN56" i="34"/>
  <c r="CD98" i="34"/>
  <c r="BK77" i="34"/>
  <c r="BO116" i="34"/>
  <c r="CP115" i="34"/>
  <c r="DF38" i="34"/>
  <c r="BG40" i="34"/>
  <c r="BC124" i="34"/>
  <c r="CN133" i="34"/>
  <c r="CX35" i="34"/>
  <c r="AW139" i="34"/>
  <c r="CT58" i="34"/>
  <c r="DF98" i="34"/>
  <c r="DD70" i="34"/>
  <c r="AU92" i="34"/>
  <c r="BC101" i="34"/>
  <c r="BA66" i="34"/>
  <c r="BV90" i="34"/>
  <c r="DL46" i="34"/>
  <c r="BQ48" i="34"/>
  <c r="BG130" i="34"/>
  <c r="BG126" i="34"/>
  <c r="CD88" i="34"/>
  <c r="DL130" i="34"/>
  <c r="BC134" i="34"/>
  <c r="DF134" i="34"/>
  <c r="CB36" i="34"/>
  <c r="CZ110" i="34"/>
  <c r="CT50" i="34"/>
  <c r="BQ73" i="34"/>
  <c r="CR83" i="34"/>
  <c r="DL23" i="34"/>
  <c r="CR136" i="34"/>
  <c r="AU9" i="34"/>
  <c r="BZ21" i="34"/>
  <c r="AS38" i="34"/>
  <c r="BO16" i="34"/>
  <c r="DD15" i="34"/>
  <c r="BQ143" i="34"/>
  <c r="AU99" i="34"/>
  <c r="AY7" i="34"/>
  <c r="BQ47" i="34"/>
  <c r="CB44" i="34"/>
  <c r="BO44" i="34"/>
  <c r="CB64" i="34"/>
  <c r="DH112" i="34"/>
  <c r="AY36" i="34"/>
  <c r="CD136" i="34"/>
  <c r="DN134" i="34"/>
  <c r="CP83" i="34"/>
  <c r="CH33" i="34"/>
  <c r="DD5" i="34"/>
  <c r="BX37" i="34"/>
  <c r="BK37" i="34"/>
  <c r="CL98" i="34"/>
  <c r="CR120" i="34"/>
  <c r="CP127" i="34"/>
  <c r="BG152" i="34"/>
  <c r="DN142" i="34"/>
  <c r="DD14" i="34"/>
  <c r="BX128" i="34"/>
  <c r="DT64" i="34"/>
  <c r="DP117" i="34"/>
  <c r="CZ123" i="34"/>
  <c r="CB53" i="34"/>
  <c r="DP121" i="34"/>
  <c r="CT71" i="34"/>
  <c r="DT140" i="34"/>
  <c r="BI75" i="34"/>
  <c r="DV7" i="34"/>
  <c r="DB86" i="34"/>
  <c r="DP80" i="34"/>
  <c r="CB123" i="34"/>
  <c r="DF16" i="34"/>
  <c r="CX33" i="34"/>
  <c r="CZ149" i="34"/>
  <c r="DD44" i="34"/>
  <c r="AW145" i="34"/>
  <c r="CZ50" i="34"/>
  <c r="DJ11" i="34"/>
  <c r="DJ95" i="34"/>
  <c r="AY50" i="34"/>
  <c r="DH130" i="34"/>
  <c r="CJ68" i="34"/>
  <c r="AU37" i="34"/>
  <c r="BZ120" i="34"/>
  <c r="CX30" i="34"/>
  <c r="CL30" i="34"/>
  <c r="BI151" i="34"/>
  <c r="DJ69" i="34"/>
  <c r="AY102" i="34"/>
  <c r="CD34" i="34"/>
  <c r="AU148" i="34"/>
  <c r="AW18" i="34"/>
  <c r="CL102" i="34"/>
  <c r="BX59" i="34"/>
  <c r="DF104" i="34"/>
  <c r="CB131" i="34"/>
  <c r="CD132" i="34"/>
  <c r="CN18" i="34"/>
  <c r="DT23" i="34"/>
  <c r="CR102" i="34"/>
  <c r="BO42" i="34"/>
  <c r="BG20" i="34"/>
  <c r="DB46" i="34"/>
  <c r="AY149" i="34"/>
  <c r="BX91" i="34"/>
  <c r="CF123" i="34"/>
  <c r="BA4" i="34"/>
  <c r="BO40" i="34"/>
  <c r="CP94" i="34"/>
  <c r="CP154" i="34"/>
  <c r="BI90" i="34"/>
  <c r="BA40" i="34"/>
  <c r="BX5" i="34"/>
  <c r="AU18" i="34"/>
  <c r="BC119" i="34"/>
  <c r="BC8" i="34"/>
  <c r="BA115" i="34"/>
  <c r="DF141" i="34"/>
  <c r="BI101" i="34"/>
  <c r="BK114" i="34"/>
  <c r="BI140" i="34"/>
  <c r="DB68" i="34"/>
  <c r="BM84" i="34"/>
  <c r="DT36" i="34"/>
  <c r="AU74" i="34"/>
  <c r="AY126" i="34"/>
  <c r="BC138" i="34"/>
  <c r="AY25" i="34"/>
  <c r="BG75" i="34"/>
  <c r="BC135" i="34"/>
  <c r="BK31" i="34"/>
  <c r="DD13" i="34"/>
  <c r="DB59" i="34"/>
  <c r="BI26" i="34"/>
  <c r="CH44" i="34"/>
  <c r="DV82" i="34"/>
  <c r="DR36" i="34"/>
  <c r="DF99" i="34"/>
  <c r="BX123" i="34"/>
  <c r="DN152" i="34"/>
  <c r="CH136" i="34"/>
  <c r="BQ26" i="34"/>
  <c r="DB144" i="34"/>
  <c r="DR100" i="34"/>
  <c r="BQ118" i="34"/>
  <c r="AS79" i="34"/>
  <c r="AY75" i="34"/>
  <c r="DN156" i="34"/>
  <c r="DN28" i="34"/>
  <c r="CP70" i="34"/>
  <c r="BO6" i="34"/>
  <c r="CT118" i="34"/>
  <c r="DP59" i="34"/>
  <c r="BO139" i="34"/>
  <c r="CX110" i="34"/>
  <c r="BV117" i="34"/>
  <c r="BX67" i="34"/>
  <c r="AU39" i="34"/>
  <c r="DL152" i="34"/>
  <c r="AW123" i="34"/>
  <c r="DJ92" i="34"/>
  <c r="BE136" i="34"/>
  <c r="BA29" i="34"/>
  <c r="CP135" i="34"/>
  <c r="BG134" i="34"/>
  <c r="AU93" i="34"/>
  <c r="CR66" i="34"/>
  <c r="DF36" i="34"/>
  <c r="BZ144" i="34"/>
  <c r="BA6" i="34"/>
  <c r="CJ80" i="34"/>
  <c r="DD78" i="34"/>
  <c r="CJ89" i="34"/>
  <c r="DN15" i="34"/>
  <c r="DF35" i="34"/>
  <c r="DJ156" i="34"/>
  <c r="DB23" i="34"/>
  <c r="CR44" i="34"/>
  <c r="CZ156" i="34"/>
  <c r="BX60" i="34"/>
  <c r="BZ63" i="34"/>
  <c r="CT70" i="34"/>
  <c r="DJ135" i="34"/>
  <c r="BK19" i="34"/>
  <c r="CN153" i="34"/>
  <c r="BV79" i="34"/>
  <c r="AY20" i="34"/>
  <c r="CL120" i="34"/>
  <c r="DB94" i="34"/>
  <c r="DJ158" i="34"/>
  <c r="CX76" i="34"/>
  <c r="CD27" i="34"/>
  <c r="DN79" i="34"/>
  <c r="DH44" i="34"/>
  <c r="CD41" i="34"/>
  <c r="AS85" i="34"/>
  <c r="CN80" i="34"/>
  <c r="CT63" i="34"/>
  <c r="BO104" i="34"/>
  <c r="BZ102" i="34"/>
  <c r="CL62" i="34"/>
  <c r="CT33" i="34"/>
  <c r="BZ56" i="34"/>
  <c r="BZ153" i="34"/>
  <c r="BQ9" i="34"/>
  <c r="BK65" i="34"/>
  <c r="AS127" i="34"/>
  <c r="DD90" i="34"/>
  <c r="BG22" i="34"/>
  <c r="DL20" i="34"/>
  <c r="AS12" i="34"/>
  <c r="CJ20" i="34"/>
  <c r="AY98" i="34"/>
  <c r="CL89" i="34"/>
  <c r="BO117" i="34"/>
  <c r="CJ42" i="34"/>
  <c r="CN97" i="34"/>
  <c r="DR33" i="34"/>
  <c r="DP157" i="34"/>
  <c r="BK118" i="34"/>
  <c r="BM76" i="34"/>
  <c r="CH113" i="34"/>
  <c r="BK13" i="34"/>
  <c r="AY147" i="34"/>
  <c r="BK8" i="34"/>
  <c r="AY37" i="34"/>
  <c r="DT22" i="34"/>
  <c r="BM71" i="34"/>
  <c r="AS141" i="34"/>
  <c r="BV121" i="34"/>
  <c r="BG77" i="34"/>
  <c r="DJ23" i="34"/>
  <c r="DL25" i="34"/>
  <c r="DT98" i="34"/>
  <c r="DP22" i="34"/>
  <c r="BZ10" i="34"/>
  <c r="BC34" i="34"/>
  <c r="DF6" i="34"/>
  <c r="CH116" i="34"/>
  <c r="DV115" i="34"/>
  <c r="CB158" i="34"/>
  <c r="CX120" i="34"/>
  <c r="DD9" i="34"/>
  <c r="AY82" i="34"/>
  <c r="DV103" i="34"/>
  <c r="CR35" i="34"/>
  <c r="AS149" i="34"/>
  <c r="CR7" i="34"/>
  <c r="DL6" i="34"/>
  <c r="CT148" i="34"/>
  <c r="CN158" i="34"/>
  <c r="CH155" i="34"/>
  <c r="CT80" i="34"/>
  <c r="CP44" i="34"/>
  <c r="BZ24" i="34"/>
  <c r="AU29" i="34"/>
  <c r="CH115" i="34"/>
  <c r="BM36" i="34"/>
  <c r="CX8" i="34"/>
  <c r="CB73" i="34"/>
  <c r="CZ59" i="34"/>
  <c r="DB124" i="34"/>
  <c r="BK64" i="34"/>
  <c r="DN11" i="34"/>
  <c r="DL73" i="34"/>
  <c r="BI127" i="34"/>
  <c r="DL110" i="34"/>
  <c r="BG21" i="34"/>
  <c r="BZ34" i="34"/>
  <c r="BK96" i="34"/>
  <c r="DD129" i="34"/>
  <c r="DL63" i="34"/>
  <c r="DL19" i="34"/>
  <c r="BA80" i="34"/>
  <c r="BI4" i="34"/>
  <c r="DP140" i="34"/>
  <c r="DB112" i="34"/>
  <c r="BX16" i="34"/>
  <c r="BV102" i="34"/>
  <c r="BZ86" i="34"/>
  <c r="BK22" i="34"/>
  <c r="CP40" i="34"/>
  <c r="CL144" i="34"/>
  <c r="BX124" i="34"/>
  <c r="DB154" i="34"/>
  <c r="CT137" i="34"/>
  <c r="BC83" i="34"/>
  <c r="DD134" i="34"/>
  <c r="DR142" i="34"/>
  <c r="CR8" i="34"/>
  <c r="BG15" i="34"/>
  <c r="BM94" i="34"/>
  <c r="AS70" i="34"/>
  <c r="BV96" i="34"/>
  <c r="CJ132" i="34"/>
  <c r="CL44" i="34"/>
  <c r="DB156" i="34"/>
  <c r="AU94" i="34"/>
  <c r="BK14" i="34"/>
  <c r="BO53" i="34"/>
  <c r="CH25" i="34"/>
  <c r="AS24" i="34"/>
  <c r="BG158" i="34"/>
  <c r="AW72" i="34"/>
  <c r="BG13" i="34"/>
  <c r="AW133" i="34"/>
  <c r="BO97" i="34"/>
  <c r="BV125" i="34"/>
  <c r="DD136" i="34"/>
  <c r="DR88" i="34"/>
  <c r="BE125" i="34"/>
  <c r="CZ41" i="34"/>
  <c r="CP96" i="34"/>
  <c r="BX9" i="34"/>
  <c r="CX62" i="34"/>
  <c r="BG9" i="34"/>
  <c r="CL134" i="34"/>
  <c r="AW69" i="34"/>
  <c r="AU8" i="34"/>
  <c r="BO156" i="34"/>
  <c r="DP33" i="34"/>
  <c r="CR32" i="34"/>
  <c r="BE113" i="34"/>
  <c r="CH51" i="34"/>
  <c r="BX85" i="34"/>
  <c r="BE103" i="34"/>
  <c r="CF46" i="34"/>
  <c r="CP77" i="34"/>
  <c r="DD124" i="34"/>
  <c r="DN88" i="34"/>
  <c r="AS64" i="34"/>
  <c r="CJ152" i="34"/>
  <c r="BX80" i="34"/>
  <c r="AY86" i="34"/>
  <c r="AU76" i="34"/>
  <c r="CR119" i="34"/>
  <c r="DF4" i="34"/>
  <c r="DB58" i="34"/>
  <c r="CN53" i="34"/>
  <c r="BM91" i="34"/>
  <c r="DJ34" i="34"/>
  <c r="CP23" i="34"/>
  <c r="DR73" i="34"/>
  <c r="CR101" i="34"/>
  <c r="BX118" i="34"/>
  <c r="AS156" i="34"/>
  <c r="BI18" i="34"/>
  <c r="DP143" i="34"/>
  <c r="DB35" i="34"/>
  <c r="CT142" i="34"/>
  <c r="DB62" i="34"/>
  <c r="CB87" i="34"/>
  <c r="BX153" i="34"/>
  <c r="DP158" i="34"/>
  <c r="DB49" i="34"/>
  <c r="CH96" i="34"/>
  <c r="CX16" i="34"/>
  <c r="DB137" i="34"/>
  <c r="DF66" i="34"/>
  <c r="CJ91" i="34"/>
  <c r="BZ59" i="34"/>
  <c r="BQ134" i="34"/>
  <c r="DD6" i="34"/>
  <c r="AS119" i="34"/>
  <c r="CT150" i="34"/>
  <c r="DP13" i="34"/>
  <c r="DR78" i="34"/>
  <c r="DD132" i="34"/>
  <c r="CF64" i="34"/>
  <c r="AS137" i="34"/>
  <c r="BM14" i="34"/>
  <c r="BV64" i="34"/>
  <c r="BQ14" i="34"/>
  <c r="AU33" i="34"/>
  <c r="DN43" i="34"/>
  <c r="DH68" i="34"/>
  <c r="CL135" i="34"/>
  <c r="BX152" i="34"/>
  <c r="DT15" i="34"/>
  <c r="BI21" i="34"/>
  <c r="DT114" i="34"/>
  <c r="DD4" i="34"/>
  <c r="BE17" i="34"/>
  <c r="CJ112" i="34"/>
  <c r="DN157" i="34"/>
  <c r="DF123" i="34"/>
  <c r="BA76" i="34"/>
  <c r="BI72" i="34"/>
  <c r="BG112" i="34"/>
  <c r="DL118" i="34"/>
  <c r="BZ75" i="34"/>
  <c r="BG11" i="34"/>
  <c r="BI157" i="34"/>
  <c r="DV10" i="34"/>
  <c r="DT122" i="34"/>
  <c r="CR46" i="34"/>
  <c r="AW125" i="34"/>
  <c r="BK68" i="34"/>
  <c r="DB6" i="34"/>
  <c r="CP34" i="34"/>
  <c r="CF81" i="34"/>
  <c r="DR96" i="34"/>
  <c r="DL8" i="34"/>
  <c r="DR7" i="34"/>
  <c r="CL159" i="34"/>
  <c r="DD156" i="34"/>
  <c r="AY47" i="34"/>
  <c r="DJ120" i="34"/>
  <c r="CZ89" i="34"/>
  <c r="DF150" i="34"/>
  <c r="DR24" i="34"/>
  <c r="BG150" i="34"/>
  <c r="AU150" i="34"/>
  <c r="BC75" i="34"/>
  <c r="BI131" i="34"/>
  <c r="CL22" i="34"/>
  <c r="DF57" i="34"/>
  <c r="DT133" i="34"/>
  <c r="DL103" i="34"/>
  <c r="BQ35" i="34"/>
  <c r="DJ119" i="34"/>
  <c r="DJ45" i="34"/>
  <c r="CH85" i="34"/>
  <c r="BK145" i="34"/>
  <c r="AY152" i="34"/>
  <c r="DD47" i="34"/>
  <c r="CR114" i="34"/>
  <c r="BQ12" i="34"/>
  <c r="CL42" i="34"/>
  <c r="CT140" i="34"/>
  <c r="DB136" i="34"/>
  <c r="DF143" i="34"/>
  <c r="CT128" i="34"/>
  <c r="DL92" i="34"/>
  <c r="BK146" i="34"/>
  <c r="CZ15" i="34"/>
  <c r="AU153" i="34"/>
  <c r="BG125" i="34"/>
  <c r="BG87" i="34"/>
  <c r="DJ122" i="34"/>
  <c r="DV11" i="34"/>
  <c r="AY69" i="34"/>
  <c r="BG116" i="34"/>
  <c r="DR64" i="34"/>
  <c r="CB63" i="34"/>
  <c r="AU115" i="34"/>
  <c r="BO157" i="34"/>
  <c r="AU105" i="34"/>
  <c r="DJ70" i="34"/>
  <c r="CR116" i="34"/>
  <c r="DP144" i="34"/>
  <c r="CL114" i="34"/>
  <c r="BO10" i="34"/>
  <c r="BZ155" i="34"/>
  <c r="CB100" i="34"/>
  <c r="AY146" i="34"/>
  <c r="CX158" i="34"/>
  <c r="BE151" i="34"/>
  <c r="BV69" i="34"/>
  <c r="BX56" i="34"/>
  <c r="BE43" i="34"/>
  <c r="DD101" i="34"/>
  <c r="DT119" i="34"/>
  <c r="DF60" i="34"/>
  <c r="CZ49" i="34"/>
  <c r="CB159" i="34"/>
  <c r="AY151" i="34"/>
  <c r="CT4" i="34"/>
  <c r="AW116" i="34"/>
  <c r="BK156" i="34"/>
  <c r="AY135" i="34"/>
  <c r="DP135" i="34"/>
  <c r="DP93" i="34"/>
  <c r="CZ76" i="34"/>
  <c r="BX151" i="34"/>
  <c r="CB17" i="34"/>
  <c r="DV101" i="34"/>
  <c r="BK35" i="34"/>
  <c r="BM150" i="34"/>
  <c r="AU43" i="34"/>
  <c r="AS46" i="34"/>
  <c r="BK95" i="34"/>
  <c r="DL4" i="34"/>
  <c r="BO70" i="34"/>
  <c r="BX69" i="34"/>
  <c r="BC11" i="34"/>
  <c r="BA53" i="34"/>
  <c r="BK138" i="34"/>
  <c r="CJ36" i="34"/>
  <c r="DT103" i="34"/>
  <c r="CH110" i="34"/>
  <c r="BQ84" i="34"/>
  <c r="DN143" i="34"/>
  <c r="CN44" i="34"/>
  <c r="DB130" i="34"/>
  <c r="CB25" i="34"/>
  <c r="BX142" i="34"/>
  <c r="CB42" i="34"/>
  <c r="BC47" i="34"/>
  <c r="DL116" i="34"/>
  <c r="BO115" i="34"/>
  <c r="DF32" i="34"/>
  <c r="BK142" i="34"/>
  <c r="DR91" i="34"/>
  <c r="CD74" i="34"/>
  <c r="CL147" i="34"/>
  <c r="DH117" i="34"/>
  <c r="BV67" i="34"/>
  <c r="CB39" i="34"/>
  <c r="BK91" i="34"/>
  <c r="BE101" i="34"/>
  <c r="AY114" i="34"/>
  <c r="BQ147" i="34"/>
  <c r="CD147" i="34"/>
  <c r="DP116" i="34"/>
  <c r="CJ156" i="34"/>
  <c r="CD68" i="34"/>
  <c r="DD158" i="34"/>
  <c r="BI43" i="34"/>
  <c r="AS67" i="34"/>
  <c r="BK152" i="34"/>
  <c r="BA123" i="34"/>
  <c r="BX134" i="34"/>
  <c r="AW147" i="34"/>
  <c r="CD25" i="34"/>
  <c r="BQ15" i="34"/>
  <c r="BM130" i="34"/>
  <c r="CH157" i="34"/>
  <c r="BK133" i="34"/>
  <c r="DH30" i="34"/>
  <c r="DV99" i="34"/>
  <c r="DL81" i="34"/>
  <c r="BO131" i="34"/>
  <c r="BA64" i="34"/>
  <c r="BC33" i="34"/>
  <c r="CF115" i="34"/>
  <c r="DF74" i="34"/>
  <c r="DP110" i="34"/>
  <c r="DP28" i="34"/>
  <c r="AY134" i="34"/>
  <c r="AS7" i="34"/>
  <c r="CP15" i="34"/>
  <c r="CL152" i="34"/>
  <c r="DB53" i="34"/>
  <c r="CH126" i="34"/>
  <c r="CT72" i="34"/>
  <c r="CZ82" i="34"/>
  <c r="BI118" i="34"/>
  <c r="CN17" i="34"/>
  <c r="BQ66" i="34"/>
  <c r="DT148" i="34"/>
  <c r="BE122" i="34"/>
  <c r="DD120" i="34"/>
  <c r="BZ36" i="34"/>
  <c r="DV65" i="34"/>
  <c r="DB43" i="34"/>
  <c r="CN34" i="34"/>
  <c r="DR71" i="34"/>
  <c r="CN93" i="34"/>
  <c r="DB80" i="34"/>
  <c r="BK10" i="34"/>
  <c r="BM29" i="34"/>
  <c r="DL132" i="34"/>
  <c r="CX17" i="34"/>
  <c r="CH75" i="34"/>
  <c r="DN136" i="34"/>
  <c r="BA15" i="34"/>
  <c r="BE23" i="34"/>
  <c r="BE146" i="34"/>
  <c r="DP132" i="34"/>
  <c r="BM69" i="34"/>
  <c r="DD29" i="34"/>
  <c r="DT75" i="34"/>
  <c r="CJ51" i="34"/>
  <c r="CH48" i="34"/>
  <c r="DL138" i="34"/>
  <c r="CL103" i="34"/>
  <c r="CL78" i="34"/>
  <c r="DT56" i="34"/>
  <c r="AW66" i="34"/>
  <c r="DL104" i="34"/>
  <c r="CD73" i="34"/>
  <c r="AU101" i="34"/>
  <c r="BE115" i="34"/>
  <c r="CP75" i="34"/>
  <c r="CX133" i="34"/>
  <c r="AW92" i="34"/>
  <c r="DJ101" i="34"/>
  <c r="BV48" i="34"/>
  <c r="DV116" i="34"/>
  <c r="DH11" i="34"/>
  <c r="DH80" i="34"/>
  <c r="AS78" i="34"/>
  <c r="CR143" i="34"/>
  <c r="CN60" i="34"/>
  <c r="BA125" i="34"/>
  <c r="BG133" i="34"/>
  <c r="BE34" i="34"/>
  <c r="CL27" i="34"/>
  <c r="DF131" i="34"/>
  <c r="DH37" i="34"/>
  <c r="BA50" i="34"/>
  <c r="BI159" i="34"/>
  <c r="CZ79" i="34"/>
  <c r="CN152" i="34"/>
  <c r="BQ82" i="34"/>
  <c r="CD79" i="34"/>
  <c r="BO153" i="34"/>
  <c r="AY118" i="34"/>
  <c r="BA26" i="34"/>
  <c r="AW50" i="34"/>
  <c r="BK155" i="34"/>
  <c r="BM23" i="34"/>
  <c r="CR105" i="34"/>
  <c r="BQ105" i="34"/>
  <c r="DT154" i="34"/>
  <c r="BQ67" i="34"/>
  <c r="AY40" i="34"/>
  <c r="DP65" i="34"/>
  <c r="CT102" i="34"/>
  <c r="CF70" i="34"/>
  <c r="DT96" i="34"/>
  <c r="CX60" i="34"/>
  <c r="BX24" i="34"/>
  <c r="BC156" i="34"/>
  <c r="AU142" i="34"/>
  <c r="CN42" i="34"/>
  <c r="BI19" i="34"/>
  <c r="DD32" i="34"/>
  <c r="DV118" i="34"/>
  <c r="AS28" i="34"/>
  <c r="CL69" i="34"/>
  <c r="DH154" i="34"/>
  <c r="DH78" i="34"/>
  <c r="AU34" i="34"/>
  <c r="CZ27" i="34"/>
  <c r="CF111" i="34"/>
  <c r="BC87" i="34"/>
  <c r="CT122" i="34"/>
  <c r="CP8" i="34"/>
  <c r="CR15" i="34"/>
  <c r="BE56" i="34"/>
  <c r="CL133" i="34"/>
  <c r="BI38" i="34"/>
  <c r="CN49" i="34"/>
  <c r="DL147" i="34"/>
  <c r="DD135" i="34"/>
  <c r="BM115" i="34"/>
  <c r="BC67" i="34"/>
  <c r="DL56" i="34"/>
  <c r="AU44" i="34"/>
  <c r="BC76" i="34"/>
  <c r="CX73" i="34"/>
  <c r="DF67" i="34"/>
  <c r="DT95" i="34"/>
  <c r="BZ146" i="34"/>
  <c r="BZ46" i="34"/>
  <c r="BG115" i="34"/>
  <c r="DH123" i="34"/>
  <c r="AW84" i="34"/>
  <c r="BI68" i="34"/>
  <c r="BO126" i="34"/>
  <c r="CB57" i="34"/>
  <c r="DF71" i="34"/>
  <c r="DF68" i="34"/>
  <c r="BQ145" i="34"/>
  <c r="AW61" i="34"/>
  <c r="CD58" i="34"/>
  <c r="CX94" i="34"/>
  <c r="DP49" i="34"/>
  <c r="CJ82" i="34"/>
  <c r="DH114" i="34"/>
  <c r="AY56" i="34"/>
  <c r="CF38" i="34"/>
  <c r="CJ45" i="34"/>
  <c r="BA103" i="34"/>
  <c r="BC42" i="34"/>
  <c r="CX121" i="34"/>
  <c r="CL52" i="34"/>
  <c r="AS140" i="34"/>
  <c r="CF63" i="34"/>
  <c r="DN33" i="34"/>
  <c r="BC113" i="34"/>
  <c r="BX105" i="34"/>
  <c r="DD40" i="34"/>
  <c r="DT136" i="34"/>
  <c r="BV130" i="34"/>
  <c r="DR129" i="34"/>
  <c r="DL90" i="34"/>
  <c r="CZ131" i="34"/>
  <c r="BG5" i="34"/>
  <c r="DT18" i="34"/>
  <c r="CL115" i="34"/>
  <c r="BX139" i="34"/>
  <c r="CR142" i="34"/>
  <c r="BX41" i="34"/>
  <c r="DH71" i="34"/>
  <c r="DR104" i="34"/>
  <c r="CX113" i="34"/>
  <c r="BK4" i="34"/>
  <c r="BK99" i="34"/>
  <c r="DF151" i="34"/>
  <c r="BG63" i="34"/>
  <c r="AU87" i="34"/>
  <c r="CT29" i="34"/>
  <c r="AW130" i="34"/>
  <c r="DH137" i="34"/>
  <c r="DH69" i="34"/>
  <c r="DN67" i="34"/>
  <c r="BA34" i="34"/>
  <c r="DV49" i="34"/>
  <c r="BQ88" i="34"/>
  <c r="DV27" i="34"/>
  <c r="DR74" i="34"/>
  <c r="BC129" i="34"/>
  <c r="BK59" i="34"/>
  <c r="DH8" i="34"/>
  <c r="BM63" i="34"/>
  <c r="BK110" i="34"/>
  <c r="DD37" i="34"/>
  <c r="BE8" i="34"/>
  <c r="AU42" i="34"/>
  <c r="CL32" i="34"/>
  <c r="DN121" i="34"/>
  <c r="BC132" i="34"/>
  <c r="BK86" i="34"/>
  <c r="AY6" i="34"/>
  <c r="BM18" i="34"/>
  <c r="CB8" i="34"/>
  <c r="BI29" i="34"/>
  <c r="DJ35" i="34"/>
  <c r="BM111" i="34"/>
  <c r="AY35" i="34"/>
  <c r="CR4" i="34"/>
  <c r="DD41" i="34"/>
  <c r="AY158" i="34"/>
  <c r="CN100" i="34"/>
  <c r="BC63" i="34"/>
  <c r="DJ16" i="34"/>
  <c r="CT68" i="34"/>
  <c r="CD143" i="34"/>
  <c r="DT149" i="34"/>
  <c r="DD11" i="34"/>
  <c r="BM60" i="34"/>
  <c r="BK75" i="34"/>
  <c r="BX13" i="34"/>
  <c r="DV15" i="34"/>
  <c r="AS105" i="34"/>
  <c r="CZ69" i="34"/>
  <c r="CF158" i="34"/>
  <c r="CL95" i="34"/>
  <c r="BI146" i="34"/>
  <c r="DR17" i="34"/>
  <c r="BQ159" i="34"/>
  <c r="CN151" i="34"/>
  <c r="BE51" i="34"/>
  <c r="BA52" i="34"/>
  <c r="CZ115" i="34"/>
  <c r="BG136" i="34"/>
  <c r="BM100" i="34"/>
  <c r="DH94" i="34"/>
  <c r="CP14" i="34"/>
  <c r="DF102" i="34"/>
  <c r="AW37" i="34"/>
  <c r="CJ61" i="34"/>
  <c r="BE96" i="34"/>
  <c r="CD63" i="34"/>
  <c r="BO121" i="34"/>
  <c r="BG128" i="34"/>
  <c r="DJ114" i="34"/>
  <c r="DD86" i="34"/>
  <c r="BZ20" i="34"/>
  <c r="CZ64" i="34"/>
  <c r="DL40" i="34"/>
  <c r="DD42" i="34"/>
  <c r="DT137" i="34"/>
  <c r="DD115" i="34"/>
  <c r="BG43" i="34"/>
  <c r="BZ135" i="34"/>
  <c r="BE46" i="34"/>
  <c r="DP70" i="34"/>
  <c r="BC6" i="34"/>
  <c r="CB26" i="34"/>
  <c r="BQ150" i="34"/>
  <c r="AS51" i="34"/>
  <c r="DH43" i="34"/>
  <c r="CJ143" i="34"/>
  <c r="DN93" i="34"/>
  <c r="BV82" i="34"/>
  <c r="DT52" i="34"/>
  <c r="DF132" i="34"/>
  <c r="BM50" i="34"/>
  <c r="DF39" i="34"/>
  <c r="DR86" i="34"/>
  <c r="BI80" i="34"/>
  <c r="CD35" i="34"/>
  <c r="BZ7" i="34"/>
  <c r="CP58" i="34"/>
  <c r="BC154" i="34"/>
  <c r="AW105" i="34"/>
  <c r="CB142" i="34"/>
  <c r="DB7" i="34"/>
  <c r="BV52" i="34"/>
  <c r="BE26" i="34"/>
  <c r="AS35" i="34"/>
  <c r="DR150" i="34"/>
  <c r="DR48" i="34"/>
  <c r="BA140" i="34"/>
  <c r="CN120" i="34"/>
  <c r="BO35" i="34"/>
  <c r="CL131" i="34"/>
  <c r="BI17" i="34"/>
  <c r="DN104" i="34"/>
  <c r="AU15" i="34"/>
  <c r="CX80" i="34"/>
  <c r="BV22" i="34"/>
  <c r="DT49" i="34"/>
  <c r="CL113" i="34"/>
  <c r="DN57" i="34"/>
  <c r="DV62" i="34"/>
  <c r="BX71" i="34"/>
  <c r="CZ14" i="34"/>
  <c r="DV66" i="34"/>
  <c r="CL10" i="34"/>
  <c r="DN31" i="34"/>
  <c r="BV80" i="34"/>
  <c r="CZ18" i="34"/>
  <c r="CX138" i="34"/>
  <c r="CZ71" i="34"/>
  <c r="BZ111" i="34"/>
  <c r="BV92" i="34"/>
  <c r="CX67" i="34"/>
  <c r="AW146" i="34"/>
  <c r="DR41" i="34"/>
  <c r="DR34" i="34"/>
  <c r="BO92" i="34"/>
  <c r="CT26" i="34"/>
  <c r="BX90" i="34"/>
  <c r="BA43" i="34"/>
  <c r="CD120" i="34"/>
  <c r="AS99" i="34"/>
  <c r="CN37" i="34"/>
  <c r="BC32" i="34"/>
  <c r="DR53" i="34"/>
  <c r="DN133" i="34"/>
  <c r="BA110" i="34"/>
  <c r="CH100" i="34"/>
  <c r="DJ148" i="34"/>
  <c r="DR130" i="34"/>
  <c r="DV138" i="34"/>
  <c r="BA136" i="34"/>
  <c r="CN157" i="34"/>
  <c r="DH147" i="34"/>
  <c r="CP124" i="34"/>
  <c r="BE99" i="34"/>
  <c r="CJ146" i="34"/>
  <c r="BK149" i="34"/>
  <c r="BZ26" i="34"/>
  <c r="DP139" i="34"/>
  <c r="DP14" i="34"/>
  <c r="CZ62" i="34"/>
  <c r="CZ134" i="34"/>
  <c r="BZ64" i="34"/>
  <c r="CD93" i="34"/>
  <c r="BZ93" i="34"/>
  <c r="AW142" i="34"/>
  <c r="CR135" i="34"/>
  <c r="BK87" i="34"/>
  <c r="BX158" i="34"/>
  <c r="DJ14" i="34"/>
  <c r="DD33" i="34"/>
  <c r="BC27" i="34"/>
  <c r="CH80" i="34"/>
  <c r="CD127" i="34"/>
  <c r="BA61" i="34"/>
  <c r="CP33" i="34"/>
  <c r="CJ21" i="34"/>
  <c r="BI24" i="34"/>
  <c r="DN84" i="34"/>
  <c r="BX64" i="34"/>
  <c r="CR103" i="34"/>
  <c r="CJ129" i="34"/>
  <c r="BQ95" i="34"/>
  <c r="CR82" i="34"/>
  <c r="CP111" i="34"/>
  <c r="CN29" i="34"/>
  <c r="BM72" i="34"/>
  <c r="DL150" i="34"/>
  <c r="DN117" i="34"/>
  <c r="CN36" i="34"/>
  <c r="BI126" i="34"/>
  <c r="DP151" i="34"/>
  <c r="DP57" i="34"/>
  <c r="DJ20" i="34"/>
  <c r="BK144" i="34"/>
  <c r="AS72" i="34"/>
  <c r="BI97" i="34"/>
  <c r="BQ89" i="34"/>
  <c r="DN17" i="34"/>
  <c r="CJ95" i="34"/>
  <c r="CJ147" i="34"/>
  <c r="DT7" i="34"/>
  <c r="CX25" i="34"/>
  <c r="DV77" i="34"/>
  <c r="AW60" i="34"/>
  <c r="BC53" i="34"/>
  <c r="CX125" i="34"/>
  <c r="DF121" i="34"/>
  <c r="BQ110" i="34"/>
  <c r="CB67" i="34"/>
  <c r="BZ90" i="34"/>
  <c r="AS8" i="34"/>
  <c r="BE138" i="34"/>
  <c r="BQ151" i="34"/>
  <c r="CZ9" i="34"/>
  <c r="DR153" i="34"/>
  <c r="DF152" i="34"/>
  <c r="DN125" i="34"/>
  <c r="BC97" i="34"/>
  <c r="CN141" i="34"/>
  <c r="DH75" i="34"/>
  <c r="DT58" i="34"/>
  <c r="CZ102" i="34"/>
  <c r="CB77" i="34"/>
  <c r="DJ155" i="34"/>
  <c r="CP71" i="34"/>
  <c r="BI95" i="34"/>
  <c r="CJ59" i="34"/>
  <c r="CJ88" i="34"/>
  <c r="BE154" i="34"/>
  <c r="DH121" i="34"/>
  <c r="BI45" i="34"/>
  <c r="BG58" i="34"/>
  <c r="BG89" i="34"/>
  <c r="DN6" i="34"/>
  <c r="BC41" i="34"/>
  <c r="AY79" i="34"/>
  <c r="BE139" i="34"/>
  <c r="CH60" i="34"/>
  <c r="CT21" i="34"/>
  <c r="DN41" i="34"/>
  <c r="CX126" i="34"/>
  <c r="DB98" i="34"/>
  <c r="BG39" i="34"/>
  <c r="BC140" i="34"/>
  <c r="DP63" i="34"/>
  <c r="CP102" i="34"/>
  <c r="DN62" i="34"/>
  <c r="CF39" i="34"/>
  <c r="CL91" i="34"/>
  <c r="BE88" i="34"/>
  <c r="DP23" i="34"/>
  <c r="CT100" i="34"/>
  <c r="DJ12" i="34"/>
  <c r="DR47" i="34"/>
  <c r="CX39" i="34"/>
  <c r="CP134" i="34"/>
  <c r="BV110" i="34"/>
  <c r="DH100" i="34"/>
  <c r="AW63" i="34"/>
  <c r="AY60" i="34"/>
  <c r="DV111" i="34"/>
  <c r="BZ68" i="34"/>
  <c r="DT30" i="34"/>
  <c r="BQ32" i="34"/>
  <c r="AS115" i="34"/>
  <c r="AU13" i="34"/>
  <c r="BC57" i="34"/>
  <c r="CP145" i="34"/>
  <c r="BA150" i="34"/>
  <c r="BK70" i="34"/>
  <c r="BC105" i="34"/>
  <c r="CL13" i="34"/>
  <c r="DN24" i="34"/>
  <c r="AY93" i="34"/>
  <c r="BC45" i="34"/>
  <c r="DB77" i="34"/>
  <c r="CL8" i="34"/>
  <c r="CZ57" i="34"/>
  <c r="DF87" i="34"/>
  <c r="DV98" i="34"/>
  <c r="CH71" i="34"/>
  <c r="AW17" i="34"/>
  <c r="DF83" i="34"/>
  <c r="BI6" i="34"/>
  <c r="DN86" i="34"/>
  <c r="CJ25" i="34"/>
  <c r="BA44" i="34"/>
  <c r="CR24" i="34"/>
  <c r="AW41" i="34"/>
  <c r="CN87" i="34"/>
  <c r="DR94" i="34"/>
  <c r="BV137" i="34"/>
  <c r="DD125" i="34"/>
  <c r="BX157" i="34"/>
  <c r="DF13" i="34"/>
  <c r="BI142" i="34"/>
  <c r="BO90" i="34"/>
  <c r="CZ100" i="34"/>
  <c r="CJ138" i="34"/>
  <c r="DP30" i="34"/>
  <c r="DF144" i="34"/>
  <c r="AW158" i="34"/>
  <c r="DT34" i="34"/>
  <c r="DT151" i="34"/>
  <c r="BO118" i="34"/>
  <c r="BQ40" i="34"/>
  <c r="BM131" i="34"/>
  <c r="CX5" i="34"/>
  <c r="BQ24" i="34"/>
  <c r="DJ143" i="34"/>
  <c r="CR68" i="34"/>
  <c r="CB140" i="34"/>
  <c r="BI99" i="34"/>
  <c r="AS139" i="34"/>
  <c r="AW104" i="34"/>
  <c r="DT99" i="34"/>
  <c r="CN147" i="34"/>
  <c r="BC80" i="34"/>
  <c r="CT97" i="34"/>
  <c r="BQ140" i="34"/>
  <c r="BA137" i="34"/>
  <c r="BZ57" i="34"/>
  <c r="AU100" i="34"/>
  <c r="DP44" i="34"/>
  <c r="BG72" i="34"/>
  <c r="CH67" i="34"/>
  <c r="BC147" i="34"/>
  <c r="DL95" i="34"/>
  <c r="AS158" i="34"/>
  <c r="DN27" i="34"/>
  <c r="CR72" i="34"/>
  <c r="BQ133" i="34"/>
  <c r="DT104" i="34"/>
  <c r="AY17" i="34"/>
  <c r="CB130" i="34"/>
  <c r="DD92" i="34"/>
  <c r="AW119" i="34"/>
  <c r="DV42" i="34"/>
  <c r="BG144" i="34"/>
  <c r="BO22" i="34"/>
  <c r="CJ75" i="34"/>
  <c r="BA24" i="34"/>
  <c r="CX154" i="34"/>
  <c r="BI137" i="34"/>
  <c r="BO144" i="34"/>
  <c r="CL77" i="34"/>
  <c r="CL97" i="34"/>
  <c r="DF94" i="34"/>
  <c r="AU121" i="34"/>
  <c r="AW81" i="34"/>
  <c r="DH152" i="34"/>
  <c r="CR151" i="34"/>
  <c r="BG132" i="34"/>
  <c r="DF96" i="34"/>
  <c r="BC137" i="34"/>
  <c r="AW80" i="34"/>
  <c r="CZ97" i="34"/>
  <c r="DJ88" i="34"/>
  <c r="DD140" i="34"/>
  <c r="AS50" i="34"/>
  <c r="DH17" i="34"/>
  <c r="CJ27" i="34"/>
  <c r="BE147" i="34"/>
  <c r="CX64" i="34"/>
  <c r="CB117" i="34"/>
  <c r="CR115" i="34"/>
  <c r="CT110" i="34"/>
  <c r="DT66" i="34"/>
  <c r="DD69" i="34"/>
  <c r="BZ72" i="34"/>
  <c r="DV91" i="34"/>
  <c r="AU130" i="34"/>
  <c r="BX115" i="34"/>
  <c r="CL61" i="34"/>
  <c r="CT91" i="34"/>
  <c r="CD17" i="34"/>
  <c r="CB148" i="34"/>
  <c r="AW29" i="34"/>
  <c r="AU19" i="34"/>
  <c r="AY103" i="34"/>
  <c r="BK140" i="34"/>
  <c r="DB73" i="34"/>
  <c r="BM77" i="34"/>
  <c r="BV23" i="34"/>
  <c r="BE152" i="34"/>
  <c r="BO71" i="34"/>
  <c r="CH28" i="34"/>
  <c r="DH56" i="34"/>
  <c r="CH14" i="34"/>
  <c r="CT81" i="34"/>
  <c r="CB41" i="34"/>
  <c r="CD56" i="34"/>
  <c r="CT8" i="34"/>
  <c r="DL28" i="34"/>
  <c r="DP21" i="34"/>
  <c r="DF148" i="34"/>
  <c r="CN119" i="34"/>
  <c r="BQ8" i="34"/>
  <c r="BX20" i="34"/>
  <c r="BA134" i="34"/>
  <c r="BM30" i="34"/>
  <c r="BA19" i="34"/>
  <c r="DP10" i="34"/>
  <c r="DL157" i="34"/>
  <c r="AS48" i="34"/>
  <c r="BV60" i="34"/>
  <c r="DV105" i="34"/>
  <c r="DJ66" i="34"/>
  <c r="BO94" i="34"/>
  <c r="DR79" i="34"/>
  <c r="DH146" i="34"/>
  <c r="BE6" i="34"/>
  <c r="DN90" i="34"/>
  <c r="BC39" i="34"/>
  <c r="AU23" i="34"/>
  <c r="BX103" i="34"/>
  <c r="DJ118" i="34"/>
  <c r="DL89" i="34"/>
  <c r="AW30" i="34"/>
  <c r="AU95" i="34"/>
  <c r="DH155" i="34"/>
  <c r="CF60" i="34"/>
  <c r="CB156" i="34"/>
  <c r="CN30" i="34"/>
  <c r="BG147" i="34"/>
  <c r="DF25" i="34"/>
  <c r="BI120" i="34"/>
  <c r="BE50" i="34"/>
  <c r="BX93" i="34"/>
  <c r="BX114" i="34"/>
  <c r="DB143" i="34"/>
  <c r="BA68" i="34"/>
  <c r="CD94" i="34"/>
  <c r="CX149" i="34"/>
  <c r="CZ25" i="34"/>
  <c r="AS134" i="34"/>
  <c r="BV126" i="34"/>
  <c r="BA119" i="34"/>
  <c r="BI116" i="34"/>
  <c r="BO128" i="34"/>
  <c r="AW89" i="34"/>
  <c r="BI132" i="34"/>
  <c r="CT31" i="34"/>
  <c r="DR20" i="34"/>
  <c r="BQ16" i="34"/>
  <c r="BX44" i="34"/>
  <c r="DN77" i="34"/>
  <c r="BZ43" i="34"/>
  <c r="BV98" i="34"/>
  <c r="BV99" i="34"/>
  <c r="CZ114" i="34"/>
  <c r="BI70" i="34"/>
  <c r="DP159" i="34"/>
  <c r="BO14" i="34"/>
  <c r="BA152" i="34"/>
  <c r="DT39" i="34"/>
  <c r="DR68" i="34"/>
  <c r="BG49" i="34"/>
  <c r="CH18" i="34"/>
  <c r="BC88" i="34"/>
  <c r="DR131" i="34"/>
  <c r="CP61" i="34"/>
  <c r="DR159" i="34"/>
  <c r="CN91" i="34"/>
  <c r="CH45" i="34"/>
  <c r="AU122" i="34"/>
  <c r="AS116" i="34"/>
  <c r="DR30" i="34"/>
  <c r="CP139" i="34"/>
  <c r="DJ94" i="34"/>
  <c r="CF4" i="34"/>
  <c r="BV149" i="34"/>
  <c r="DJ134" i="34"/>
  <c r="CF34" i="34"/>
  <c r="BV47" i="34"/>
  <c r="BO130" i="34"/>
  <c r="CN114" i="34"/>
  <c r="AU5" i="34"/>
  <c r="AY139" i="34"/>
  <c r="CH149" i="34"/>
  <c r="BA97" i="34"/>
  <c r="DF125" i="34"/>
  <c r="CJ34" i="34"/>
  <c r="DP38" i="34"/>
  <c r="CP93" i="34"/>
  <c r="AY81" i="34"/>
  <c r="CT89" i="34"/>
  <c r="CF126" i="34"/>
  <c r="CD13" i="34"/>
  <c r="BG17" i="34"/>
  <c r="CR21" i="34"/>
  <c r="BM112" i="34"/>
  <c r="CR134" i="34"/>
  <c r="BG7" i="34"/>
  <c r="CB13" i="34"/>
  <c r="CD96" i="34"/>
  <c r="CJ120" i="34"/>
  <c r="AS117" i="34"/>
  <c r="CR20" i="34"/>
  <c r="CX10" i="34"/>
  <c r="BZ151" i="34"/>
  <c r="BI85" i="34"/>
  <c r="BI115" i="34"/>
  <c r="DR80" i="34"/>
  <c r="DH129" i="34"/>
  <c r="CZ146" i="34"/>
  <c r="DF59" i="34"/>
  <c r="CB27" i="34"/>
  <c r="DN56" i="34"/>
  <c r="BQ141" i="34"/>
  <c r="DN65" i="34"/>
  <c r="BE142" i="34"/>
  <c r="BO25" i="34"/>
  <c r="CN85" i="34"/>
  <c r="DR116" i="34"/>
  <c r="AY45" i="34"/>
  <c r="CZ83" i="34"/>
  <c r="BE11" i="34"/>
  <c r="AU89" i="34"/>
  <c r="DD89" i="34"/>
  <c r="BX148" i="34"/>
  <c r="DJ113" i="34"/>
  <c r="BO79" i="34"/>
  <c r="CT65" i="34"/>
  <c r="CP155" i="34"/>
  <c r="CD145" i="34"/>
  <c r="BQ50" i="34"/>
  <c r="CX21" i="34"/>
  <c r="BG146" i="34"/>
  <c r="AY32" i="34"/>
  <c r="DJ15" i="34"/>
  <c r="CN66" i="34"/>
  <c r="DT69" i="34"/>
  <c r="CR87" i="34"/>
  <c r="DJ48" i="34"/>
  <c r="DR133" i="34"/>
  <c r="BA122" i="34"/>
  <c r="DT94" i="34"/>
  <c r="DJ126" i="34"/>
  <c r="DP99" i="34"/>
  <c r="DR148" i="34"/>
  <c r="BC71" i="34"/>
  <c r="AY23" i="34"/>
  <c r="BA9" i="34"/>
  <c r="CB60" i="34"/>
  <c r="CT47" i="34"/>
  <c r="DJ76" i="34"/>
  <c r="AU68" i="34"/>
  <c r="BO62" i="34"/>
  <c r="DL155" i="34"/>
  <c r="DJ9" i="34"/>
  <c r="BM126" i="34"/>
  <c r="DL112" i="34"/>
  <c r="BK89" i="34"/>
  <c r="CR75" i="34"/>
  <c r="CJ100" i="34"/>
  <c r="DF89" i="34"/>
  <c r="DR99" i="34"/>
  <c r="BV13" i="34"/>
  <c r="DT16" i="34"/>
  <c r="CB95" i="34"/>
  <c r="CJ33" i="34"/>
  <c r="BC98" i="34"/>
  <c r="AY129" i="34"/>
  <c r="DD39" i="34"/>
  <c r="BQ4" i="34"/>
  <c r="BV77" i="34"/>
  <c r="BK61" i="34"/>
  <c r="DJ117" i="34"/>
  <c r="DF49" i="34"/>
  <c r="CL158" i="34"/>
  <c r="CP142" i="34"/>
  <c r="BX77" i="34"/>
  <c r="CD99" i="34"/>
  <c r="DP19" i="34"/>
  <c r="DT152" i="34"/>
  <c r="BI123" i="34"/>
  <c r="CZ142" i="34"/>
  <c r="CT74" i="34"/>
  <c r="CZ26" i="34"/>
  <c r="CN45" i="34"/>
  <c r="DL34" i="34"/>
  <c r="DT46" i="34"/>
  <c r="BI100" i="34"/>
  <c r="CJ64" i="34"/>
  <c r="CJ57" i="34"/>
  <c r="BX43" i="34"/>
  <c r="BI60" i="34"/>
  <c r="BX39" i="34"/>
  <c r="DT105" i="34"/>
  <c r="BA145" i="34"/>
  <c r="BM79" i="34"/>
  <c r="CF71" i="34"/>
  <c r="DD75" i="34"/>
  <c r="DB42" i="34"/>
  <c r="AW97" i="34"/>
  <c r="BK24" i="34"/>
  <c r="BO73" i="34"/>
  <c r="BG102" i="34"/>
  <c r="BE41" i="34"/>
  <c r="CD105" i="34"/>
  <c r="BV153" i="34"/>
  <c r="DB92" i="34"/>
  <c r="DR70" i="34"/>
  <c r="AW76" i="34"/>
  <c r="DR49" i="34"/>
  <c r="DL114" i="34"/>
  <c r="CH124" i="34"/>
  <c r="DL32" i="34"/>
  <c r="BG121" i="34"/>
  <c r="AS40" i="34"/>
  <c r="AS39" i="34"/>
  <c r="CX130" i="34"/>
  <c r="CN136" i="34"/>
  <c r="DF111" i="34"/>
  <c r="DT76" i="34"/>
  <c r="BZ149" i="34"/>
  <c r="BX101" i="34"/>
  <c r="CH68" i="34"/>
  <c r="CT117" i="34"/>
  <c r="DL64" i="34"/>
  <c r="BM12" i="34"/>
  <c r="AW136" i="34"/>
  <c r="CP114" i="34"/>
  <c r="BO101" i="34"/>
  <c r="BG113" i="34"/>
  <c r="CL72" i="34"/>
  <c r="BZ6" i="34"/>
  <c r="DV26" i="34"/>
  <c r="BK93" i="34"/>
  <c r="BG86" i="34"/>
  <c r="BE33" i="34"/>
  <c r="CJ96" i="34"/>
  <c r="BX122" i="34"/>
  <c r="BZ70" i="34"/>
  <c r="CD114" i="34"/>
  <c r="BQ19" i="34"/>
  <c r="AW151" i="34"/>
  <c r="CR11" i="34"/>
  <c r="DV17" i="34"/>
  <c r="DD26" i="34"/>
  <c r="CL38" i="34"/>
  <c r="BQ61" i="34"/>
  <c r="BA74" i="34"/>
  <c r="BK125" i="34"/>
  <c r="BI33" i="34"/>
  <c r="CN96" i="34"/>
  <c r="DT17" i="34"/>
  <c r="CL59" i="34"/>
  <c r="BA63" i="34"/>
  <c r="BO59" i="34"/>
  <c r="BA59" i="34"/>
  <c r="BG76" i="34"/>
  <c r="DD148" i="34"/>
  <c r="BA35" i="34"/>
  <c r="DN13" i="34"/>
  <c r="CP126" i="34"/>
  <c r="CX59" i="34"/>
  <c r="DV47" i="34"/>
  <c r="AS47" i="34"/>
  <c r="CZ132" i="34"/>
  <c r="BQ25" i="34"/>
  <c r="CB124" i="34"/>
  <c r="BZ71" i="34"/>
  <c r="DP118" i="34"/>
  <c r="DH33" i="34"/>
  <c r="BO135" i="34"/>
  <c r="AS86" i="34"/>
  <c r="BM46" i="34"/>
  <c r="CT133" i="34"/>
  <c r="DN44" i="34"/>
  <c r="BM97" i="34"/>
  <c r="DP12" i="34"/>
  <c r="CB136" i="34"/>
  <c r="CF56" i="34"/>
  <c r="DT83" i="34"/>
  <c r="BO45" i="34"/>
  <c r="DT53" i="34"/>
  <c r="BM78" i="34"/>
  <c r="BE90" i="34"/>
  <c r="AS90" i="34"/>
  <c r="BK71" i="34"/>
  <c r="DV159" i="34"/>
  <c r="DD73" i="34"/>
  <c r="CZ85" i="34"/>
  <c r="DL78" i="34"/>
  <c r="DP101" i="34"/>
  <c r="DV35" i="34"/>
  <c r="BV103" i="34"/>
  <c r="DB81" i="34"/>
  <c r="BG95" i="34"/>
  <c r="BO74" i="34"/>
  <c r="BC155" i="34"/>
  <c r="BZ52" i="34"/>
  <c r="CH47" i="34"/>
  <c r="CR64" i="34"/>
  <c r="CF124" i="34"/>
  <c r="DT61" i="34"/>
  <c r="DR93" i="34"/>
  <c r="DB41" i="34"/>
  <c r="CZ92" i="34"/>
  <c r="DL83" i="34"/>
  <c r="CP110" i="34"/>
  <c r="DJ97" i="34"/>
  <c r="AS10" i="34"/>
  <c r="BE18" i="34"/>
  <c r="DV9" i="34"/>
  <c r="DJ19" i="34"/>
  <c r="CJ116" i="34"/>
  <c r="DJ146" i="34"/>
  <c r="BK76" i="34"/>
  <c r="DL126" i="34"/>
  <c r="DJ13" i="34"/>
  <c r="CL7" i="34"/>
  <c r="BV146" i="34"/>
  <c r="DJ29" i="34"/>
  <c r="CP137" i="34"/>
  <c r="DL85" i="34"/>
  <c r="CF23" i="34"/>
  <c r="CR77" i="34"/>
  <c r="BI58" i="34"/>
  <c r="AU141" i="34"/>
  <c r="AW33" i="34"/>
  <c r="CL116" i="34"/>
  <c r="BM56" i="34"/>
  <c r="CP52" i="34"/>
  <c r="DJ50" i="34"/>
  <c r="CR130" i="34"/>
  <c r="DL59" i="34"/>
  <c r="CF113" i="34"/>
  <c r="DF137" i="34"/>
  <c r="CB62" i="34"/>
  <c r="CB72" i="34"/>
  <c r="DD144" i="34"/>
  <c r="DR19" i="34"/>
  <c r="CB24" i="34"/>
  <c r="BQ27" i="34"/>
  <c r="BE36" i="34"/>
  <c r="CH19" i="34"/>
  <c r="DL49" i="34"/>
  <c r="CF25" i="34"/>
  <c r="AS53" i="34"/>
  <c r="BA121" i="34"/>
  <c r="CJ98" i="34"/>
  <c r="DP125" i="34"/>
  <c r="BM27" i="34"/>
  <c r="DD25" i="34"/>
  <c r="BG28" i="34"/>
  <c r="DB157" i="34"/>
  <c r="CF139" i="34"/>
  <c r="CL92" i="34"/>
  <c r="CX72" i="34"/>
  <c r="BI41" i="34"/>
  <c r="CF129" i="34"/>
  <c r="CJ159" i="34"/>
  <c r="DV132" i="34"/>
  <c r="DV144" i="34"/>
  <c r="DP124" i="34"/>
  <c r="AY66" i="34"/>
  <c r="DN81" i="34"/>
  <c r="AU120" i="34"/>
  <c r="DV149" i="34"/>
  <c r="AS16" i="34"/>
  <c r="DL133" i="34"/>
  <c r="DF117" i="34"/>
  <c r="CP7" i="34"/>
  <c r="BQ154" i="34"/>
  <c r="BC86" i="34"/>
  <c r="DH47" i="34"/>
  <c r="CD65" i="34"/>
  <c r="BM5" i="34"/>
  <c r="CT153" i="34"/>
  <c r="CF103" i="34"/>
  <c r="BO63" i="34"/>
  <c r="BM133" i="34"/>
  <c r="DF124" i="34"/>
  <c r="DH65" i="34"/>
  <c r="DP147" i="34"/>
  <c r="CF104" i="34"/>
  <c r="BX46" i="34"/>
  <c r="CX58" i="34"/>
  <c r="DF153" i="34"/>
  <c r="BQ22" i="34"/>
  <c r="CX66" i="34"/>
  <c r="DL102" i="34"/>
  <c r="CP151" i="34"/>
  <c r="CH30" i="34"/>
  <c r="BA62" i="34"/>
  <c r="BV75" i="34"/>
  <c r="CF42" i="34"/>
  <c r="CJ39" i="34"/>
  <c r="BX18" i="34"/>
  <c r="CL112" i="34"/>
  <c r="BQ153" i="34"/>
  <c r="DJ87" i="34"/>
  <c r="DV21" i="34"/>
  <c r="CR39" i="34"/>
  <c r="CH95" i="34"/>
  <c r="DF114" i="34"/>
  <c r="BA72" i="34"/>
  <c r="BA49" i="34"/>
  <c r="CJ81" i="34"/>
  <c r="DL82" i="34"/>
  <c r="BX19" i="34"/>
  <c r="AS66" i="34"/>
  <c r="DB104" i="34"/>
  <c r="BX42" i="34"/>
  <c r="CX48" i="34"/>
  <c r="AS146" i="34"/>
  <c r="CF144" i="34"/>
  <c r="DT85" i="34"/>
  <c r="BX63" i="34"/>
  <c r="BV128" i="34"/>
  <c r="BM124" i="34"/>
  <c r="CD151" i="34"/>
  <c r="DP100" i="34"/>
  <c r="DR105" i="34"/>
  <c r="BZ137" i="34"/>
  <c r="DV60" i="34"/>
  <c r="DR151" i="34"/>
  <c r="DP20" i="34"/>
  <c r="BV95" i="34"/>
  <c r="AU58" i="34"/>
  <c r="BE65" i="34"/>
  <c r="CR80" i="34"/>
  <c r="DB11" i="34"/>
  <c r="CR128" i="34"/>
  <c r="CX4" i="34"/>
  <c r="CF110" i="34"/>
  <c r="AW75" i="34"/>
  <c r="BA58" i="34"/>
  <c r="DL84" i="34"/>
  <c r="BM31" i="34"/>
  <c r="CX155" i="34"/>
  <c r="DL140" i="34"/>
  <c r="DR62" i="34"/>
  <c r="BQ149" i="34"/>
  <c r="DD117" i="34"/>
  <c r="CR144" i="34"/>
  <c r="CD91" i="34"/>
  <c r="DF24" i="34"/>
  <c r="AU139" i="34"/>
  <c r="AY30" i="34"/>
  <c r="DV5" i="34"/>
  <c r="DL31" i="34"/>
  <c r="CX31" i="34"/>
  <c r="DH76" i="34"/>
  <c r="DV84" i="34"/>
  <c r="DJ65" i="34"/>
  <c r="DP56" i="34"/>
  <c r="CP76" i="34"/>
  <c r="DN69" i="34"/>
  <c r="DJ96" i="34"/>
  <c r="CL75" i="34"/>
  <c r="DP79" i="34"/>
  <c r="BZ138" i="34"/>
  <c r="DD19" i="34"/>
  <c r="DH90" i="34"/>
  <c r="CN70" i="34"/>
  <c r="CN35" i="34"/>
  <c r="AU32" i="34"/>
  <c r="BC100" i="34"/>
  <c r="CR113" i="34"/>
  <c r="CX81" i="34"/>
  <c r="DD84" i="34"/>
  <c r="CH81" i="34"/>
  <c r="CD31" i="34"/>
  <c r="AW21" i="34"/>
  <c r="DJ32" i="34"/>
  <c r="BG61" i="34"/>
  <c r="BO8" i="34"/>
  <c r="CJ117" i="34"/>
  <c r="CF100" i="34"/>
  <c r="CB112" i="34"/>
  <c r="DT41" i="34"/>
  <c r="BK104" i="34"/>
  <c r="CN84" i="34"/>
  <c r="DR76" i="34"/>
  <c r="DF129" i="34"/>
  <c r="CB68" i="34"/>
  <c r="DR132" i="34"/>
  <c r="BO26" i="34"/>
  <c r="BQ130" i="34"/>
  <c r="BI139" i="34"/>
  <c r="DV57" i="34"/>
  <c r="DJ41" i="34"/>
  <c r="CJ105" i="34"/>
  <c r="DR136" i="34"/>
  <c r="BA117" i="34"/>
  <c r="BQ116" i="34"/>
  <c r="BM80" i="34"/>
  <c r="DT44" i="34"/>
  <c r="AW82" i="34"/>
  <c r="DP149" i="34"/>
  <c r="BZ48" i="34"/>
  <c r="BV112" i="34"/>
  <c r="CX69" i="34"/>
  <c r="CJ140" i="34"/>
  <c r="DD74" i="34"/>
  <c r="BQ28" i="34"/>
  <c r="CL153" i="34"/>
  <c r="CX132" i="34"/>
  <c r="BZ126" i="34"/>
  <c r="BO48" i="34"/>
  <c r="BK18" i="34"/>
  <c r="DH134" i="34"/>
  <c r="BE80" i="34"/>
  <c r="BX84" i="34"/>
  <c r="BG4" i="34"/>
  <c r="BM148" i="34"/>
  <c r="BM105" i="34"/>
  <c r="BO119" i="34"/>
  <c r="CB61" i="34"/>
  <c r="CD10" i="34"/>
  <c r="BK98" i="34"/>
  <c r="DV133" i="34"/>
  <c r="CR81" i="34"/>
  <c r="BV9" i="34"/>
  <c r="BM152" i="34"/>
  <c r="DT25" i="34"/>
  <c r="CT120" i="34"/>
  <c r="BC56" i="34"/>
  <c r="DN144" i="34"/>
  <c r="BK12" i="34"/>
  <c r="CH84" i="34"/>
  <c r="AW44" i="34"/>
  <c r="BQ139" i="34"/>
  <c r="CT121" i="34"/>
  <c r="CN43" i="34"/>
  <c r="BG79" i="34"/>
  <c r="CB147" i="34"/>
  <c r="CB76" i="34"/>
  <c r="BI31" i="34"/>
  <c r="CT86" i="34"/>
  <c r="DH32" i="34"/>
  <c r="BO145" i="34"/>
  <c r="AY43" i="34"/>
  <c r="AY34" i="34"/>
  <c r="BQ96" i="34"/>
  <c r="DB57" i="34"/>
  <c r="CB135" i="34"/>
  <c r="AY85" i="34"/>
  <c r="AU123" i="34"/>
  <c r="CH121" i="34"/>
  <c r="CB115" i="34"/>
  <c r="BX150" i="34"/>
  <c r="AY148" i="34"/>
  <c r="DJ91" i="34"/>
  <c r="CX74" i="34"/>
  <c r="DL11" i="34"/>
  <c r="DD72" i="34"/>
  <c r="AW112" i="34"/>
  <c r="DT13" i="34"/>
  <c r="DR40" i="34"/>
  <c r="BV17" i="34"/>
  <c r="CX117" i="34"/>
  <c r="BZ62" i="34"/>
  <c r="BX97" i="34"/>
  <c r="CH37" i="34"/>
  <c r="BG124" i="34"/>
  <c r="BX17" i="34"/>
  <c r="DV28" i="34"/>
  <c r="DH5" i="34"/>
  <c r="CR152" i="34"/>
  <c r="CD45" i="34"/>
  <c r="CN77" i="34"/>
  <c r="DP69" i="34"/>
  <c r="DT127" i="34"/>
  <c r="BM73" i="34"/>
  <c r="BG88" i="34"/>
  <c r="DF154" i="34"/>
  <c r="CB15" i="34"/>
  <c r="DB69" i="34"/>
  <c r="CP112" i="34"/>
  <c r="CL119" i="34"/>
  <c r="CT27" i="34"/>
  <c r="BM38" i="34"/>
  <c r="CD62" i="34"/>
  <c r="AY72" i="34"/>
  <c r="AU26" i="34"/>
  <c r="DT48" i="34"/>
  <c r="CD46" i="34"/>
  <c r="BX138" i="34"/>
  <c r="DB5" i="34"/>
  <c r="CB122" i="34"/>
  <c r="BQ83" i="34"/>
  <c r="CL53" i="34"/>
  <c r="DN9" i="34"/>
  <c r="CR132" i="34"/>
  <c r="CB12" i="34"/>
  <c r="DN159" i="34"/>
  <c r="CZ105" i="34"/>
  <c r="DP138" i="34"/>
  <c r="DT112" i="34"/>
  <c r="BQ68" i="34"/>
  <c r="CJ13" i="34"/>
  <c r="AW43" i="34"/>
  <c r="CN10" i="34"/>
  <c r="CX65" i="34"/>
  <c r="CF35" i="34"/>
  <c r="BK60" i="34"/>
  <c r="BE145" i="34"/>
  <c r="CR127" i="34"/>
  <c r="DF135" i="34"/>
  <c r="CN121" i="34"/>
  <c r="BK143" i="34"/>
  <c r="DB48" i="34"/>
  <c r="DH9" i="34"/>
  <c r="CB48" i="34"/>
  <c r="CB116" i="34"/>
  <c r="CN75" i="34"/>
  <c r="CZ21" i="34"/>
  <c r="DN91" i="34"/>
  <c r="BG51" i="34"/>
  <c r="BV120" i="34"/>
  <c r="CF19" i="34"/>
  <c r="CX114" i="34"/>
  <c r="AU80" i="34"/>
  <c r="CF74" i="34"/>
  <c r="BV93" i="34"/>
  <c r="DV31" i="34"/>
  <c r="DH111" i="34"/>
  <c r="CF33" i="34"/>
  <c r="CR22" i="34"/>
  <c r="BK28" i="34"/>
  <c r="CZ31" i="34"/>
  <c r="BE98" i="34"/>
  <c r="AW11" i="34"/>
  <c r="CH17" i="34"/>
  <c r="BG8" i="34"/>
  <c r="BA32" i="34"/>
  <c r="CR92" i="34"/>
  <c r="BG70" i="34"/>
  <c r="DR38" i="34"/>
  <c r="BQ122" i="34"/>
  <c r="CL23" i="34"/>
  <c r="CN129" i="34"/>
  <c r="DV117" i="34"/>
  <c r="CZ56" i="34"/>
  <c r="CD11" i="34"/>
  <c r="DF42" i="34"/>
  <c r="DD59" i="34"/>
  <c r="BA37" i="34"/>
  <c r="CJ124" i="34"/>
  <c r="BG148" i="34"/>
  <c r="DR87" i="34"/>
  <c r="CJ67" i="34"/>
  <c r="BM113" i="34"/>
  <c r="BI81" i="34"/>
  <c r="BA146" i="34"/>
  <c r="CP47" i="34"/>
  <c r="BI88" i="34"/>
  <c r="AY123" i="34"/>
  <c r="AS111" i="34"/>
  <c r="BQ43" i="34"/>
  <c r="CN116" i="34"/>
  <c r="CB66" i="34"/>
  <c r="BV51" i="34"/>
  <c r="AS152" i="34"/>
  <c r="DV78" i="34"/>
  <c r="DN94" i="34"/>
  <c r="DN153" i="34"/>
  <c r="BO120" i="34"/>
  <c r="BX121" i="34"/>
  <c r="BV135" i="34"/>
  <c r="CZ90" i="34"/>
  <c r="DH48" i="34"/>
  <c r="CN131" i="34"/>
  <c r="CZ8" i="34"/>
  <c r="CN40" i="34"/>
  <c r="BV83" i="34"/>
  <c r="CT36" i="34"/>
  <c r="CF36" i="34"/>
  <c r="DP112" i="34"/>
  <c r="CJ19" i="34"/>
  <c r="BO65" i="34"/>
  <c r="BC72" i="34"/>
  <c r="BE130" i="34"/>
  <c r="AS9" i="34"/>
  <c r="BZ47" i="34"/>
  <c r="CD126" i="34"/>
  <c r="CP72" i="34"/>
  <c r="CP79" i="34"/>
  <c r="BI130" i="34"/>
  <c r="BK49" i="34"/>
  <c r="CP39" i="34"/>
  <c r="CB51" i="34"/>
  <c r="AS71" i="34"/>
  <c r="BK94" i="34"/>
  <c r="DB126" i="34"/>
  <c r="DN59" i="34"/>
  <c r="DL60" i="34"/>
  <c r="DN60" i="34"/>
  <c r="CX131" i="34"/>
  <c r="DF93" i="34"/>
  <c r="CF20" i="34"/>
  <c r="BC95" i="34"/>
  <c r="DV88" i="34"/>
  <c r="DN4" i="34"/>
  <c r="CN146" i="34"/>
  <c r="DH19" i="34"/>
  <c r="DP82" i="34"/>
  <c r="BC114" i="34"/>
  <c r="DJ31" i="34"/>
  <c r="CR38" i="34"/>
  <c r="CF125" i="34"/>
  <c r="BQ146" i="34"/>
  <c r="BG153" i="34"/>
  <c r="CZ66" i="34"/>
  <c r="DV48" i="34"/>
  <c r="BV49" i="34"/>
  <c r="CX9" i="34"/>
  <c r="AU102" i="34"/>
  <c r="AU49" i="34"/>
  <c r="BE149" i="34"/>
  <c r="CZ138" i="34"/>
  <c r="BG93" i="34"/>
  <c r="CH127" i="34"/>
  <c r="DR147" i="34"/>
  <c r="BC13" i="34"/>
  <c r="BE21" i="34"/>
  <c r="CF135" i="34"/>
  <c r="BA93" i="34"/>
  <c r="CX43" i="34"/>
  <c r="CN63" i="34"/>
  <c r="DN138" i="34"/>
  <c r="CJ119" i="34"/>
  <c r="BQ21" i="34"/>
  <c r="CN124" i="34"/>
  <c r="BE5" i="34"/>
  <c r="DN7" i="34"/>
  <c r="CF11" i="34"/>
  <c r="CF127" i="34"/>
  <c r="BE42" i="34"/>
  <c r="AW150" i="34"/>
  <c r="CD59" i="34"/>
  <c r="CZ135" i="34"/>
  <c r="BO85" i="34"/>
  <c r="CJ134" i="34"/>
  <c r="DB70" i="34"/>
  <c r="DN14" i="34"/>
  <c r="BM159" i="34"/>
  <c r="CF5" i="34"/>
  <c r="DR82" i="34"/>
  <c r="BE29" i="34"/>
  <c r="DB21" i="34"/>
  <c r="DJ150" i="34"/>
  <c r="BI135" i="34"/>
  <c r="BE10" i="34"/>
  <c r="DV119" i="34"/>
  <c r="BG90" i="34"/>
  <c r="BE92" i="34"/>
  <c r="DH6" i="34"/>
  <c r="BX94" i="34"/>
  <c r="AS92" i="34"/>
  <c r="DL43" i="34"/>
  <c r="AS76" i="34"/>
  <c r="BE63" i="34"/>
  <c r="BV138" i="34"/>
  <c r="DV12" i="34"/>
  <c r="BV136" i="34"/>
  <c r="BX68" i="34"/>
  <c r="CJ18" i="34"/>
  <c r="CD38" i="34"/>
  <c r="CP25" i="34"/>
  <c r="CT98" i="34"/>
  <c r="CP140" i="34"/>
  <c r="DD112" i="34"/>
  <c r="DF86" i="34"/>
  <c r="AU145" i="34"/>
  <c r="DR15" i="34"/>
  <c r="DJ75" i="34"/>
  <c r="AU103" i="34"/>
  <c r="DP123" i="34"/>
  <c r="CZ88" i="34"/>
  <c r="CB118" i="34"/>
  <c r="BK42" i="34"/>
  <c r="CL149" i="34"/>
  <c r="DB128" i="34"/>
  <c r="AU119" i="34"/>
  <c r="CH6" i="34"/>
  <c r="BQ127" i="34"/>
  <c r="DN148" i="34"/>
  <c r="DV36" i="34"/>
  <c r="CJ31" i="34"/>
  <c r="BE61" i="34"/>
  <c r="CL74" i="34"/>
  <c r="DP129" i="34"/>
  <c r="BC96" i="34"/>
  <c r="CB6" i="34"/>
  <c r="CX84" i="34"/>
  <c r="CH91" i="34"/>
  <c r="CL151" i="34"/>
  <c r="CP45" i="34"/>
  <c r="CF145" i="34"/>
  <c r="DP102" i="34"/>
  <c r="CH135" i="34"/>
  <c r="CL76" i="34"/>
  <c r="AS27" i="34"/>
  <c r="CZ153" i="34"/>
  <c r="BE143" i="34"/>
  <c r="CL129" i="34"/>
  <c r="DH42" i="34"/>
  <c r="CP156" i="34"/>
  <c r="DP32" i="34"/>
  <c r="CR57" i="34"/>
  <c r="AW57" i="34"/>
  <c r="AY67" i="34"/>
  <c r="BX14" i="34"/>
  <c r="AS143" i="34"/>
  <c r="BO83" i="34"/>
  <c r="DH4" i="34"/>
  <c r="BQ90" i="34"/>
  <c r="CN137" i="34"/>
  <c r="CD146" i="34"/>
  <c r="DT101" i="34"/>
  <c r="AW124" i="34"/>
  <c r="BO111" i="34"/>
  <c r="AY156" i="34"/>
  <c r="CT78" i="34"/>
  <c r="CN24" i="34"/>
  <c r="BQ69" i="34"/>
  <c r="CJ87" i="34"/>
  <c r="CB129" i="34"/>
  <c r="BX100" i="34"/>
  <c r="DV128" i="34"/>
  <c r="BI144" i="34"/>
  <c r="DL53" i="34"/>
  <c r="BC143" i="34"/>
  <c r="CT119" i="34"/>
  <c r="AW40" i="34"/>
  <c r="CP56" i="34"/>
  <c r="AU159" i="34"/>
  <c r="BO158" i="34"/>
  <c r="DD116" i="34"/>
  <c r="DH14" i="34"/>
  <c r="CF76" i="34"/>
  <c r="BI150" i="34"/>
  <c r="BM85" i="34"/>
  <c r="DR12" i="34"/>
  <c r="CJ10" i="34"/>
  <c r="DV53" i="34"/>
  <c r="AU135" i="34"/>
  <c r="CX153" i="34"/>
  <c r="DD87" i="34"/>
  <c r="BC17" i="34"/>
  <c r="CP24" i="34"/>
  <c r="AY87" i="34"/>
  <c r="CT87" i="34"/>
  <c r="CH42" i="34"/>
  <c r="CL130" i="34"/>
  <c r="DD51" i="34"/>
  <c r="CT82" i="34"/>
  <c r="BM116" i="34"/>
  <c r="BE15" i="34"/>
  <c r="BK150" i="34"/>
  <c r="BO72" i="34"/>
  <c r="AW24" i="34"/>
  <c r="CR138" i="34"/>
  <c r="AW26" i="34"/>
  <c r="DH49" i="34"/>
  <c r="AU31" i="34"/>
  <c r="BC51" i="34"/>
  <c r="DD67" i="34"/>
  <c r="DP43" i="34"/>
  <c r="CP21" i="34"/>
  <c r="BX131" i="34"/>
  <c r="CH133" i="34"/>
  <c r="CN140" i="34"/>
  <c r="CT52" i="34"/>
  <c r="BI128" i="34"/>
  <c r="CX141" i="34"/>
  <c r="CF153" i="34"/>
  <c r="DV142" i="34"/>
  <c r="CP122" i="34"/>
  <c r="BC139" i="34"/>
  <c r="BA17" i="34"/>
  <c r="CH23" i="34"/>
  <c r="CZ116" i="34"/>
  <c r="CF59" i="34"/>
  <c r="BK33" i="34"/>
  <c r="DD147" i="34"/>
  <c r="DJ57" i="34"/>
  <c r="BZ92" i="34"/>
  <c r="DJ102" i="34"/>
  <c r="DN25" i="34"/>
  <c r="CP118" i="34"/>
  <c r="BX75" i="34"/>
  <c r="CJ77" i="34"/>
  <c r="DT81" i="34"/>
  <c r="BM102" i="34"/>
  <c r="BX86" i="34"/>
  <c r="BC120" i="34"/>
  <c r="BZ98" i="34"/>
  <c r="BC150" i="34"/>
  <c r="DL122" i="34"/>
  <c r="DJ28" i="34"/>
  <c r="BC78" i="34"/>
  <c r="DJ157" i="34"/>
  <c r="AW53" i="34"/>
  <c r="BZ117" i="34"/>
  <c r="DF122" i="34"/>
  <c r="AY124" i="34"/>
  <c r="CT57" i="34"/>
  <c r="AY140" i="34"/>
  <c r="DV139" i="34"/>
  <c r="AW144" i="34"/>
  <c r="CH13" i="34"/>
  <c r="DP9" i="34"/>
  <c r="CX91" i="34"/>
  <c r="CZ63" i="34"/>
  <c r="AS121" i="34"/>
  <c r="BO69" i="34"/>
  <c r="CH102" i="34"/>
  <c r="AY27" i="34"/>
  <c r="AS103" i="34"/>
  <c r="DL96" i="34"/>
  <c r="DR113" i="34"/>
  <c r="AY155" i="34"/>
  <c r="BE19" i="34"/>
  <c r="CB29" i="34"/>
  <c r="AW13" i="34"/>
  <c r="DH118" i="34"/>
  <c r="BE22" i="34"/>
  <c r="DR60" i="34"/>
  <c r="CJ5" i="34"/>
  <c r="DL66" i="34"/>
  <c r="BX22" i="34"/>
  <c r="CP129" i="34"/>
  <c r="CR104" i="34"/>
  <c r="DN64" i="34"/>
  <c r="DL58" i="34"/>
  <c r="DT145" i="34"/>
  <c r="BC123" i="34"/>
  <c r="BQ44" i="34"/>
  <c r="DR117" i="34"/>
  <c r="BC111" i="34"/>
  <c r="DR92" i="34"/>
  <c r="DN99" i="34"/>
  <c r="CX18" i="34"/>
  <c r="BA13" i="34"/>
  <c r="CD81" i="34"/>
  <c r="CD102" i="34"/>
  <c r="AY117" i="34"/>
  <c r="AW6" i="34"/>
  <c r="DD46" i="34"/>
  <c r="CL87" i="34"/>
  <c r="CD115" i="34"/>
  <c r="BE31" i="34"/>
  <c r="DP94" i="34"/>
  <c r="DB12" i="34"/>
  <c r="AY52" i="34"/>
  <c r="BE84" i="34"/>
  <c r="CX36" i="34"/>
  <c r="DJ6" i="34"/>
  <c r="CB58" i="34"/>
  <c r="CD51" i="34"/>
  <c r="CB138" i="34"/>
  <c r="AS113" i="34"/>
  <c r="CR100" i="34"/>
  <c r="DF155" i="34"/>
  <c r="DL65" i="34"/>
  <c r="CB69" i="34"/>
  <c r="CB49" i="34"/>
  <c r="DJ49" i="34"/>
  <c r="BV53" i="34"/>
  <c r="CJ130" i="34"/>
  <c r="CH148" i="34"/>
  <c r="BK84" i="34"/>
  <c r="DT20" i="34"/>
  <c r="BM48" i="34"/>
  <c r="CZ22" i="34"/>
  <c r="BM61" i="34"/>
  <c r="CN32" i="34"/>
  <c r="BQ52" i="34"/>
  <c r="CF58" i="34"/>
  <c r="BZ114" i="34"/>
  <c r="BQ20" i="34"/>
  <c r="BA75" i="34"/>
  <c r="DD56" i="34"/>
  <c r="CB132" i="34"/>
  <c r="AU140" i="34"/>
  <c r="DL44" i="34"/>
  <c r="DD52" i="34"/>
  <c r="CT138" i="34"/>
  <c r="CJ46" i="34"/>
  <c r="CX142" i="34"/>
  <c r="BI16" i="34"/>
  <c r="DF26" i="34"/>
  <c r="CJ12" i="34"/>
  <c r="BQ100" i="34"/>
  <c r="AY11" i="34"/>
  <c r="CJ153" i="34"/>
  <c r="DL18" i="34"/>
  <c r="CN20" i="34"/>
  <c r="DP127" i="34"/>
  <c r="DB61" i="34"/>
  <c r="DH52" i="34"/>
  <c r="BC103" i="34"/>
  <c r="CR85" i="34"/>
  <c r="BG118" i="34"/>
  <c r="CD44" i="34"/>
  <c r="CT19" i="34"/>
  <c r="CD57" i="34"/>
  <c r="BG155" i="34"/>
  <c r="DD146" i="34"/>
  <c r="BK131" i="34"/>
  <c r="BO102" i="34"/>
  <c r="DD18" i="34"/>
  <c r="DB25" i="34"/>
  <c r="CF78" i="34"/>
  <c r="CT66" i="34"/>
  <c r="AY113" i="34"/>
  <c r="CX151" i="34"/>
  <c r="BE24" i="34"/>
  <c r="AW78" i="34"/>
  <c r="CD43" i="34"/>
  <c r="DR26" i="34"/>
  <c r="DR32" i="34"/>
  <c r="BG103" i="34"/>
  <c r="AW101" i="34"/>
  <c r="AW118" i="34"/>
  <c r="CT151" i="34"/>
  <c r="DP6" i="34"/>
  <c r="CD29" i="34"/>
  <c r="DH105" i="34"/>
  <c r="CJ56" i="34"/>
  <c r="DV94" i="34"/>
  <c r="DH25" i="34"/>
  <c r="CZ119" i="34"/>
  <c r="AW58" i="34"/>
  <c r="CL128" i="34"/>
  <c r="DP27" i="34"/>
  <c r="BM151" i="34"/>
  <c r="BO147" i="34"/>
  <c r="BM41" i="34"/>
  <c r="DD28" i="34"/>
  <c r="BM157" i="34"/>
  <c r="CX57" i="34"/>
  <c r="CT5" i="34"/>
  <c r="CP66" i="34"/>
  <c r="DD153" i="34"/>
  <c r="CJ73" i="34"/>
  <c r="BQ125" i="34"/>
  <c r="DN101" i="34"/>
  <c r="BX155" i="34"/>
  <c r="CL25" i="34"/>
  <c r="CT155" i="34"/>
  <c r="CP82" i="34"/>
  <c r="DF95" i="34"/>
  <c r="BV15" i="34"/>
  <c r="BV111" i="34"/>
  <c r="CR62" i="34"/>
  <c r="CT20" i="34"/>
  <c r="CT40" i="34"/>
  <c r="CF121" i="34"/>
  <c r="AY14" i="34"/>
  <c r="CN64" i="34"/>
  <c r="BV59" i="34"/>
  <c r="BG139" i="34"/>
  <c r="BZ130" i="34"/>
  <c r="AY18" i="34"/>
  <c r="DJ111" i="34"/>
  <c r="BV87" i="34"/>
  <c r="CH146" i="34"/>
  <c r="AY21" i="34"/>
  <c r="CF152" i="34"/>
  <c r="CJ155" i="34"/>
  <c r="BI87" i="34"/>
  <c r="DL24" i="34"/>
  <c r="BQ126" i="34"/>
  <c r="CB30" i="34"/>
  <c r="DB141" i="34"/>
  <c r="BG24" i="34"/>
  <c r="DF92" i="34"/>
  <c r="DJ27" i="34"/>
  <c r="CH132" i="34"/>
  <c r="BM110" i="34"/>
  <c r="DH91" i="34"/>
  <c r="BQ18" i="34"/>
  <c r="BV147" i="34"/>
  <c r="DJ99" i="34"/>
  <c r="CN94" i="34"/>
  <c r="BX156" i="34"/>
  <c r="CD83" i="34"/>
  <c r="DV152" i="34"/>
  <c r="BX89" i="34"/>
  <c r="CJ101" i="34"/>
  <c r="DN135" i="34"/>
  <c r="CT105" i="34"/>
  <c r="CN61" i="34"/>
  <c r="DJ53" i="34"/>
  <c r="CT113" i="34"/>
  <c r="CR154" i="34"/>
  <c r="CR23" i="34"/>
  <c r="BK80" i="34"/>
  <c r="AY100" i="34"/>
  <c r="DD16" i="34"/>
  <c r="CX53" i="34"/>
  <c r="DV69" i="34"/>
  <c r="DN70" i="34"/>
  <c r="BI56" i="34"/>
  <c r="DT33" i="34"/>
  <c r="BK16" i="34"/>
  <c r="DV112" i="34"/>
  <c r="CR93" i="34"/>
  <c r="CD134" i="34"/>
  <c r="BO5" i="34"/>
  <c r="BZ44" i="34"/>
  <c r="CZ4" i="34"/>
  <c r="AS155" i="34"/>
  <c r="DR134" i="34"/>
  <c r="CP95" i="34"/>
  <c r="BI149" i="34"/>
  <c r="CL82" i="34"/>
  <c r="CF157" i="34"/>
  <c r="AW117" i="34"/>
  <c r="DT97" i="34"/>
  <c r="DJ47" i="34"/>
  <c r="DR31" i="34"/>
  <c r="AW159" i="34"/>
  <c r="BQ57" i="34"/>
  <c r="CB59" i="34"/>
  <c r="BX76" i="34"/>
  <c r="AS49" i="34"/>
  <c r="BI11" i="34"/>
  <c r="BA18" i="34"/>
  <c r="BE70" i="34"/>
  <c r="CZ148" i="34"/>
  <c r="CN154" i="34"/>
  <c r="BA25" i="34"/>
  <c r="CF92" i="34"/>
  <c r="CN82" i="34"/>
  <c r="BX99" i="34"/>
  <c r="DR42" i="34"/>
  <c r="AU52" i="34"/>
  <c r="DD76" i="34"/>
  <c r="DN82" i="34"/>
  <c r="BQ74" i="34"/>
  <c r="DD66" i="34"/>
  <c r="BK128" i="34"/>
  <c r="DD102" i="34"/>
  <c r="AY116" i="34"/>
  <c r="DF53" i="34"/>
  <c r="DT14" i="34"/>
  <c r="DB71" i="34"/>
  <c r="CL79" i="34"/>
  <c r="BK88" i="34"/>
  <c r="BO89" i="34"/>
  <c r="DN129" i="34"/>
  <c r="CR30" i="34"/>
  <c r="AU88" i="34"/>
  <c r="DT9" i="34"/>
  <c r="DL97" i="34"/>
  <c r="DL62" i="34"/>
  <c r="DH31" i="34"/>
  <c r="CF32" i="34"/>
  <c r="CN104" i="34"/>
  <c r="AW88" i="34"/>
  <c r="DB135" i="34"/>
  <c r="DP61" i="34"/>
  <c r="DT60" i="34"/>
  <c r="AW148" i="34"/>
  <c r="BO152" i="34"/>
  <c r="DB159" i="34"/>
  <c r="BX133" i="34"/>
  <c r="CF75" i="34"/>
  <c r="BG74" i="34"/>
  <c r="DV124" i="34"/>
  <c r="DV130" i="34"/>
  <c r="DJ105" i="34"/>
  <c r="DB18" i="34"/>
  <c r="BG157" i="34"/>
  <c r="BO13" i="34"/>
  <c r="CZ23" i="34"/>
  <c r="AY112" i="34"/>
  <c r="BG45" i="34"/>
  <c r="AY58" i="34"/>
  <c r="DF136" i="34"/>
  <c r="AU57" i="34"/>
  <c r="AU4" i="34"/>
  <c r="CR12" i="34"/>
  <c r="AS18" i="34"/>
  <c r="CJ70" i="34"/>
  <c r="CN115" i="34"/>
  <c r="CR45" i="34"/>
  <c r="DN75" i="34"/>
  <c r="BO140" i="34"/>
  <c r="CN90" i="34"/>
  <c r="CT42" i="34"/>
  <c r="DT32" i="34"/>
  <c r="CL46" i="34"/>
  <c r="DH59" i="34"/>
  <c r="CX152" i="34"/>
  <c r="CR47" i="34"/>
  <c r="BQ76" i="34"/>
  <c r="BQ144" i="34"/>
  <c r="AU156" i="34"/>
  <c r="CB111" i="34"/>
  <c r="CZ139" i="34"/>
  <c r="CZ151" i="34"/>
  <c r="AW113" i="34"/>
  <c r="DF81" i="34"/>
  <c r="DR69" i="34"/>
  <c r="BC48" i="34"/>
  <c r="AU56" i="34"/>
  <c r="DH29" i="34"/>
  <c r="DN53" i="34"/>
  <c r="BX125" i="34"/>
  <c r="DF82" i="34"/>
  <c r="CN130" i="34"/>
  <c r="DN72" i="34"/>
  <c r="DR154" i="34"/>
  <c r="CH66" i="34"/>
  <c r="DH67" i="34"/>
  <c r="DR6" i="34"/>
  <c r="CZ38" i="34"/>
  <c r="AW129" i="34"/>
  <c r="CT32" i="34"/>
  <c r="DT24" i="34"/>
  <c r="BV158" i="34"/>
  <c r="CB153" i="34"/>
  <c r="AU82" i="34"/>
  <c r="CP27" i="34"/>
  <c r="AW91" i="34"/>
  <c r="BQ80" i="34"/>
  <c r="AY39" i="34"/>
  <c r="BG12" i="34"/>
  <c r="CX87" i="34"/>
  <c r="CJ35" i="34"/>
  <c r="BA151" i="34"/>
  <c r="CT88" i="34"/>
  <c r="BO149" i="34"/>
  <c r="DB129" i="34"/>
  <c r="CZ137" i="34"/>
  <c r="DN130" i="34"/>
  <c r="CF101" i="34"/>
  <c r="BM47" i="34"/>
  <c r="CH114" i="34"/>
  <c r="BA38" i="34"/>
  <c r="DV63" i="34"/>
  <c r="DH53" i="34"/>
  <c r="CD21" i="34"/>
  <c r="BI7" i="34"/>
  <c r="AY111" i="34"/>
  <c r="CT28" i="34"/>
  <c r="AW102" i="34"/>
  <c r="BG35" i="34"/>
  <c r="CR79" i="34"/>
  <c r="CB152" i="34"/>
  <c r="DF128" i="34"/>
  <c r="BE9" i="34"/>
  <c r="CF105" i="34"/>
  <c r="AY64" i="34"/>
  <c r="DD21" i="34"/>
  <c r="CF65" i="34"/>
  <c r="AY136" i="34"/>
  <c r="DH142" i="34"/>
  <c r="DL101" i="34"/>
  <c r="CT104" i="34"/>
  <c r="DV43" i="34"/>
  <c r="CJ158" i="34"/>
  <c r="BZ76" i="34"/>
  <c r="DP145" i="34"/>
  <c r="CT56" i="34"/>
  <c r="BQ39" i="34"/>
  <c r="BO20" i="34"/>
  <c r="CJ63" i="34"/>
  <c r="CP113" i="34"/>
  <c r="AS82" i="34"/>
  <c r="AS126" i="34"/>
  <c r="CR141" i="34"/>
  <c r="DF45" i="34"/>
  <c r="DL47" i="34"/>
  <c r="CL20" i="34"/>
  <c r="DN120" i="34"/>
  <c r="BX35" i="34"/>
  <c r="BE7" i="34"/>
  <c r="CR117" i="34"/>
  <c r="CX77" i="34"/>
  <c r="AS102" i="34"/>
  <c r="BX143" i="34"/>
  <c r="CH153" i="34"/>
  <c r="CF43" i="34"/>
  <c r="BV18" i="34"/>
  <c r="DF78" i="34"/>
  <c r="BI143" i="34"/>
  <c r="DH7" i="34"/>
  <c r="CN59" i="34"/>
  <c r="DD105" i="34"/>
  <c r="CP11" i="34"/>
  <c r="BI152" i="34"/>
  <c r="BK43" i="34"/>
  <c r="BX31" i="34"/>
  <c r="DV136" i="34"/>
  <c r="DP115" i="34"/>
  <c r="CP150" i="34"/>
  <c r="CB33" i="34"/>
  <c r="DP29" i="34"/>
  <c r="BM137" i="34"/>
  <c r="BI102" i="34"/>
  <c r="CF137" i="34"/>
  <c r="DD104" i="34"/>
  <c r="AY26" i="34"/>
  <c r="CR50" i="34"/>
  <c r="BK82" i="34"/>
  <c r="CL43" i="34"/>
  <c r="DR39" i="34"/>
  <c r="DB17" i="34"/>
  <c r="DJ80" i="34"/>
  <c r="CX111" i="34"/>
  <c r="BK29" i="34"/>
  <c r="AS36" i="34"/>
  <c r="BX30" i="34"/>
  <c r="CB128" i="34"/>
  <c r="CH118" i="34"/>
  <c r="DP5" i="34"/>
  <c r="CZ7" i="34"/>
  <c r="DV81" i="34"/>
  <c r="BM129" i="34"/>
  <c r="DL113" i="34"/>
  <c r="CF68" i="34"/>
  <c r="BA133" i="34"/>
  <c r="AS138" i="34"/>
  <c r="CN22" i="34"/>
  <c r="CP28" i="34"/>
  <c r="DV72" i="34"/>
  <c r="BO17" i="34"/>
  <c r="DD122" i="34"/>
  <c r="BZ80" i="34"/>
  <c r="BQ33" i="34"/>
  <c r="CX159" i="34"/>
  <c r="DH115" i="34"/>
  <c r="CP67" i="34"/>
  <c r="AW79" i="34"/>
  <c r="BA148" i="34"/>
  <c r="CL104" i="34"/>
  <c r="DF80" i="34"/>
  <c r="CZ73" i="34"/>
  <c r="AY96" i="34"/>
  <c r="CT76" i="34"/>
  <c r="DV22" i="34"/>
  <c r="CX156" i="34"/>
  <c r="BX149" i="34"/>
  <c r="DH46" i="34"/>
  <c r="BV62" i="34"/>
  <c r="CZ12" i="34"/>
  <c r="CB56" i="34"/>
  <c r="DP72" i="34"/>
  <c r="DP26" i="34"/>
  <c r="CD139" i="34"/>
  <c r="BV4" i="34"/>
  <c r="BE27" i="34"/>
  <c r="AU75" i="34"/>
  <c r="DD141" i="34"/>
  <c r="DN45" i="34"/>
  <c r="DV61" i="34"/>
  <c r="CR78" i="34"/>
  <c r="CB155" i="34"/>
  <c r="BO105" i="34"/>
  <c r="BV44" i="34"/>
  <c r="CD69" i="34"/>
  <c r="DV32" i="34"/>
  <c r="CR59" i="34"/>
  <c r="BZ99" i="34"/>
  <c r="DL142" i="34"/>
  <c r="BO148" i="34"/>
  <c r="DL29" i="34"/>
  <c r="AY154" i="34"/>
  <c r="DT88" i="34"/>
  <c r="DV87" i="34"/>
  <c r="DL68" i="34"/>
  <c r="BO46" i="34"/>
  <c r="BC104" i="34"/>
  <c r="AW65" i="34"/>
  <c r="CX52" i="34"/>
  <c r="BG149" i="34"/>
  <c r="BZ85" i="34"/>
  <c r="CB98" i="34"/>
  <c r="BI124" i="34"/>
  <c r="CT9" i="34"/>
  <c r="CH70" i="34"/>
  <c r="DB119" i="34"/>
  <c r="BX146" i="34"/>
  <c r="CJ122" i="34"/>
  <c r="AU67" i="34"/>
  <c r="CB14" i="34"/>
  <c r="DB111" i="34"/>
  <c r="BM7" i="34"/>
  <c r="DJ128" i="34"/>
  <c r="BQ104" i="34"/>
  <c r="BG16" i="34"/>
  <c r="DN147" i="34"/>
  <c r="CD61" i="34"/>
  <c r="BQ31" i="34"/>
  <c r="AS34" i="34"/>
  <c r="CZ45" i="34"/>
  <c r="CX78" i="34"/>
  <c r="BM138" i="34"/>
  <c r="BO12" i="34"/>
  <c r="CH137" i="34"/>
  <c r="CJ126" i="34"/>
  <c r="AS148" i="34"/>
  <c r="BX12" i="34"/>
  <c r="CB37" i="34"/>
  <c r="BC148" i="34"/>
  <c r="DT42" i="34"/>
  <c r="CZ68" i="34"/>
  <c r="BA127" i="34"/>
  <c r="CL117" i="34"/>
  <c r="BI67" i="34"/>
  <c r="AU124" i="34"/>
  <c r="BI114" i="34"/>
  <c r="CJ60" i="34"/>
  <c r="AW73" i="34"/>
  <c r="DT10" i="34"/>
  <c r="DF28" i="34"/>
  <c r="AS112" i="34"/>
  <c r="CF131" i="34"/>
  <c r="BV26" i="34"/>
  <c r="CL33" i="34"/>
  <c r="DD53" i="34"/>
  <c r="CL63" i="34"/>
  <c r="DJ77" i="34"/>
  <c r="DB78" i="34"/>
  <c r="CF41" i="34"/>
  <c r="CT25" i="34"/>
  <c r="CL132" i="34"/>
  <c r="BG57" i="34"/>
  <c r="CD24" i="34"/>
  <c r="AY143" i="34"/>
  <c r="DD126" i="34"/>
  <c r="BC5" i="34"/>
  <c r="AS61" i="34"/>
  <c r="AW126" i="34"/>
  <c r="AW42" i="34"/>
  <c r="DN119" i="34"/>
  <c r="BC26" i="34"/>
  <c r="CZ104" i="34"/>
  <c r="AU144" i="34"/>
  <c r="BG6" i="34"/>
  <c r="BC37" i="34"/>
  <c r="AY128" i="34"/>
  <c r="DR13" i="34"/>
  <c r="CP35" i="34"/>
  <c r="DR14" i="34"/>
  <c r="CL110" i="34"/>
  <c r="CD121" i="34"/>
  <c r="BV131" i="34"/>
  <c r="BV116" i="34"/>
  <c r="CL4" i="34"/>
  <c r="DR155" i="34"/>
  <c r="AS100" i="34"/>
  <c r="CB127" i="34"/>
  <c r="CJ44" i="34"/>
  <c r="CT73" i="34"/>
  <c r="AY13" i="34"/>
  <c r="CD124" i="34"/>
  <c r="DV129" i="34"/>
  <c r="DT142" i="34"/>
  <c r="AS94" i="34"/>
  <c r="AS157" i="34"/>
  <c r="DR98" i="34"/>
  <c r="DH139" i="34"/>
  <c r="BZ5" i="34"/>
  <c r="CH20" i="34"/>
  <c r="CL28" i="34"/>
  <c r="BC85" i="34"/>
  <c r="AU146" i="34"/>
  <c r="AS144" i="34"/>
  <c r="BO129" i="34"/>
  <c r="BM15" i="34"/>
  <c r="DN110" i="34"/>
  <c r="DP133" i="34"/>
  <c r="AY127" i="34"/>
  <c r="BI35" i="34"/>
  <c r="DB9" i="34"/>
  <c r="DF7" i="34"/>
  <c r="DL87" i="34"/>
  <c r="CR42" i="34"/>
  <c r="DR63" i="34"/>
  <c r="CL6" i="34"/>
  <c r="CZ129" i="34"/>
  <c r="CH120" i="34"/>
  <c r="AS65" i="34"/>
  <c r="BE49" i="34"/>
  <c r="CP62" i="34"/>
  <c r="DH57" i="34"/>
  <c r="DN118" i="34"/>
  <c r="CL68" i="34"/>
  <c r="CT101" i="34"/>
  <c r="AY91" i="34"/>
  <c r="BE85" i="34"/>
  <c r="DV19" i="34"/>
  <c r="CX140" i="34"/>
  <c r="DV92" i="34"/>
  <c r="DH58" i="34"/>
  <c r="CR96" i="34"/>
  <c r="DL5" i="34"/>
  <c r="CR34" i="34"/>
  <c r="DJ98" i="34"/>
  <c r="DJ5" i="34"/>
  <c r="DJ115" i="34"/>
  <c r="DP98" i="34"/>
  <c r="BG100" i="34"/>
  <c r="CF51" i="34"/>
  <c r="BQ121" i="34"/>
  <c r="DD24" i="34"/>
  <c r="CJ78" i="34"/>
  <c r="CF44" i="34"/>
  <c r="CB91" i="34"/>
  <c r="CN46" i="34"/>
  <c r="DP83" i="34"/>
  <c r="BQ49" i="34"/>
  <c r="BX79" i="34"/>
  <c r="DR37" i="34"/>
  <c r="BM26" i="34"/>
  <c r="CP89" i="34"/>
  <c r="BI74" i="34"/>
  <c r="BM22" i="34"/>
  <c r="BG99" i="34"/>
  <c r="DN34" i="34"/>
  <c r="BI133" i="34"/>
  <c r="CB86" i="34"/>
  <c r="CB84" i="34"/>
  <c r="BV41" i="34"/>
  <c r="DD58" i="34"/>
  <c r="BG159" i="34"/>
  <c r="BI44" i="34"/>
  <c r="BG32" i="34"/>
  <c r="CZ78" i="34"/>
  <c r="BZ148" i="34"/>
  <c r="BQ115" i="34"/>
  <c r="CB81" i="34"/>
  <c r="BM118" i="34"/>
  <c r="CX157" i="34"/>
  <c r="DV150" i="34"/>
  <c r="DB117" i="34"/>
  <c r="CH78" i="34"/>
  <c r="DP34" i="34"/>
  <c r="AY31" i="34"/>
  <c r="CL11" i="34"/>
  <c r="BQ120" i="34"/>
  <c r="BE95" i="34"/>
  <c r="DN32" i="34"/>
  <c r="DD83" i="34"/>
  <c r="DF27" i="34"/>
  <c r="BX78" i="34"/>
  <c r="BM33" i="34"/>
  <c r="DT135" i="34"/>
  <c r="CT144" i="34"/>
  <c r="CB96" i="34"/>
  <c r="CB157" i="34"/>
  <c r="DD98" i="34"/>
  <c r="CN23" i="34"/>
  <c r="BV73" i="34"/>
  <c r="DJ67" i="34"/>
  <c r="CD49" i="34"/>
  <c r="BX98" i="34"/>
  <c r="BM98" i="34"/>
  <c r="BG122" i="34"/>
  <c r="DJ56" i="34"/>
  <c r="BQ10" i="34"/>
  <c r="CR6" i="34"/>
  <c r="CR148" i="34"/>
  <c r="BI86" i="34"/>
  <c r="CJ37" i="34"/>
  <c r="BZ103" i="34"/>
  <c r="AW51" i="34"/>
  <c r="BX32" i="34"/>
  <c r="CH77" i="34"/>
  <c r="DD17" i="34"/>
  <c r="CX103" i="34"/>
  <c r="DL71" i="34"/>
  <c r="AU111" i="34"/>
  <c r="BZ27" i="34"/>
  <c r="BI49" i="34"/>
  <c r="DL52" i="34"/>
  <c r="AU51" i="34"/>
  <c r="DJ144" i="34"/>
  <c r="BA82" i="34"/>
  <c r="DD80" i="34"/>
  <c r="CH57" i="34"/>
  <c r="DH135" i="34"/>
  <c r="CT18" i="34"/>
  <c r="BE48" i="34"/>
  <c r="BX28" i="34"/>
  <c r="DT50" i="34"/>
  <c r="AU50" i="34"/>
  <c r="CT136" i="34"/>
  <c r="DL27" i="34"/>
  <c r="CZ158" i="34"/>
  <c r="BA147" i="34"/>
  <c r="BC118" i="34"/>
  <c r="AS142" i="34"/>
  <c r="CN105" i="34"/>
  <c r="DB131" i="34"/>
  <c r="CZ29" i="34"/>
  <c r="CX128" i="34"/>
  <c r="DB20" i="34"/>
  <c r="CB71" i="34"/>
  <c r="DF130" i="34"/>
  <c r="CD103" i="34"/>
  <c r="BZ100" i="34"/>
  <c r="BQ38" i="34"/>
  <c r="BV94" i="34"/>
  <c r="DT159" i="34"/>
  <c r="DB96" i="34"/>
  <c r="DN114" i="34"/>
  <c r="BX110" i="34"/>
  <c r="CN33" i="34"/>
  <c r="BC69" i="34"/>
  <c r="CJ121" i="34"/>
  <c r="AS132" i="34"/>
  <c r="AW115" i="34"/>
  <c r="CJ28" i="34"/>
  <c r="BV78" i="34"/>
  <c r="DB123" i="34"/>
  <c r="CH46" i="34"/>
  <c r="AW121" i="34"/>
  <c r="DJ60" i="34"/>
  <c r="BE158" i="34"/>
  <c r="DB134" i="34"/>
  <c r="BK48" i="34"/>
  <c r="AS147" i="34"/>
  <c r="DB66" i="34"/>
  <c r="BM35" i="34"/>
  <c r="BO50" i="34"/>
  <c r="CF6" i="34"/>
  <c r="BX6" i="34"/>
  <c r="CB113" i="34"/>
  <c r="CR97" i="34"/>
  <c r="DP155" i="34"/>
  <c r="DH28" i="34"/>
  <c r="DB120" i="34"/>
  <c r="CH117" i="34"/>
  <c r="AW155" i="34"/>
  <c r="DP126" i="34"/>
  <c r="DH41" i="34"/>
  <c r="CT132" i="34"/>
  <c r="CB139" i="34"/>
  <c r="DV154" i="34"/>
  <c r="DH103" i="34"/>
  <c r="AU91" i="34"/>
  <c r="DH61" i="34"/>
  <c r="AW87" i="34"/>
  <c r="CZ111" i="34"/>
  <c r="CJ23" i="34"/>
  <c r="DR97" i="34"/>
  <c r="DJ129" i="34"/>
  <c r="BO21" i="34"/>
  <c r="BK81" i="34"/>
  <c r="CT112" i="34"/>
  <c r="CT123" i="34"/>
  <c r="BO95" i="34"/>
  <c r="DP104" i="34"/>
  <c r="BE111" i="34"/>
  <c r="DR152" i="34"/>
  <c r="DH88" i="34"/>
  <c r="BO7" i="34"/>
  <c r="DL74" i="34"/>
  <c r="CL137" i="34"/>
  <c r="DN18" i="34"/>
  <c r="BZ125" i="34"/>
  <c r="CT16" i="34"/>
  <c r="DR84" i="34"/>
  <c r="BA100" i="34"/>
  <c r="BM127" i="34"/>
  <c r="DN95" i="34"/>
  <c r="BI138" i="34"/>
  <c r="DJ125" i="34"/>
  <c r="BI20" i="34"/>
  <c r="DB24" i="34"/>
  <c r="DD99" i="34"/>
  <c r="CH26" i="34"/>
  <c r="BZ45" i="34"/>
  <c r="BA84" i="34"/>
  <c r="CZ128" i="34"/>
  <c r="AU98" i="34"/>
  <c r="DB27" i="34"/>
  <c r="DB30" i="34"/>
  <c r="CH10" i="34"/>
  <c r="BA16" i="34"/>
  <c r="DH66" i="34"/>
  <c r="DJ127" i="34"/>
  <c r="CB144" i="34"/>
  <c r="DP64" i="34"/>
  <c r="AU28" i="34"/>
  <c r="BZ58" i="34"/>
  <c r="DH13" i="34"/>
  <c r="CT75" i="34"/>
  <c r="DT51" i="34"/>
  <c r="CB5" i="34"/>
  <c r="BM53" i="34"/>
  <c r="CH144" i="34"/>
  <c r="DT156" i="34"/>
  <c r="CL49" i="34"/>
  <c r="CF130" i="34"/>
  <c r="DL144" i="34"/>
  <c r="CD50" i="34"/>
  <c r="AS136" i="34"/>
  <c r="BQ59" i="34"/>
  <c r="BC141" i="34"/>
  <c r="BI12" i="34"/>
  <c r="DN89" i="34"/>
  <c r="DB122" i="34"/>
  <c r="AY119" i="34"/>
  <c r="BQ93" i="34"/>
  <c r="BA39" i="34"/>
  <c r="CB134" i="34"/>
  <c r="DT147" i="34"/>
  <c r="BZ145" i="34"/>
  <c r="CH138" i="34"/>
  <c r="DV8" i="34"/>
  <c r="BM8" i="34"/>
  <c r="DB95" i="34"/>
  <c r="BG52" i="34"/>
  <c r="BE20" i="34"/>
  <c r="CN15" i="34"/>
  <c r="DH140" i="34"/>
  <c r="CH41" i="34"/>
  <c r="BE155" i="34"/>
  <c r="BQ77" i="34"/>
  <c r="CT34" i="34"/>
  <c r="BM86" i="34"/>
  <c r="DN132" i="34"/>
  <c r="BQ42" i="34"/>
  <c r="DJ110" i="34"/>
  <c r="BA77" i="34"/>
  <c r="BO23" i="34"/>
  <c r="CX89" i="34"/>
  <c r="AU136" i="34"/>
  <c r="CF128" i="34"/>
  <c r="CD150" i="34"/>
  <c r="BI69" i="34"/>
  <c r="BG23" i="34"/>
  <c r="BE78" i="34"/>
  <c r="DJ84" i="34"/>
  <c r="CH134" i="34"/>
  <c r="CB133" i="34"/>
  <c r="CN69" i="34"/>
  <c r="BE38" i="34"/>
  <c r="AW35" i="34"/>
  <c r="BG10" i="34"/>
  <c r="DV157" i="34"/>
  <c r="CZ125" i="34"/>
  <c r="CF96" i="34"/>
  <c r="DV18" i="34"/>
  <c r="DH143" i="34"/>
  <c r="BO47" i="34"/>
  <c r="AU25" i="34"/>
  <c r="CR73" i="34"/>
  <c r="DF58" i="34"/>
  <c r="BE37" i="34"/>
  <c r="BC19" i="34"/>
  <c r="DF63" i="34"/>
  <c r="BO88" i="34"/>
  <c r="BA135" i="34"/>
  <c r="AU66" i="34"/>
  <c r="CP10" i="34"/>
  <c r="BO150" i="34"/>
  <c r="DP53" i="34"/>
  <c r="BX29" i="34"/>
  <c r="CT114" i="34"/>
  <c r="BQ23" i="34"/>
  <c r="BI155" i="34"/>
  <c r="CZ75" i="34"/>
  <c r="DH62" i="34"/>
  <c r="DF70" i="34"/>
  <c r="BO141" i="34"/>
  <c r="BC82" i="34"/>
  <c r="DN35" i="34"/>
  <c r="BZ15" i="34"/>
  <c r="BM82" i="34"/>
  <c r="DB28" i="34"/>
  <c r="BO124" i="34"/>
  <c r="CR99" i="34"/>
  <c r="CR84" i="34"/>
  <c r="AS131" i="34"/>
  <c r="BI53" i="34"/>
  <c r="DB75" i="34"/>
  <c r="BQ119" i="34"/>
  <c r="CZ10" i="34"/>
  <c r="DT43" i="34"/>
  <c r="AY153" i="34"/>
  <c r="BI154" i="34"/>
  <c r="BQ71" i="34"/>
  <c r="DR125" i="34"/>
  <c r="BE83" i="34"/>
  <c r="DT132" i="34"/>
  <c r="BX57" i="34"/>
  <c r="DF47" i="34"/>
  <c r="BK36" i="34"/>
  <c r="BZ37" i="34"/>
  <c r="CZ48" i="34"/>
  <c r="DJ140" i="34"/>
  <c r="CB50" i="34"/>
  <c r="BA67" i="34"/>
  <c r="DB37" i="34"/>
  <c r="CX85" i="34"/>
  <c r="DH99" i="34"/>
  <c r="DV125" i="34"/>
  <c r="CX99" i="34"/>
  <c r="DH113" i="34"/>
  <c r="BV35" i="34"/>
  <c r="BO96" i="34"/>
  <c r="CJ32" i="34"/>
  <c r="BA86" i="34"/>
  <c r="BA91" i="34"/>
  <c r="BZ29" i="34"/>
  <c r="BX82" i="34"/>
  <c r="DJ36" i="34"/>
  <c r="AY132" i="34"/>
  <c r="DB63" i="34"/>
  <c r="BV46" i="34"/>
  <c r="CZ5" i="34"/>
  <c r="BK123" i="34"/>
  <c r="CT22" i="34"/>
  <c r="AU36" i="34"/>
  <c r="BZ123" i="34"/>
  <c r="DR115" i="34"/>
  <c r="DR43" i="34"/>
  <c r="CF88" i="34"/>
  <c r="CD52" i="34"/>
  <c r="CX22" i="34"/>
  <c r="CT23" i="34"/>
  <c r="CL17" i="34"/>
  <c r="DD36" i="34"/>
  <c r="AU128" i="34"/>
  <c r="BE121" i="34"/>
  <c r="CN126" i="34"/>
  <c r="CD75" i="34"/>
  <c r="CB7" i="34"/>
  <c r="DD23" i="34"/>
  <c r="CT92" i="34"/>
  <c r="BM16" i="34"/>
  <c r="CT125" i="34"/>
  <c r="DR67" i="34"/>
  <c r="CZ122" i="34"/>
  <c r="AU41" i="34"/>
  <c r="DT146" i="34"/>
  <c r="CP59" i="34"/>
  <c r="BZ31" i="34"/>
  <c r="BZ88" i="34"/>
  <c r="CL94" i="34"/>
  <c r="CX44" i="34"/>
  <c r="CZ52" i="34"/>
  <c r="CR48" i="34"/>
  <c r="DD127" i="34"/>
  <c r="BO82" i="34"/>
  <c r="CN5" i="34"/>
  <c r="AW149" i="34"/>
  <c r="CR133" i="34"/>
  <c r="CN38" i="34"/>
  <c r="DR118" i="34"/>
  <c r="BI34" i="34"/>
  <c r="CJ65" i="34"/>
  <c r="BV151" i="34"/>
  <c r="BI91" i="34"/>
  <c r="CL57" i="34"/>
  <c r="BE32" i="34"/>
  <c r="CT35" i="34"/>
  <c r="DN100" i="34"/>
  <c r="BZ119" i="34"/>
  <c r="DN102" i="34"/>
  <c r="BO51" i="34"/>
  <c r="CD89" i="34"/>
  <c r="BZ150" i="34"/>
  <c r="CB143" i="34"/>
  <c r="BG85" i="34"/>
  <c r="DD96" i="34"/>
  <c r="BE118" i="34"/>
  <c r="AS122" i="34"/>
  <c r="CF17" i="34"/>
  <c r="DB99" i="34"/>
  <c r="BK73" i="34"/>
  <c r="CL37" i="34"/>
  <c r="BI83" i="34"/>
  <c r="DN123" i="34"/>
  <c r="DV89" i="34"/>
  <c r="DF84" i="34"/>
  <c r="CX29" i="34"/>
  <c r="CR98" i="34"/>
  <c r="DB116" i="34"/>
  <c r="CN31" i="34"/>
  <c r="BK25" i="34"/>
  <c r="BQ65" i="34"/>
  <c r="BA69" i="34"/>
  <c r="BC159" i="34"/>
  <c r="BV42" i="34"/>
  <c r="DH120" i="34"/>
  <c r="DV145" i="34"/>
  <c r="CH103" i="34"/>
  <c r="BI23" i="34"/>
  <c r="CL85" i="34"/>
  <c r="CZ65" i="34"/>
  <c r="DF19" i="34"/>
  <c r="BV105" i="34"/>
  <c r="BM40" i="34"/>
  <c r="AY16" i="34"/>
  <c r="BZ8" i="34"/>
  <c r="BI73" i="34"/>
  <c r="BC142" i="34"/>
  <c r="CT61" i="34"/>
  <c r="DP97" i="34"/>
  <c r="DH40" i="34"/>
  <c r="CB90" i="34"/>
  <c r="CB4" i="34"/>
  <c r="AS52" i="34"/>
  <c r="AS57" i="34"/>
  <c r="CH76" i="34"/>
  <c r="CX116" i="34"/>
  <c r="CL80" i="34"/>
  <c r="AU157" i="34"/>
  <c r="AS101" i="34"/>
  <c r="CD60" i="34"/>
  <c r="DR95" i="34"/>
  <c r="CD125" i="34"/>
  <c r="BV32" i="34"/>
  <c r="DV4" i="34"/>
  <c r="CJ72" i="34"/>
  <c r="BQ155" i="34"/>
  <c r="CD123" i="34"/>
  <c r="BQ13" i="34"/>
  <c r="BE104" i="34"/>
  <c r="DL127" i="34"/>
  <c r="CN139" i="34"/>
  <c r="BM104" i="34"/>
  <c r="CR71" i="34"/>
  <c r="DP87" i="34"/>
  <c r="CN95" i="34"/>
  <c r="BI89" i="34"/>
  <c r="BI147" i="34"/>
  <c r="DD60" i="34"/>
  <c r="CD95" i="34"/>
  <c r="DR72" i="34"/>
  <c r="CD129" i="34"/>
  <c r="BM42" i="34"/>
  <c r="DL136" i="34"/>
  <c r="BM52" i="34"/>
  <c r="DT138" i="34"/>
  <c r="BZ89" i="34"/>
  <c r="BK101" i="34"/>
  <c r="DT157" i="34"/>
  <c r="DR90" i="34"/>
  <c r="DT150" i="34"/>
  <c r="DN38" i="34"/>
  <c r="DR141" i="34"/>
  <c r="CZ136" i="34"/>
  <c r="CX115" i="34"/>
  <c r="DJ18" i="34"/>
  <c r="DH104" i="34"/>
  <c r="DF11" i="34"/>
  <c r="CX27" i="34"/>
  <c r="BE71" i="34"/>
  <c r="DN52" i="34"/>
  <c r="AY78" i="34"/>
  <c r="CJ104" i="34"/>
  <c r="CJ76" i="34"/>
  <c r="CH7" i="34"/>
  <c r="BZ12" i="34"/>
  <c r="CD42" i="34"/>
  <c r="DB50" i="34"/>
  <c r="CT10" i="34"/>
  <c r="CX20" i="34"/>
  <c r="DL61" i="34"/>
  <c r="BE133" i="34"/>
  <c r="AS89" i="34"/>
  <c r="DF22" i="34"/>
  <c r="BK113" i="34"/>
  <c r="CN83" i="34"/>
  <c r="DP25" i="34"/>
  <c r="CP90" i="34"/>
  <c r="BX117" i="34"/>
  <c r="CF15" i="34"/>
  <c r="CJ113" i="34"/>
  <c r="BE159" i="34"/>
  <c r="CL48" i="34"/>
  <c r="DJ145" i="34"/>
  <c r="CN134" i="34"/>
  <c r="BX8" i="34"/>
  <c r="CF93" i="34"/>
  <c r="CL12" i="34"/>
  <c r="DF85" i="34"/>
  <c r="DL38" i="34"/>
  <c r="DB146" i="34"/>
  <c r="BZ128" i="34"/>
  <c r="CH50" i="34"/>
  <c r="CP119" i="34"/>
  <c r="BC144" i="34"/>
  <c r="AS44" i="34"/>
  <c r="DH127" i="34"/>
  <c r="AS159" i="34"/>
  <c r="BM144" i="34"/>
  <c r="BE126" i="34"/>
  <c r="DR18" i="34"/>
  <c r="DF62" i="34"/>
  <c r="CP49" i="34"/>
  <c r="AW141" i="34"/>
  <c r="BM122" i="34"/>
  <c r="BC62" i="34"/>
  <c r="DL26" i="34"/>
  <c r="DB36" i="34"/>
  <c r="BE60" i="34"/>
  <c r="AY94" i="34"/>
  <c r="DD118" i="34"/>
  <c r="BO29" i="34"/>
  <c r="BM125" i="34"/>
  <c r="DV34" i="34"/>
  <c r="BA85" i="34"/>
  <c r="AW103" i="34"/>
  <c r="BO43" i="34"/>
  <c r="CZ117" i="34"/>
  <c r="DV76" i="34"/>
  <c r="DN23" i="34"/>
  <c r="CJ157" i="34"/>
  <c r="DP119" i="34"/>
  <c r="DB115" i="34"/>
  <c r="CT84" i="34"/>
  <c r="CZ145" i="34"/>
  <c r="CP138" i="34"/>
  <c r="DV16" i="34"/>
  <c r="BK139" i="34"/>
  <c r="DN19" i="34"/>
  <c r="CH58" i="34"/>
  <c r="DT21" i="34"/>
  <c r="BC61" i="34"/>
  <c r="CF138" i="34"/>
  <c r="AY95" i="34"/>
  <c r="CN135" i="34"/>
  <c r="DL86" i="34"/>
  <c r="DJ133" i="34"/>
  <c r="DF133" i="34"/>
  <c r="DJ46" i="34"/>
  <c r="DF91" i="34"/>
  <c r="BM136" i="34"/>
  <c r="CD116" i="34"/>
  <c r="DR25" i="34"/>
  <c r="BM25" i="34"/>
  <c r="BO4" i="34"/>
  <c r="BK74" i="34"/>
  <c r="BV100" i="34"/>
  <c r="BO78" i="34"/>
  <c r="DJ141" i="34"/>
  <c r="CZ67" i="34"/>
  <c r="AW10" i="34"/>
  <c r="BG41" i="34"/>
  <c r="CR56" i="34"/>
  <c r="DN127" i="34"/>
  <c r="AY142" i="34"/>
  <c r="AU27" i="34"/>
  <c r="DB125" i="34"/>
  <c r="CL50" i="34"/>
  <c r="BA120" i="34"/>
  <c r="CN118" i="34"/>
  <c r="AY125" i="34"/>
  <c r="CF151" i="34"/>
  <c r="BO75" i="34"/>
  <c r="CN112" i="34"/>
  <c r="BE12" i="34"/>
  <c r="CB89" i="34"/>
  <c r="AW135" i="34"/>
  <c r="CX40" i="34"/>
  <c r="CL21" i="34"/>
  <c r="BE97" i="34"/>
  <c r="CZ84" i="34"/>
  <c r="CD39" i="34"/>
  <c r="DV143" i="34"/>
  <c r="CR149" i="34"/>
  <c r="CB151" i="34"/>
  <c r="BI125" i="34"/>
  <c r="CT67" i="34"/>
  <c r="DL45" i="34"/>
  <c r="BO77" i="34"/>
  <c r="BO66" i="34"/>
  <c r="BX34" i="34"/>
  <c r="DB101" i="34"/>
  <c r="BV16" i="34"/>
  <c r="DR58" i="34"/>
  <c r="CD30" i="34"/>
  <c r="BM44" i="34"/>
  <c r="CL111" i="34"/>
  <c r="DF110" i="34"/>
  <c r="BQ129" i="34"/>
  <c r="DN158" i="34"/>
  <c r="CF99" i="34"/>
  <c r="BG71" i="34"/>
  <c r="AW153" i="34"/>
  <c r="CH31" i="34"/>
  <c r="BX72" i="34"/>
  <c r="AW9" i="34"/>
  <c r="CH5" i="34"/>
  <c r="CJ128" i="34"/>
  <c r="DV75" i="34"/>
  <c r="AU138" i="34"/>
  <c r="BE93" i="34"/>
  <c r="DB26" i="34"/>
  <c r="DD100" i="34"/>
  <c r="DL149" i="34"/>
  <c r="CT24" i="34"/>
  <c r="DP47" i="34"/>
  <c r="DV104" i="34"/>
  <c r="CZ24" i="34"/>
  <c r="AU46" i="34"/>
  <c r="CP105" i="34"/>
  <c r="CJ90" i="34"/>
  <c r="CF82" i="34"/>
  <c r="DR44" i="34"/>
  <c r="CP130" i="34"/>
  <c r="DV71" i="34"/>
  <c r="DB151" i="34"/>
  <c r="DF75" i="34"/>
  <c r="BQ86" i="34"/>
  <c r="CH73" i="34"/>
  <c r="BI36" i="34"/>
  <c r="CD118" i="34"/>
  <c r="CJ79" i="34"/>
  <c r="BA113" i="34"/>
  <c r="CP36" i="34"/>
  <c r="DF90" i="34"/>
  <c r="DH73" i="34"/>
  <c r="AS153" i="34"/>
  <c r="BA27" i="34"/>
  <c r="DB85" i="34"/>
  <c r="BA14" i="34"/>
  <c r="CD154" i="34"/>
  <c r="DR143" i="34"/>
  <c r="AU64" i="34"/>
  <c r="DV95" i="34"/>
  <c r="BA143" i="34"/>
  <c r="DD139" i="34"/>
  <c r="BQ103" i="34"/>
  <c r="AY61" i="34"/>
  <c r="DH95" i="34"/>
  <c r="AU45" i="34"/>
  <c r="BE120" i="34"/>
  <c r="BI52" i="34"/>
  <c r="AU10" i="34"/>
  <c r="BI79" i="34"/>
  <c r="DF100" i="34"/>
  <c r="CD22" i="34"/>
  <c r="CX102" i="34"/>
  <c r="CP81" i="34"/>
  <c r="BZ35" i="34"/>
  <c r="CZ70" i="34"/>
  <c r="DR114" i="34"/>
  <c r="AY44" i="34"/>
  <c r="AW128" i="34"/>
  <c r="AW39" i="34"/>
  <c r="DL137" i="34"/>
  <c r="DT6" i="34"/>
  <c r="AU16" i="34"/>
  <c r="CP65" i="34"/>
  <c r="CJ114" i="34"/>
  <c r="CH142" i="34"/>
  <c r="CD16" i="34"/>
  <c r="CF132" i="34"/>
  <c r="BA28" i="34"/>
  <c r="DD68" i="34"/>
  <c r="BC81" i="34"/>
  <c r="BV88" i="34"/>
  <c r="BA130" i="34"/>
  <c r="BX119" i="34"/>
  <c r="BK20" i="34"/>
  <c r="DN116" i="34"/>
  <c r="BQ92" i="34"/>
  <c r="DR89" i="34"/>
  <c r="CH125" i="34"/>
  <c r="BQ85" i="34"/>
  <c r="DP105" i="34"/>
  <c r="BC110" i="34"/>
  <c r="DV93" i="34"/>
  <c r="BC99" i="34"/>
  <c r="CH94" i="34"/>
  <c r="BA47" i="34"/>
  <c r="DV123" i="34"/>
  <c r="DB150" i="34"/>
  <c r="CX92" i="34"/>
  <c r="DJ90" i="34"/>
  <c r="CD158" i="34"/>
  <c r="CX79" i="34"/>
  <c r="BA83" i="34"/>
  <c r="BA154" i="34"/>
  <c r="DR139" i="34"/>
  <c r="BG30" i="34"/>
  <c r="CF77" i="34"/>
  <c r="DL146" i="34"/>
  <c r="DN47" i="34"/>
  <c r="BM81" i="34"/>
  <c r="BE117" i="34"/>
  <c r="DF127" i="34"/>
  <c r="BG105" i="34"/>
  <c r="CD72" i="34"/>
  <c r="CF73" i="34"/>
  <c r="BC127" i="34"/>
  <c r="BK115" i="34"/>
  <c r="CJ50" i="34"/>
  <c r="DV141" i="34"/>
  <c r="BG94" i="34"/>
  <c r="DB102" i="34"/>
  <c r="DL105" i="34"/>
  <c r="AY57" i="34"/>
  <c r="DP8" i="34"/>
  <c r="DJ138" i="34"/>
  <c r="DH151" i="34"/>
  <c r="DJ152" i="34"/>
  <c r="AU77" i="34"/>
  <c r="CH86" i="34"/>
  <c r="BI30" i="34"/>
  <c r="CZ34" i="34"/>
  <c r="CX136" i="34"/>
  <c r="BK32" i="34"/>
  <c r="AS13" i="34"/>
  <c r="BO151" i="34"/>
  <c r="DD88" i="34"/>
  <c r="DP89" i="34"/>
  <c r="BC157" i="34"/>
  <c r="BX26" i="34"/>
  <c r="BK119" i="34"/>
  <c r="CP99" i="34"/>
  <c r="CD15" i="34"/>
  <c r="CD23" i="34"/>
  <c r="DL123" i="34"/>
  <c r="CT158" i="34"/>
  <c r="CF27" i="34"/>
  <c r="DL33" i="34"/>
  <c r="BK52" i="34"/>
  <c r="BA149" i="34"/>
  <c r="BO32" i="34"/>
  <c r="DP51" i="34"/>
  <c r="BZ122" i="34"/>
  <c r="BV21" i="34"/>
  <c r="CL157" i="34"/>
  <c r="CX147" i="34"/>
  <c r="CD71" i="34"/>
  <c r="BC58" i="34"/>
  <c r="CL101" i="34"/>
  <c r="DH34" i="34"/>
  <c r="BE114" i="34"/>
  <c r="BV63" i="34"/>
  <c r="DH145" i="34"/>
  <c r="AS15" i="34"/>
  <c r="BA131" i="34"/>
  <c r="CN19" i="34"/>
  <c r="DF139" i="34"/>
  <c r="BZ82" i="34"/>
  <c r="CT85" i="34"/>
  <c r="BI32" i="34"/>
  <c r="BE129" i="34"/>
  <c r="BZ96" i="34"/>
  <c r="BK120" i="34"/>
  <c r="CF112" i="34"/>
  <c r="CP50" i="34"/>
  <c r="BZ30" i="34"/>
  <c r="DB87" i="34"/>
  <c r="BV74" i="34"/>
  <c r="BC60" i="34"/>
  <c r="DP103" i="34"/>
  <c r="AS96" i="34"/>
  <c r="BV10" i="34"/>
  <c r="BV71" i="34"/>
  <c r="BZ33" i="34"/>
  <c r="AS75" i="34"/>
  <c r="AY8" i="34"/>
  <c r="BC151" i="34"/>
  <c r="CR121" i="34"/>
  <c r="DN30" i="34"/>
  <c r="DB121" i="34"/>
  <c r="BZ112" i="34"/>
  <c r="BX112" i="34"/>
  <c r="CF118" i="34"/>
  <c r="BA22" i="34"/>
  <c r="DD35" i="34"/>
  <c r="DL15" i="34"/>
  <c r="DN126" i="34"/>
  <c r="DF12" i="34"/>
  <c r="BG114" i="34"/>
  <c r="BA96" i="34"/>
  <c r="DN61" i="34"/>
  <c r="AY33" i="34"/>
  <c r="BQ117" i="34"/>
  <c r="BC112" i="34"/>
  <c r="BA65" i="34"/>
  <c r="CL67" i="34"/>
  <c r="BZ17" i="34"/>
  <c r="AU72" i="34"/>
  <c r="BE47" i="34"/>
  <c r="BM89" i="34"/>
  <c r="CF21" i="34"/>
  <c r="BK41" i="34"/>
  <c r="CN65" i="34"/>
  <c r="BM62" i="34"/>
  <c r="BX104" i="34"/>
  <c r="CX70" i="34"/>
  <c r="CP41" i="34"/>
  <c r="CX139" i="34"/>
  <c r="AS151" i="34"/>
  <c r="DD130" i="34"/>
  <c r="BX23" i="34"/>
  <c r="CN67" i="34"/>
  <c r="CB93" i="34"/>
  <c r="CP91" i="34"/>
  <c r="CT115" i="34"/>
  <c r="DV14" i="34"/>
  <c r="CZ147" i="34"/>
  <c r="BO18" i="34"/>
  <c r="CZ150" i="34"/>
  <c r="DP78" i="34"/>
  <c r="DN140" i="34"/>
  <c r="BV70" i="34"/>
  <c r="CF30" i="34"/>
  <c r="BX27" i="34"/>
  <c r="BG56" i="34"/>
  <c r="CP125" i="34"/>
  <c r="AY157" i="34"/>
  <c r="DB153" i="34"/>
  <c r="BQ30" i="34"/>
  <c r="DD27" i="34"/>
  <c r="DH12" i="34"/>
  <c r="DR127" i="34"/>
  <c r="DJ100" i="34"/>
  <c r="DB158" i="34"/>
  <c r="AW122" i="34"/>
  <c r="CB94" i="34"/>
  <c r="DD119" i="34"/>
  <c r="BM101" i="34"/>
  <c r="AU65" i="34"/>
  <c r="CX101" i="34"/>
  <c r="CX13" i="34"/>
  <c r="CR159" i="34"/>
  <c r="DB65" i="34"/>
  <c r="BE144" i="34"/>
  <c r="DV52" i="34"/>
  <c r="CZ118" i="34"/>
  <c r="DF18" i="34"/>
  <c r="BC152" i="34"/>
  <c r="CH140" i="34"/>
  <c r="BX126" i="34"/>
  <c r="CH97" i="34"/>
  <c r="AW85" i="34"/>
  <c r="BA132" i="34"/>
  <c r="AW8" i="34"/>
  <c r="CF122" i="34"/>
  <c r="CJ58" i="34"/>
  <c r="DL125" i="34"/>
  <c r="BG123" i="34"/>
  <c r="BZ124" i="34"/>
  <c r="BE44" i="34"/>
  <c r="DT89" i="34"/>
  <c r="DR66" i="34"/>
  <c r="BQ72" i="34"/>
  <c r="BM90" i="34"/>
  <c r="CJ71" i="34"/>
  <c r="DT100" i="34"/>
  <c r="CH139" i="34"/>
  <c r="CF142" i="34"/>
  <c r="CR157" i="34"/>
  <c r="CD141" i="34"/>
  <c r="BZ73" i="34"/>
  <c r="DH79" i="34"/>
  <c r="BC65" i="34"/>
  <c r="CP132" i="34"/>
  <c r="BC93" i="34"/>
  <c r="CD131" i="34"/>
  <c r="BA116" i="34"/>
  <c r="DN66" i="34"/>
  <c r="DB114" i="34"/>
  <c r="CP26" i="34"/>
  <c r="CH99" i="34"/>
  <c r="BO154" i="34"/>
  <c r="CJ4" i="34"/>
  <c r="CZ17" i="34"/>
  <c r="BC30" i="34"/>
  <c r="DP67" i="34"/>
  <c r="AS83" i="34"/>
  <c r="CL88" i="34"/>
  <c r="BZ118" i="34"/>
  <c r="BX154" i="34"/>
  <c r="DP90" i="34"/>
  <c r="DL124" i="34"/>
  <c r="CJ142" i="34"/>
  <c r="BC43" i="34"/>
  <c r="BO30" i="34"/>
  <c r="CJ148" i="34"/>
  <c r="DN139" i="34"/>
  <c r="BE102" i="34"/>
  <c r="CJ127" i="34"/>
  <c r="AY144" i="34"/>
  <c r="DF140" i="34"/>
  <c r="BQ124" i="34"/>
  <c r="AY133" i="34"/>
  <c r="CD33" i="34"/>
  <c r="BZ84" i="34"/>
  <c r="DP113" i="34"/>
  <c r="CP43" i="34"/>
  <c r="CH63" i="34"/>
  <c r="AU110" i="34"/>
  <c r="BG67" i="34"/>
  <c r="CR29" i="34"/>
  <c r="CD78" i="34"/>
  <c r="BV85" i="34"/>
  <c r="BX129" i="34"/>
  <c r="BQ6" i="34"/>
  <c r="DP156" i="34"/>
  <c r="BX81" i="34"/>
  <c r="BV119" i="34"/>
  <c r="AU149" i="34"/>
  <c r="CF95" i="34"/>
  <c r="BG26" i="34"/>
  <c r="CH24" i="34"/>
  <c r="BC158" i="34"/>
  <c r="CN149" i="34"/>
  <c r="DB118" i="34"/>
  <c r="BI145" i="34"/>
  <c r="DB22" i="34"/>
  <c r="DB93" i="34"/>
  <c r="CR37" i="34"/>
  <c r="BI71" i="34"/>
  <c r="BE58" i="34"/>
  <c r="AU85" i="34"/>
  <c r="BX137" i="34"/>
  <c r="AU104" i="34"/>
  <c r="AY19" i="34"/>
  <c r="BK51" i="34"/>
  <c r="BC21" i="34"/>
  <c r="AW14" i="34"/>
  <c r="CR137" i="34"/>
  <c r="BA144" i="34"/>
  <c r="CP144" i="34"/>
  <c r="BZ156" i="34"/>
  <c r="CL125" i="34"/>
  <c r="BE100" i="34"/>
  <c r="DD154" i="34"/>
  <c r="DT19" i="34"/>
  <c r="CF49" i="34"/>
  <c r="DJ30" i="34"/>
  <c r="CJ149" i="34"/>
  <c r="CR112" i="34"/>
  <c r="BC15" i="34"/>
  <c r="CF98" i="34"/>
  <c r="AW157" i="34"/>
  <c r="BO133" i="34"/>
  <c r="BO9" i="34"/>
  <c r="DH84" i="34"/>
  <c r="DB15" i="34"/>
  <c r="BC7" i="34"/>
  <c r="DN111" i="34"/>
  <c r="CJ30" i="34"/>
  <c r="CX38" i="34"/>
  <c r="BI77" i="34"/>
  <c r="CH158" i="34"/>
  <c r="CP133" i="34"/>
  <c r="CT146" i="34"/>
  <c r="AU132" i="34"/>
  <c r="CF48" i="34"/>
  <c r="AS77" i="34"/>
  <c r="BX4" i="34"/>
  <c r="AU38" i="34"/>
  <c r="CH104" i="34"/>
  <c r="DL30" i="34"/>
  <c r="BQ7" i="34"/>
  <c r="DP39" i="34"/>
  <c r="BX144" i="34"/>
  <c r="DV40" i="34"/>
  <c r="DB31" i="34"/>
  <c r="BA157" i="34"/>
  <c r="CX88" i="34"/>
  <c r="AU81" i="34"/>
  <c r="DF120" i="34"/>
  <c r="CJ144" i="34"/>
  <c r="BG69" i="34"/>
  <c r="DP71" i="34"/>
  <c r="DB74" i="34"/>
  <c r="DT31" i="34"/>
  <c r="AY76" i="34"/>
  <c r="CH29" i="34"/>
  <c r="DJ7" i="34"/>
  <c r="CJ84" i="34"/>
  <c r="CH39" i="34"/>
  <c r="DV131" i="34"/>
  <c r="BE40" i="34"/>
  <c r="DJ93" i="34"/>
  <c r="BG64" i="34"/>
  <c r="CR51" i="34"/>
  <c r="AS95" i="34"/>
  <c r="CR129" i="34"/>
  <c r="CZ47" i="34"/>
  <c r="CL84" i="34"/>
  <c r="BQ157" i="34"/>
  <c r="CT116" i="34"/>
  <c r="CJ69" i="34"/>
  <c r="BO98" i="34"/>
  <c r="BC50" i="34"/>
  <c r="CN138" i="34"/>
  <c r="CB120" i="34"/>
  <c r="DT90" i="34"/>
  <c r="BX145" i="34"/>
  <c r="CH8" i="34"/>
  <c r="BQ101" i="34"/>
  <c r="DB56" i="34"/>
  <c r="CF154" i="34"/>
  <c r="AW83" i="34"/>
  <c r="CR67" i="34"/>
  <c r="DF103" i="34"/>
  <c r="CF40" i="34"/>
  <c r="AW16" i="34"/>
  <c r="DF52" i="34"/>
  <c r="CX122" i="34"/>
  <c r="CZ16" i="34"/>
  <c r="DV38" i="34"/>
  <c r="DJ72" i="34"/>
  <c r="CH72" i="34"/>
  <c r="DT59" i="34"/>
  <c r="CS55" i="34" l="1"/>
  <c r="Q20" i="34" s="1"/>
  <c r="BY2" i="34"/>
  <c r="H55" i="34" s="1"/>
  <c r="AT55" i="34"/>
  <c r="F47" i="34" s="1"/>
  <c r="BP2" i="34"/>
  <c r="O19" i="34" s="1"/>
  <c r="BW2" i="34"/>
  <c r="H46" i="34" s="1"/>
  <c r="CM55" i="34"/>
  <c r="AI47" i="34" s="1"/>
  <c r="DK2" i="34"/>
  <c r="AB73" i="34" s="1"/>
  <c r="BH109" i="34"/>
  <c r="AG57" i="34" s="1"/>
  <c r="CI2" i="34"/>
  <c r="Z73" i="34" s="1"/>
  <c r="DI109" i="34"/>
  <c r="AB66" i="34" s="1"/>
  <c r="CM109" i="34"/>
  <c r="AI48" i="34" s="1"/>
  <c r="CE55" i="34"/>
  <c r="Z56" i="34" s="1"/>
  <c r="CS109" i="34"/>
  <c r="Q21" i="34" s="1"/>
  <c r="DS2" i="34"/>
  <c r="S73" i="34" s="1"/>
  <c r="AV55" i="34"/>
  <c r="F56" i="34" s="1"/>
  <c r="DA2" i="34"/>
  <c r="J55" i="34" s="1"/>
  <c r="BN109" i="34"/>
  <c r="O75" i="34" s="1"/>
  <c r="CG2" i="34"/>
  <c r="Z64" i="34" s="1"/>
  <c r="CU2" i="34"/>
  <c r="H19" i="34" s="1"/>
  <c r="CA109" i="34"/>
  <c r="Q57" i="34" s="1"/>
  <c r="BP55" i="34"/>
  <c r="O20" i="34" s="1"/>
  <c r="CK109" i="34"/>
  <c r="AI57" i="34" s="1"/>
  <c r="BN2" i="34"/>
  <c r="O73" i="34" s="1"/>
  <c r="AX109" i="34"/>
  <c r="O57" i="34" s="1"/>
  <c r="BR2" i="34"/>
  <c r="F19" i="34" s="1"/>
  <c r="DU55" i="34"/>
  <c r="S20" i="34" s="1"/>
  <c r="DM2" i="34"/>
  <c r="AK55" i="34" s="1"/>
  <c r="BJ2" i="34"/>
  <c r="AG46" i="34" s="1"/>
  <c r="CI55" i="34"/>
  <c r="Z74" i="34" s="1"/>
  <c r="DE109" i="34"/>
  <c r="S66" i="34" s="1"/>
  <c r="AX55" i="34"/>
  <c r="O56" i="34" s="1"/>
  <c r="DC55" i="34"/>
  <c r="S56" i="34" s="1"/>
  <c r="CC2" i="34"/>
  <c r="Q64" i="34" s="1"/>
  <c r="CC55" i="34"/>
  <c r="Q65" i="34" s="1"/>
  <c r="DE55" i="34"/>
  <c r="S65" i="34" s="1"/>
  <c r="BN55" i="34"/>
  <c r="O74" i="34" s="1"/>
  <c r="BF55" i="34"/>
  <c r="X74" i="34" s="1"/>
  <c r="DW55" i="34"/>
  <c r="J20" i="34" s="1"/>
  <c r="AT2" i="34"/>
  <c r="F46" i="34" s="1"/>
  <c r="DW109" i="34"/>
  <c r="J21" i="34" s="1"/>
  <c r="CK2" i="34"/>
  <c r="AI55" i="34" s="1"/>
  <c r="DG109" i="34"/>
  <c r="AB57" i="34" s="1"/>
  <c r="CK55" i="34"/>
  <c r="AI56" i="34" s="1"/>
  <c r="DI55" i="34"/>
  <c r="AB65" i="34" s="1"/>
  <c r="AZ55" i="34"/>
  <c r="O65" i="34" s="1"/>
  <c r="DG2" i="34"/>
  <c r="AB55" i="34" s="1"/>
  <c r="AZ2" i="34"/>
  <c r="O64" i="34" s="1"/>
  <c r="CQ2" i="34"/>
  <c r="Q73" i="34" s="1"/>
  <c r="CG55" i="34"/>
  <c r="Z65" i="34" s="1"/>
  <c r="BL55" i="34"/>
  <c r="AG65" i="34" s="1"/>
  <c r="BJ109" i="34"/>
  <c r="AG48" i="34" s="1"/>
  <c r="CO109" i="34"/>
  <c r="AI66" i="34" s="1"/>
  <c r="BP109" i="34"/>
  <c r="O21" i="34" s="1"/>
  <c r="DO109" i="34"/>
  <c r="AK48" i="34" s="1"/>
  <c r="CU55" i="34"/>
  <c r="H20" i="34" s="1"/>
  <c r="DQ55" i="34"/>
  <c r="AK65" i="34" s="1"/>
  <c r="BL109" i="34"/>
  <c r="AG66" i="34" s="1"/>
  <c r="CO55" i="34"/>
  <c r="AI65" i="34" s="1"/>
  <c r="BW55" i="34"/>
  <c r="H47" i="34" s="1"/>
  <c r="CY55" i="34"/>
  <c r="J47" i="34" s="1"/>
  <c r="BD2" i="34"/>
  <c r="X64" i="34" s="1"/>
  <c r="DW2" i="34"/>
  <c r="J19" i="34" s="1"/>
  <c r="DK109" i="34"/>
  <c r="AB75" i="34" s="1"/>
  <c r="CQ55" i="34"/>
  <c r="Q74" i="34" s="1"/>
  <c r="BW109" i="34"/>
  <c r="H48" i="34" s="1"/>
  <c r="BB109" i="34"/>
  <c r="X57" i="34" s="1"/>
  <c r="CS2" i="34"/>
  <c r="Q19" i="34" s="1"/>
  <c r="DE2" i="34"/>
  <c r="S64" i="34" s="1"/>
  <c r="BB55" i="34"/>
  <c r="X56" i="34" s="1"/>
  <c r="BF109" i="34"/>
  <c r="X75" i="34" s="1"/>
  <c r="BR109" i="34"/>
  <c r="F21" i="34" s="1"/>
  <c r="AX2" i="34"/>
  <c r="O55" i="34" s="1"/>
  <c r="DS55" i="34"/>
  <c r="S74" i="34" s="1"/>
  <c r="BJ55" i="34"/>
  <c r="AG47" i="34" s="1"/>
  <c r="DA55" i="34"/>
  <c r="J56" i="34" s="1"/>
  <c r="CQ109" i="34"/>
  <c r="Q75" i="34" s="1"/>
  <c r="CU109" i="34"/>
  <c r="H21" i="34" s="1"/>
  <c r="BL2" i="34"/>
  <c r="AG64" i="34" s="1"/>
  <c r="BY55" i="34"/>
  <c r="H56" i="34" s="1"/>
  <c r="BF2" i="34"/>
  <c r="X73" i="34" s="1"/>
  <c r="CC109" i="34"/>
  <c r="Q66" i="34" s="1"/>
  <c r="AV109" i="34"/>
  <c r="F57" i="34" s="1"/>
  <c r="AV2" i="34"/>
  <c r="F55" i="34" s="1"/>
  <c r="CI109" i="34"/>
  <c r="Z75" i="34" s="1"/>
  <c r="DM109" i="34"/>
  <c r="AK57" i="34" s="1"/>
  <c r="CA55" i="34"/>
  <c r="Q56" i="34" s="1"/>
  <c r="CY109" i="34"/>
  <c r="J48" i="34" s="1"/>
  <c r="BB2" i="34"/>
  <c r="X55" i="34" s="1"/>
  <c r="DU109" i="34"/>
  <c r="S21" i="34" s="1"/>
  <c r="CO2" i="34"/>
  <c r="AI64" i="34" s="1"/>
  <c r="DI2" i="34"/>
  <c r="AB64" i="34" s="1"/>
  <c r="BH2" i="34"/>
  <c r="AG55" i="34" s="1"/>
  <c r="CG109" i="34"/>
  <c r="Z66" i="34" s="1"/>
  <c r="DO55" i="34"/>
  <c r="AK47" i="34" s="1"/>
  <c r="DM55" i="34"/>
  <c r="AK56" i="34" s="1"/>
  <c r="DQ109" i="34"/>
  <c r="AK66" i="34" s="1"/>
  <c r="DA109" i="34"/>
  <c r="J57" i="34" s="1"/>
  <c r="AT109" i="34"/>
  <c r="F48" i="34" s="1"/>
  <c r="BR55" i="34"/>
  <c r="F20" i="34" s="1"/>
  <c r="BD109" i="34"/>
  <c r="X66" i="34" s="1"/>
  <c r="CM2" i="34"/>
  <c r="AI46" i="34" s="1"/>
  <c r="CY2" i="34"/>
  <c r="J46" i="34" s="1"/>
  <c r="CA2" i="34"/>
  <c r="Q55" i="34" s="1"/>
  <c r="DG55" i="34"/>
  <c r="AB56" i="34" s="1"/>
  <c r="BY109" i="34"/>
  <c r="H57" i="34" s="1"/>
  <c r="DK55" i="34"/>
  <c r="AB74" i="34" s="1"/>
  <c r="DO2" i="34"/>
  <c r="AK46" i="34" s="1"/>
  <c r="DS109" i="34"/>
  <c r="S75" i="34" s="1"/>
  <c r="DQ2" i="34"/>
  <c r="AK64" i="34" s="1"/>
  <c r="CE109" i="34"/>
  <c r="Z57" i="34" s="1"/>
  <c r="BH55" i="34"/>
  <c r="AG56" i="34" s="1"/>
  <c r="BD55" i="34"/>
  <c r="X65" i="34" s="1"/>
  <c r="CE2" i="34"/>
  <c r="Z55" i="34" s="1"/>
  <c r="DC2" i="34"/>
  <c r="S55" i="34" s="1"/>
  <c r="DU2" i="34"/>
  <c r="S19" i="34" s="1"/>
  <c r="DC109" i="34"/>
  <c r="S57" i="34" s="1"/>
  <c r="AZ109" i="34"/>
  <c r="O66" i="34" s="1"/>
  <c r="H37" i="34" l="1"/>
  <c r="F39" i="34"/>
  <c r="Z48" i="34"/>
  <c r="AG58" i="34"/>
  <c r="AK37" i="34"/>
  <c r="H58" i="34"/>
  <c r="AK58" i="34"/>
  <c r="J58" i="34"/>
  <c r="Z67" i="34"/>
  <c r="X67" i="34"/>
  <c r="O67" i="34"/>
  <c r="Z76" i="34"/>
  <c r="Q22" i="34"/>
  <c r="O46" i="34"/>
  <c r="J39" i="34"/>
  <c r="Q76" i="34"/>
  <c r="S58" i="34"/>
  <c r="S47" i="34"/>
  <c r="O58" i="34"/>
  <c r="O47" i="34"/>
  <c r="F58" i="34"/>
  <c r="AK38" i="34"/>
  <c r="AK49" i="34"/>
  <c r="AB46" i="34"/>
  <c r="J38" i="34"/>
  <c r="J49" i="34"/>
  <c r="AB67" i="34"/>
  <c r="AG37" i="34"/>
  <c r="Z58" i="34"/>
  <c r="Z47" i="34"/>
  <c r="AB76" i="34"/>
  <c r="AG38" i="34"/>
  <c r="AG49" i="34"/>
  <c r="H49" i="34"/>
  <c r="H38" i="34"/>
  <c r="AI58" i="34"/>
  <c r="AI39" i="34"/>
  <c r="S76" i="34"/>
  <c r="AI67" i="34"/>
  <c r="AB48" i="34"/>
  <c r="S22" i="34"/>
  <c r="J37" i="34"/>
  <c r="Q47" i="34"/>
  <c r="Q58" i="34"/>
  <c r="H22" i="34"/>
  <c r="F37" i="34"/>
  <c r="X46" i="34"/>
  <c r="AK67" i="34"/>
  <c r="AI37" i="34"/>
  <c r="X47" i="34"/>
  <c r="X58" i="34"/>
  <c r="AK39" i="34"/>
  <c r="J22" i="34"/>
  <c r="AI49" i="34"/>
  <c r="AI38" i="34"/>
  <c r="AB47" i="34"/>
  <c r="AB58" i="34"/>
  <c r="Q46" i="34"/>
  <c r="O48" i="34"/>
  <c r="S48" i="34"/>
  <c r="X76" i="34"/>
  <c r="O22" i="34"/>
  <c r="O76" i="34"/>
  <c r="S46" i="34"/>
  <c r="X48" i="34"/>
  <c r="AG39" i="34"/>
  <c r="S67" i="34"/>
  <c r="F38" i="34"/>
  <c r="F22" i="34"/>
  <c r="Q48" i="34"/>
  <c r="Z46" i="34"/>
  <c r="H39" i="34"/>
  <c r="AG67" i="34"/>
  <c r="Q67" i="34"/>
  <c r="F49" i="34"/>
  <c r="Z37" i="34" l="1"/>
  <c r="Z28" i="34" s="1"/>
  <c r="Z19" i="34" s="1"/>
  <c r="Q10" i="34" s="1"/>
  <c r="AB49" i="34"/>
  <c r="Z39" i="34"/>
  <c r="Z30" i="34" s="1"/>
  <c r="Z21" i="34" s="1"/>
  <c r="Q12" i="34" s="1"/>
  <c r="AB39" i="34"/>
  <c r="AB30" i="34" s="1"/>
  <c r="AB21" i="34" s="1"/>
  <c r="S12" i="34" s="1"/>
  <c r="X39" i="34"/>
  <c r="X30" i="34" s="1"/>
  <c r="X21" i="34" s="1"/>
  <c r="O12" i="34" s="1"/>
  <c r="AK40" i="34"/>
  <c r="X37" i="34"/>
  <c r="X28" i="34" s="1"/>
  <c r="X19" i="34" s="1"/>
  <c r="O10" i="34" s="1"/>
  <c r="AI40" i="34"/>
  <c r="AG40" i="34"/>
  <c r="Z49" i="34"/>
  <c r="Z38" i="34"/>
  <c r="Q49" i="34"/>
  <c r="F40" i="34"/>
  <c r="J40" i="34"/>
  <c r="X38" i="34"/>
  <c r="O49" i="34"/>
  <c r="X49" i="34"/>
  <c r="H40" i="34"/>
  <c r="AB37" i="34"/>
  <c r="AB28" i="34" s="1"/>
  <c r="AB19" i="34" s="1"/>
  <c r="S10" i="34" s="1"/>
  <c r="S49" i="34"/>
  <c r="AB38" i="34"/>
  <c r="Z40" i="34" l="1"/>
  <c r="AB40" i="34"/>
  <c r="X40" i="34"/>
  <c r="X29" i="34"/>
  <c r="X31" i="34" s="1"/>
  <c r="AD31" i="34" s="1"/>
  <c r="Z29" i="34"/>
  <c r="AB29" i="34"/>
  <c r="X20" i="34" l="1"/>
  <c r="X22" i="34" s="1"/>
  <c r="Z31" i="34"/>
  <c r="Z20" i="34"/>
  <c r="Q11" i="34" s="1"/>
  <c r="Q13" i="34" s="1"/>
  <c r="AB31" i="34"/>
  <c r="AF31" i="34" s="1"/>
  <c r="AB20" i="34"/>
  <c r="O11" i="34" l="1"/>
  <c r="O13" i="34" s="1"/>
  <c r="Z22" i="34"/>
  <c r="AE31" i="34"/>
  <c r="AB22" i="34"/>
  <c r="S11" i="34"/>
  <c r="S13" i="3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Stevens, Craig L. (GSFC-5990)</author>
  </authors>
  <commentList>
    <comment ref="B21" authorId="0" shapeId="0" xr:uid="{00000000-0006-0000-0000-000001000000}">
      <text>
        <r>
          <rPr>
            <b/>
            <sz val="9"/>
            <color indexed="81"/>
            <rFont val="Tahoma"/>
            <family val="2"/>
          </rPr>
          <t>Stevens, Craig L. (GSFC-5990):</t>
        </r>
        <r>
          <rPr>
            <sz val="9"/>
            <color indexed="81"/>
            <rFont val="Tahoma"/>
            <family val="2"/>
          </rPr>
          <t xml:space="preserve">
TBR - pending CCR approval</t>
        </r>
      </text>
    </comment>
    <comment ref="D21" authorId="0" shapeId="0" xr:uid="{00000000-0006-0000-0000-000002000000}">
      <text>
        <r>
          <rPr>
            <b/>
            <sz val="9"/>
            <color indexed="81"/>
            <rFont val="Tahoma"/>
            <family val="2"/>
          </rPr>
          <t>Stevens, Craig L. (GSFC-5990):</t>
        </r>
        <r>
          <rPr>
            <sz val="9"/>
            <color indexed="81"/>
            <rFont val="Tahoma"/>
            <family val="2"/>
          </rPr>
          <t xml:space="preserve">
TBR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Stevens, Craig L. (GSFC-5990)</author>
  </authors>
  <commentList>
    <comment ref="B23" authorId="0" shapeId="0" xr:uid="{00000000-0006-0000-0300-000001000000}">
      <text>
        <r>
          <rPr>
            <b/>
            <sz val="9"/>
            <color indexed="81"/>
            <rFont val="Tahoma"/>
            <family val="2"/>
          </rPr>
          <t>Stevens, Craig L. (GSFC-5990):</t>
        </r>
        <r>
          <rPr>
            <sz val="9"/>
            <color indexed="81"/>
            <rFont val="Tahoma"/>
            <family val="2"/>
          </rPr>
          <t xml:space="preserve">
TBR - pending CCR approval</t>
        </r>
      </text>
    </comment>
    <comment ref="D23" authorId="0" shapeId="0" xr:uid="{00000000-0006-0000-0300-000002000000}">
      <text>
        <r>
          <rPr>
            <b/>
            <sz val="9"/>
            <color indexed="81"/>
            <rFont val="Tahoma"/>
            <family val="2"/>
          </rPr>
          <t>Stevens, Craig L. (GSFC-5990):</t>
        </r>
        <r>
          <rPr>
            <sz val="9"/>
            <color indexed="81"/>
            <rFont val="Tahoma"/>
            <family val="2"/>
          </rPr>
          <t xml:space="preserve">
TBR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Stevens, Craig L. (GSFC-5990)</author>
  </authors>
  <commentList>
    <comment ref="B23" authorId="0" shapeId="0" xr:uid="{00000000-0006-0000-0600-000001000000}">
      <text>
        <r>
          <rPr>
            <b/>
            <sz val="9"/>
            <color indexed="81"/>
            <rFont val="Tahoma"/>
            <family val="2"/>
          </rPr>
          <t>Stevens, Craig L. (GSFC-5990):</t>
        </r>
        <r>
          <rPr>
            <sz val="9"/>
            <color indexed="81"/>
            <rFont val="Tahoma"/>
            <family val="2"/>
          </rPr>
          <t xml:space="preserve">
TBR - pending CCR approval</t>
        </r>
      </text>
    </comment>
    <comment ref="D23" authorId="0" shapeId="0" xr:uid="{00000000-0006-0000-0600-000002000000}">
      <text>
        <r>
          <rPr>
            <b/>
            <sz val="9"/>
            <color indexed="81"/>
            <rFont val="Tahoma"/>
            <family val="2"/>
          </rPr>
          <t>Stevens, Craig L. (GSFC-5990):</t>
        </r>
        <r>
          <rPr>
            <sz val="9"/>
            <color indexed="81"/>
            <rFont val="Tahoma"/>
            <family val="2"/>
          </rPr>
          <t xml:space="preserve">
TBR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tc={45F2A2BF-9F4A-4891-BC13-CF4DDAC93397}</author>
  </authors>
  <commentList>
    <comment ref="E3" authorId="0" shapeId="0" xr:uid="{45F2A2BF-9F4A-4891-BC13-CF4DDAC93397}">
      <text>
        <t>[Threaded comment]
Your version of Excel allows you to read this threaded comment; however, any edits to it will get removed if the file is opened in a newer version of Excel. Learn more: https://go.microsoft.com/fwlink/?linkid=870924
Comment:
    See TAR (PACE-SYS-REQ-0020) for CBEs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tc={E91CE30B-6429-4C11-9AF6-5BFA474D1BB1}</author>
    <author>Stevens, Craig L. (GSFC-5990)</author>
    <author>tc={C183834B-F455-4865-A7AA-A8FCFDFE3DE4}</author>
  </authors>
  <commentList>
    <comment ref="AD2" authorId="0" shapeId="0" xr:uid="{E91CE30B-6429-4C11-9AF6-5BFA474D1BB1}">
      <text>
        <t>[Threaded comment]
Your version of Excel allows you to read this threaded comment; however, any edits to it will get removed if the file is opened in a newer version of Excel. Learn more: https://go.microsoft.com/fwlink/?linkid=870924
Comment:
    See GND_Alignment_Summary Tab for absolute alignments.</t>
      </text>
    </comment>
    <comment ref="AG5" authorId="1" shapeId="0" xr:uid="{00000000-0006-0000-0C00-000002000000}">
      <text>
        <r>
          <rPr>
            <b/>
            <sz val="9"/>
            <color indexed="81"/>
            <rFont val="Tahoma"/>
            <family val="2"/>
          </rPr>
          <t>Stevens, Craig L. (GSFC-5990):</t>
        </r>
        <r>
          <rPr>
            <sz val="9"/>
            <color indexed="81"/>
            <rFont val="Tahoma"/>
            <family val="2"/>
          </rPr>
          <t xml:space="preserve">
Verified by alignment measurement to SMRF</t>
        </r>
      </text>
    </comment>
    <comment ref="AV5" authorId="1" shapeId="0" xr:uid="{2B2E6D67-D718-4F70-A968-E4DB29B0FA1F}">
      <text>
        <r>
          <rPr>
            <b/>
            <sz val="9"/>
            <color indexed="81"/>
            <rFont val="Tahoma"/>
            <family val="2"/>
          </rPr>
          <t>Stevens, Craig L. (GSFC-5990):</t>
        </r>
        <r>
          <rPr>
            <sz val="9"/>
            <color indexed="81"/>
            <rFont val="Tahoma"/>
            <family val="2"/>
          </rPr>
          <t xml:space="preserve">
from PACE-SYS-ANYS-0126.  Envelope of both STOHs</t>
        </r>
      </text>
    </comment>
    <comment ref="AY5" authorId="1" shapeId="0" xr:uid="{00000000-0006-0000-0C00-000003000000}">
      <text>
        <r>
          <rPr>
            <b/>
            <sz val="9"/>
            <color indexed="81"/>
            <rFont val="Tahoma"/>
            <family val="2"/>
          </rPr>
          <t>Stevens, Craig L. (GSFC-5990):</t>
        </r>
        <r>
          <rPr>
            <sz val="9"/>
            <color indexed="81"/>
            <rFont val="Tahoma"/>
            <family val="2"/>
          </rPr>
          <t xml:space="preserve">
covered by IRU to SCARF</t>
        </r>
      </text>
    </comment>
    <comment ref="AG6" authorId="1" shapeId="0" xr:uid="{00000000-0006-0000-0C00-000004000000}">
      <text>
        <r>
          <rPr>
            <b/>
            <sz val="9"/>
            <color indexed="81"/>
            <rFont val="Tahoma"/>
            <family val="2"/>
          </rPr>
          <t>Stevens, Craig L. (GSFC-5990):</t>
        </r>
        <r>
          <rPr>
            <sz val="9"/>
            <color indexed="81"/>
            <rFont val="Tahoma"/>
            <family val="2"/>
          </rPr>
          <t xml:space="preserve">
Verified by alignment measurement to SMRF</t>
        </r>
      </text>
    </comment>
    <comment ref="AV6" authorId="1" shapeId="0" xr:uid="{AE64F2C3-0C95-41A7-9E8E-99F9B04765E7}">
      <text>
        <r>
          <rPr>
            <b/>
            <sz val="9"/>
            <color indexed="81"/>
            <rFont val="Tahoma"/>
            <family val="2"/>
          </rPr>
          <t>Stevens, Craig L. (GSFC-5990):</t>
        </r>
        <r>
          <rPr>
            <sz val="9"/>
            <color indexed="81"/>
            <rFont val="Tahoma"/>
            <family val="2"/>
          </rPr>
          <t xml:space="preserve">
from PACE-SYS-ANYS-0126</t>
        </r>
      </text>
    </comment>
    <comment ref="AY6" authorId="1" shapeId="0" xr:uid="{00000000-0006-0000-0C00-000005000000}">
      <text>
        <r>
          <rPr>
            <b/>
            <sz val="9"/>
            <color indexed="81"/>
            <rFont val="Tahoma"/>
            <family val="2"/>
          </rPr>
          <t>Stevens, Craig L. (GSFC-5990):</t>
        </r>
        <r>
          <rPr>
            <sz val="9"/>
            <color indexed="81"/>
            <rFont val="Tahoma"/>
            <family val="2"/>
          </rPr>
          <t xml:space="preserve">
From TAR Real time pointing budget</t>
        </r>
      </text>
    </comment>
    <comment ref="BB6" authorId="1" shapeId="0" xr:uid="{00000000-0006-0000-0C00-000006000000}">
      <text>
        <r>
          <rPr>
            <b/>
            <sz val="9"/>
            <color indexed="81"/>
            <rFont val="Tahoma"/>
            <family val="2"/>
          </rPr>
          <t>Stevens, Craig L. (GSFC-5990):</t>
        </r>
        <r>
          <rPr>
            <sz val="9"/>
            <color indexed="81"/>
            <rFont val="Tahoma"/>
            <family val="2"/>
          </rPr>
          <t xml:space="preserve">
from PACE-SYS-ANYS-0126</t>
        </r>
      </text>
    </comment>
    <comment ref="AA7" authorId="1" shapeId="0" xr:uid="{2D0D3C69-4F3C-40E6-B7A1-58FD1DB72491}">
      <text>
        <r>
          <rPr>
            <b/>
            <sz val="9"/>
            <color indexed="81"/>
            <rFont val="Tahoma"/>
            <family val="2"/>
          </rPr>
          <t>Stevens, Craig L. (GSFC-5990):</t>
        </r>
        <r>
          <rPr>
            <sz val="9"/>
            <color indexed="81"/>
            <rFont val="Tahoma"/>
            <family val="2"/>
          </rPr>
          <t xml:space="preserve">
From Tilt_Pointing Tab</t>
        </r>
      </text>
    </comment>
    <comment ref="AY11" authorId="1" shapeId="0" xr:uid="{00000000-0006-0000-0C00-000007000000}">
      <text>
        <r>
          <rPr>
            <b/>
            <sz val="9"/>
            <color indexed="81"/>
            <rFont val="Tahoma"/>
            <family val="2"/>
          </rPr>
          <t>Stevens, Craig L. (GSFC-5990):</t>
        </r>
        <r>
          <rPr>
            <sz val="9"/>
            <color indexed="81"/>
            <rFont val="Tahoma"/>
            <family val="2"/>
          </rPr>
          <t xml:space="preserve">
PP Science Knowledge (#22): Star Tracker to OCI Interface Thermal/Mechanical Distortion (Platform STOH)</t>
        </r>
      </text>
    </comment>
    <comment ref="BB11" authorId="1" shapeId="0" xr:uid="{954DFD50-BBA2-44CD-BA71-96F0645FA22A}">
      <text>
        <r>
          <rPr>
            <b/>
            <sz val="9"/>
            <color indexed="81"/>
            <rFont val="Tahoma"/>
            <family val="2"/>
          </rPr>
          <t>Stevens, Craig L. (GSFC-5990):</t>
        </r>
        <r>
          <rPr>
            <sz val="9"/>
            <color indexed="81"/>
            <rFont val="Tahoma"/>
            <family val="2"/>
          </rPr>
          <t xml:space="preserve">
PACE-MECH-ANYS-0292:  50 deg gradient consertive estimate from thermal is worst case.</t>
        </r>
      </text>
    </comment>
    <comment ref="AA13" authorId="1" shapeId="0" xr:uid="{00000000-0006-0000-0C00-00000A000000}">
      <text>
        <r>
          <rPr>
            <b/>
            <sz val="9"/>
            <color indexed="81"/>
            <rFont val="Tahoma"/>
            <family val="2"/>
          </rPr>
          <t>Stevens, Craig L. (GSFC-5990):</t>
        </r>
        <r>
          <rPr>
            <sz val="9"/>
            <color indexed="81"/>
            <rFont val="Tahoma"/>
            <family val="2"/>
          </rPr>
          <t xml:space="preserve">
OCIIRD-138</t>
        </r>
      </text>
    </comment>
    <comment ref="AD13" authorId="2" shapeId="0" xr:uid="{C183834B-F455-4865-A7AA-A8FCFDFE3DE4}">
      <text>
        <t>[Threaded comment]
Your version of Excel allows you to read this threaded comment; however, any edits to it will get removed if the file is opened in a newer version of Excel. Learn more: https://go.microsoft.com/fwlink/?linkid=870924
Comment:
    Page 6, 9 and 18 of PACE-MECSM-REQ-0177 confirm that at the home position the RSS of Rx and Rz are lees than 1 arc-min with a worst case CBE of 37 arc-sec</t>
      </text>
    </comment>
    <comment ref="AV15" authorId="1" shapeId="0" xr:uid="{88DD6007-8626-4819-82DC-5D8E048C3683}">
      <text>
        <r>
          <rPr>
            <b/>
            <sz val="9"/>
            <color indexed="81"/>
            <rFont val="Tahoma"/>
            <family val="2"/>
          </rPr>
          <t>Stevens, Craig L. (GSFC-5990):</t>
        </r>
        <r>
          <rPr>
            <sz val="9"/>
            <color indexed="81"/>
            <rFont val="Tahoma"/>
            <family val="2"/>
          </rPr>
          <t xml:space="preserve">
from PACE-SYS-ANYS-0126</t>
        </r>
      </text>
    </comment>
    <comment ref="BB15" authorId="1" shapeId="0" xr:uid="{2C9488F3-4964-414E-8DF4-511F3548617F}">
      <text>
        <r>
          <rPr>
            <b/>
            <sz val="9"/>
            <color indexed="81"/>
            <rFont val="Tahoma"/>
            <family val="2"/>
          </rPr>
          <t>Stevens, Craig L. (GSFC-5990):</t>
        </r>
        <r>
          <rPr>
            <sz val="9"/>
            <color indexed="81"/>
            <rFont val="Tahoma"/>
            <family val="2"/>
          </rPr>
          <t xml:space="preserve">
from PACE-SYS-ANYS-0126.  max of worst case hot, cold from rt</t>
        </r>
      </text>
    </comment>
    <comment ref="C16" authorId="1" shapeId="0" xr:uid="{00000000-0006-0000-0C00-00000B000000}">
      <text>
        <r>
          <rPr>
            <b/>
            <sz val="9"/>
            <color indexed="81"/>
            <rFont val="Tahoma"/>
            <family val="2"/>
          </rPr>
          <t>Stevens, Craig L. (GSFC-5990):</t>
        </r>
        <r>
          <rPr>
            <sz val="9"/>
            <color indexed="81"/>
            <rFont val="Tahoma"/>
            <family val="2"/>
          </rPr>
          <t xml:space="preserve">
This is only for jitter.  TAR realtime performance is allocated from OCI interface to spacecraft sensors elsewhere.</t>
        </r>
      </text>
    </comment>
    <comment ref="AM16" authorId="1" shapeId="0" xr:uid="{00000000-0006-0000-0C00-00000C000000}">
      <text>
        <r>
          <rPr>
            <b/>
            <sz val="9"/>
            <color indexed="81"/>
            <rFont val="Tahoma"/>
            <family val="2"/>
          </rPr>
          <t>Stevens, Craig L. (GSFC-5990):</t>
        </r>
        <r>
          <rPr>
            <sz val="9"/>
            <color indexed="81"/>
            <rFont val="Tahoma"/>
            <family val="2"/>
          </rPr>
          <t xml:space="preserve">
covered by tilt system cradle to SCARF</t>
        </r>
      </text>
    </comment>
    <comment ref="AS16" authorId="1" shapeId="0" xr:uid="{00000000-0006-0000-0C00-00000D000000}">
      <text>
        <r>
          <rPr>
            <b/>
            <sz val="9"/>
            <color indexed="81"/>
            <rFont val="Tahoma"/>
            <family val="2"/>
          </rPr>
          <t>Stevens, Craig L. (GSFC-5990):</t>
        </r>
        <r>
          <rPr>
            <sz val="9"/>
            <color indexed="81"/>
            <rFont val="Tahoma"/>
            <family val="2"/>
          </rPr>
          <t xml:space="preserve">
covered by tilt system cradle to SCARF</t>
        </r>
      </text>
    </comment>
    <comment ref="AY16" authorId="1" shapeId="0" xr:uid="{00000000-0006-0000-0C00-00000E000000}">
      <text>
        <r>
          <rPr>
            <b/>
            <sz val="9"/>
            <color indexed="81"/>
            <rFont val="Tahoma"/>
            <family val="2"/>
          </rPr>
          <t>Stevens, Craig L. (GSFC-5990):</t>
        </r>
        <r>
          <rPr>
            <sz val="9"/>
            <color indexed="81"/>
            <rFont val="Tahoma"/>
            <family val="2"/>
          </rPr>
          <t xml:space="preserve">
covered by tilt system cradle to SCARF</t>
        </r>
      </text>
    </comment>
    <comment ref="BE16" authorId="1" shapeId="0" xr:uid="{00000000-0006-0000-0C00-00000F000000}">
      <text>
        <r>
          <rPr>
            <b/>
            <sz val="9"/>
            <color indexed="81"/>
            <rFont val="Tahoma"/>
            <family val="2"/>
          </rPr>
          <t>Stevens, Craig L. (GSFC-5990):</t>
        </r>
        <r>
          <rPr>
            <sz val="9"/>
            <color indexed="81"/>
            <rFont val="Tahoma"/>
            <family val="2"/>
          </rPr>
          <t xml:space="preserve">
RT Science KnowAccur (#11_12): SC Induced OCI Boresight Error (Jitter)</t>
        </r>
      </text>
    </comment>
    <comment ref="BH16" authorId="1" shapeId="0" xr:uid="{00000000-0006-0000-0C00-000010000000}">
      <text>
        <r>
          <rPr>
            <b/>
            <sz val="9"/>
            <color indexed="81"/>
            <rFont val="Tahoma"/>
            <family val="2"/>
          </rPr>
          <t>Stevens, Craig L. (GSFC-5990):</t>
        </r>
        <r>
          <rPr>
            <sz val="9"/>
            <color indexed="81"/>
            <rFont val="Tahoma"/>
            <family val="2"/>
          </rPr>
          <t xml:space="preserve">
CBE from PACE-SYS-ANYS-0261:  5.07 arcsec 3-σ Along Track, 2.41 arcsec 3-σ Cross Track - assume RSS for each X,Y,Z</t>
        </r>
      </text>
    </comment>
    <comment ref="AP17" authorId="1" shapeId="0" xr:uid="{00000000-0006-0000-0C00-000012000000}">
      <text>
        <r>
          <rPr>
            <b/>
            <sz val="9"/>
            <color indexed="81"/>
            <rFont val="Tahoma"/>
            <family val="2"/>
          </rPr>
          <t>Stevens, Craig L. (GSFC-5990):</t>
        </r>
        <r>
          <rPr>
            <sz val="9"/>
            <color indexed="81"/>
            <rFont val="Tahoma"/>
            <family val="2"/>
          </rPr>
          <t xml:space="preserve">
from PACE-SYS-ANYS-0147</t>
        </r>
      </text>
    </comment>
    <comment ref="AQ17" authorId="1" shapeId="0" xr:uid="{00000000-0006-0000-0C00-000013000000}">
      <text>
        <r>
          <rPr>
            <b/>
            <sz val="9"/>
            <color indexed="81"/>
            <rFont val="Tahoma"/>
            <family val="2"/>
          </rPr>
          <t>Stevens, Craig L. (GSFC-5990):</t>
        </r>
        <r>
          <rPr>
            <sz val="9"/>
            <color indexed="81"/>
            <rFont val="Tahoma"/>
            <family val="2"/>
          </rPr>
          <t xml:space="preserve">
from PACE-SYS-ANYS-0147</t>
        </r>
      </text>
    </comment>
    <comment ref="AR17" authorId="1" shapeId="0" xr:uid="{00000000-0006-0000-0C00-000014000000}">
      <text>
        <r>
          <rPr>
            <b/>
            <sz val="9"/>
            <color indexed="81"/>
            <rFont val="Tahoma"/>
            <family val="2"/>
          </rPr>
          <t>Stevens, Craig L. (GSFC-5990):</t>
        </r>
        <r>
          <rPr>
            <sz val="9"/>
            <color indexed="81"/>
            <rFont val="Tahoma"/>
            <family val="2"/>
          </rPr>
          <t xml:space="preserve">
from PACE-SYS-ANYS-0147</t>
        </r>
      </text>
    </comment>
    <comment ref="AV17" authorId="1" shapeId="0" xr:uid="{00000000-0006-0000-0C00-000015000000}">
      <text>
        <r>
          <rPr>
            <b/>
            <sz val="9"/>
            <color indexed="81"/>
            <rFont val="Tahoma"/>
            <family val="2"/>
          </rPr>
          <t>Stevens, Craig L. (GSFC-5990):</t>
        </r>
        <r>
          <rPr>
            <sz val="9"/>
            <color indexed="81"/>
            <rFont val="Tahoma"/>
            <family val="2"/>
          </rPr>
          <t xml:space="preserve">
from PACE-SYS-ANYS-0126</t>
        </r>
      </text>
    </comment>
    <comment ref="BB17" authorId="1" shapeId="0" xr:uid="{3500C202-15CE-4877-99BF-D0B162F1FE20}">
      <text>
        <r>
          <rPr>
            <b/>
            <sz val="9"/>
            <color indexed="81"/>
            <rFont val="Tahoma"/>
            <family val="2"/>
          </rPr>
          <t>Stevens, Craig L. (GSFC-5990):</t>
        </r>
        <r>
          <rPr>
            <sz val="9"/>
            <color indexed="81"/>
            <rFont val="Tahoma"/>
            <family val="2"/>
          </rPr>
          <t xml:space="preserve">
from PACE-SYS-ANYS-0126 (annual variation = differential of hot and cold cases)</t>
        </r>
      </text>
    </comment>
    <comment ref="BH17" authorId="1" shapeId="0" xr:uid="{00000000-0006-0000-0C00-000016000000}">
      <text>
        <r>
          <rPr>
            <b/>
            <sz val="9"/>
            <color indexed="81"/>
            <rFont val="Tahoma"/>
            <family val="2"/>
          </rPr>
          <t>Stevens, Craig L. (GSFC-5990):</t>
        </r>
        <r>
          <rPr>
            <sz val="9"/>
            <color indexed="81"/>
            <rFont val="Tahoma"/>
            <family val="2"/>
          </rPr>
          <t xml:space="preserve">
conservative estimate from PACE-SYS-ANYS-0145 (used startracker response including OCI, RWA, SADA)</t>
        </r>
      </text>
    </comment>
    <comment ref="AP18" authorId="1" shapeId="0" xr:uid="{00000000-0006-0000-0C00-000018000000}">
      <text>
        <r>
          <rPr>
            <b/>
            <sz val="9"/>
            <color indexed="81"/>
            <rFont val="Tahoma"/>
            <family val="2"/>
          </rPr>
          <t>Stevens, Craig L. (GSFC-5990):</t>
        </r>
        <r>
          <rPr>
            <sz val="9"/>
            <color indexed="81"/>
            <rFont val="Tahoma"/>
            <family val="2"/>
          </rPr>
          <t xml:space="preserve">
from PACE-SYS-ANYS-0147</t>
        </r>
      </text>
    </comment>
    <comment ref="AQ18" authorId="1" shapeId="0" xr:uid="{00000000-0006-0000-0C00-000019000000}">
      <text>
        <r>
          <rPr>
            <b/>
            <sz val="9"/>
            <color indexed="81"/>
            <rFont val="Tahoma"/>
            <family val="2"/>
          </rPr>
          <t>Stevens, Craig L. (GSFC-5990):</t>
        </r>
        <r>
          <rPr>
            <sz val="9"/>
            <color indexed="81"/>
            <rFont val="Tahoma"/>
            <family val="2"/>
          </rPr>
          <t xml:space="preserve">
from PACE-SYS-ANYS-0147</t>
        </r>
      </text>
    </comment>
    <comment ref="AR18" authorId="1" shapeId="0" xr:uid="{00000000-0006-0000-0C00-00001A000000}">
      <text>
        <r>
          <rPr>
            <b/>
            <sz val="9"/>
            <color indexed="81"/>
            <rFont val="Tahoma"/>
            <family val="2"/>
          </rPr>
          <t>Stevens, Craig L. (GSFC-5990):</t>
        </r>
        <r>
          <rPr>
            <sz val="9"/>
            <color indexed="81"/>
            <rFont val="Tahoma"/>
            <family val="2"/>
          </rPr>
          <t xml:space="preserve">
from PACE-SYS-ANYS-0147</t>
        </r>
      </text>
    </comment>
    <comment ref="AV18" authorId="1" shapeId="0" xr:uid="{00000000-0006-0000-0C00-00001B000000}">
      <text>
        <r>
          <rPr>
            <b/>
            <sz val="9"/>
            <color indexed="81"/>
            <rFont val="Tahoma"/>
            <family val="2"/>
          </rPr>
          <t>Stevens, Craig L. (GSFC-5990):</t>
        </r>
        <r>
          <rPr>
            <sz val="9"/>
            <color indexed="81"/>
            <rFont val="Tahoma"/>
            <family val="2"/>
          </rPr>
          <t xml:space="preserve">
from PACE-SYS-ANYS-0126</t>
        </r>
      </text>
    </comment>
    <comment ref="BB18" authorId="1" shapeId="0" xr:uid="{87D28A81-AACE-400E-B4DB-0D1C0D48B0E0}">
      <text>
        <r>
          <rPr>
            <b/>
            <sz val="9"/>
            <color indexed="81"/>
            <rFont val="Tahoma"/>
            <family val="2"/>
          </rPr>
          <t>Stevens, Craig L. (GSFC-5990):</t>
        </r>
        <r>
          <rPr>
            <sz val="9"/>
            <color indexed="81"/>
            <rFont val="Tahoma"/>
            <family val="2"/>
          </rPr>
          <t xml:space="preserve">
from PACE-SYS-ANYS-0126 (annual variation = differential of hot and cold cases)</t>
        </r>
      </text>
    </comment>
    <comment ref="BH18" authorId="1" shapeId="0" xr:uid="{00000000-0006-0000-0C00-00001C000000}">
      <text>
        <r>
          <rPr>
            <b/>
            <sz val="9"/>
            <color indexed="81"/>
            <rFont val="Tahoma"/>
            <family val="2"/>
          </rPr>
          <t>Stevens, Craig L. (GSFC-5990):</t>
        </r>
        <r>
          <rPr>
            <sz val="9"/>
            <color indexed="81"/>
            <rFont val="Tahoma"/>
            <family val="2"/>
          </rPr>
          <t xml:space="preserve">
conservative estimate from PACE-SYS-ANYS-0145 (used startracker response including OCI, RWA, SADA)</t>
        </r>
      </text>
    </comment>
    <comment ref="AV19" authorId="1" shapeId="0" xr:uid="{A643BA2D-2005-46DF-BFFE-97AB5CDB252F}">
      <text>
        <r>
          <rPr>
            <b/>
            <sz val="9"/>
            <color indexed="81"/>
            <rFont val="Tahoma"/>
            <family val="2"/>
          </rPr>
          <t>Stevens, Craig L. (GSFC-5990):</t>
        </r>
        <r>
          <rPr>
            <sz val="9"/>
            <color indexed="81"/>
            <rFont val="Tahoma"/>
            <family val="2"/>
          </rPr>
          <t xml:space="preserve">
from PACE-SYS-ANYS-0126 - envelope of all body mounted CSSs (NO SA CSSs included)</t>
        </r>
      </text>
    </comment>
    <comment ref="BB19" authorId="1" shapeId="0" xr:uid="{E1261A78-5514-4D65-B064-9E912E1F4D8E}">
      <text>
        <r>
          <rPr>
            <b/>
            <sz val="9"/>
            <color indexed="81"/>
            <rFont val="Tahoma"/>
            <family val="2"/>
          </rPr>
          <t>Stevens, Craig L. (GSFC-5990):</t>
        </r>
        <r>
          <rPr>
            <sz val="9"/>
            <color indexed="81"/>
            <rFont val="Tahoma"/>
            <family val="2"/>
          </rPr>
          <t xml:space="preserve">
from PACE-SYS-ANYS-0126.  Also covers solar array distortion.  Note that bo</t>
        </r>
      </text>
    </comment>
    <comment ref="BH19" authorId="1" shapeId="0" xr:uid="{6E2BA0C7-91AE-4829-B2D1-C8016262110C}">
      <text>
        <r>
          <rPr>
            <b/>
            <sz val="9"/>
            <color indexed="81"/>
            <rFont val="Tahoma"/>
            <family val="2"/>
          </rPr>
          <t>Stevens, Craig L. (GSFC-5990):</t>
        </r>
        <r>
          <rPr>
            <sz val="9"/>
            <color indexed="81"/>
            <rFont val="Tahoma"/>
            <family val="2"/>
          </rPr>
          <t xml:space="preserve">
CBE from PACE-SYS-ANYS-0261:  envelope of OCI results (5.61 arcsec arcsec (3 sigma)) x 50x amplification</t>
        </r>
      </text>
    </comment>
    <comment ref="AV20" authorId="1" shapeId="0" xr:uid="{CAC7BF4D-5E6D-4BF2-96DF-A77C0C7F5850}">
      <text>
        <r>
          <rPr>
            <b/>
            <sz val="9"/>
            <color indexed="81"/>
            <rFont val="Tahoma"/>
            <family val="2"/>
          </rPr>
          <t>Stevens, Craig L. (GSFC-5990):</t>
        </r>
        <r>
          <rPr>
            <sz val="9"/>
            <color indexed="81"/>
            <rFont val="Tahoma"/>
            <family val="2"/>
          </rPr>
          <t xml:space="preserve">
from PACE-SYS-ANYS-0126 - envelope of all 3</t>
        </r>
      </text>
    </comment>
    <comment ref="BB20" authorId="1" shapeId="0" xr:uid="{3FAF065E-EF7E-4051-8A3D-A19E802DFB3D}">
      <text>
        <r>
          <rPr>
            <b/>
            <sz val="9"/>
            <color indexed="81"/>
            <rFont val="Tahoma"/>
            <family val="2"/>
          </rPr>
          <t>Stevens, Craig L. (GSFC-5990):</t>
        </r>
        <r>
          <rPr>
            <sz val="9"/>
            <color indexed="81"/>
            <rFont val="Tahoma"/>
            <family val="2"/>
          </rPr>
          <t xml:space="preserve">
from PACE-SYS-ANYS-0126 (annual variation = differential of hot and cold cases).  Envelope of all 3</t>
        </r>
      </text>
    </comment>
    <comment ref="BH20" authorId="1" shapeId="0" xr:uid="{70094735-CA48-468A-B02F-35A527F6C019}">
      <text>
        <r>
          <rPr>
            <b/>
            <sz val="9"/>
            <color indexed="81"/>
            <rFont val="Tahoma"/>
            <family val="2"/>
          </rPr>
          <t>Stevens, Craig L. (GSFC-5990):</t>
        </r>
        <r>
          <rPr>
            <sz val="9"/>
            <color indexed="81"/>
            <rFont val="Tahoma"/>
            <family val="2"/>
          </rPr>
          <t xml:space="preserve">
CBE from PACE-SYS-ANYS-0261:  envelope of SC STOH results - 0.22, 0.14,0.13 arcsec (3 sigma)</t>
        </r>
      </text>
    </comment>
    <comment ref="AV21" authorId="1" shapeId="0" xr:uid="{CBB1CFCA-F4CF-46F9-AE9D-8DA4307B9726}">
      <text>
        <r>
          <rPr>
            <b/>
            <sz val="9"/>
            <color indexed="81"/>
            <rFont val="Tahoma"/>
            <family val="2"/>
          </rPr>
          <t>Stevens, Craig L. (GSFC-5990):</t>
        </r>
        <r>
          <rPr>
            <sz val="9"/>
            <color indexed="81"/>
            <rFont val="Tahoma"/>
            <family val="2"/>
          </rPr>
          <t xml:space="preserve">
from PACE-SYS-ANYS-0126</t>
        </r>
      </text>
    </comment>
    <comment ref="BB21" authorId="1" shapeId="0" xr:uid="{1DBF7E27-B32E-437B-8EAA-231A0919E0C3}">
      <text>
        <r>
          <rPr>
            <b/>
            <sz val="9"/>
            <color indexed="81"/>
            <rFont val="Tahoma"/>
            <family val="2"/>
          </rPr>
          <t>Stevens, Craig L. (GSFC-5990):</t>
        </r>
        <r>
          <rPr>
            <sz val="9"/>
            <color indexed="81"/>
            <rFont val="Tahoma"/>
            <family val="2"/>
          </rPr>
          <t xml:space="preserve">
from PACE-SYS-ANYS-0126 (annual variation = differential of hot and cold cases)</t>
        </r>
      </text>
    </comment>
    <comment ref="BH21" authorId="1" shapeId="0" xr:uid="{B48397E5-837E-49ED-B436-1C8020E1A483}">
      <text>
        <r>
          <rPr>
            <b/>
            <sz val="9"/>
            <color indexed="81"/>
            <rFont val="Tahoma"/>
            <family val="2"/>
          </rPr>
          <t>Stevens, Craig L. (GSFC-5990):</t>
        </r>
        <r>
          <rPr>
            <sz val="9"/>
            <color indexed="81"/>
            <rFont val="Tahoma"/>
            <family val="2"/>
          </rPr>
          <t xml:space="preserve">
CBE from PACE-SYS-ANYS-0261:  envelope of SC STOH results - 0.22, 0.14,0.13 arcsec (3 sigma)</t>
        </r>
      </text>
    </comment>
    <comment ref="AV22" authorId="1" shapeId="0" xr:uid="{EF10E5C2-DB12-46D0-917D-8B285D1E0995}">
      <text>
        <r>
          <rPr>
            <b/>
            <sz val="9"/>
            <color indexed="81"/>
            <rFont val="Tahoma"/>
            <family val="2"/>
          </rPr>
          <t>Stevens, Craig L. (GSFC-5990):</t>
        </r>
        <r>
          <rPr>
            <sz val="9"/>
            <color indexed="81"/>
            <rFont val="Tahoma"/>
            <family val="2"/>
          </rPr>
          <t xml:space="preserve">
from PACE-SYS-ANYS-0126 - envelope of all 4</t>
        </r>
      </text>
    </comment>
    <comment ref="BB22" authorId="1" shapeId="0" xr:uid="{DF4D9DA8-92B9-4B10-8304-815CE12DA7A6}">
      <text>
        <r>
          <rPr>
            <b/>
            <sz val="9"/>
            <color indexed="81"/>
            <rFont val="Tahoma"/>
            <family val="2"/>
          </rPr>
          <t>Stevens, Craig L. (GSFC-5990):</t>
        </r>
        <r>
          <rPr>
            <sz val="9"/>
            <color indexed="81"/>
            <rFont val="Tahoma"/>
            <family val="2"/>
          </rPr>
          <t xml:space="preserve">
from PACE-SYS-ANYS-0126 (annual variation = differential of hot and cold cases).  Envelope of all 4</t>
        </r>
      </text>
    </comment>
    <comment ref="BH22" authorId="1" shapeId="0" xr:uid="{70A81129-EE13-45D4-8E15-971EAE887878}">
      <text>
        <r>
          <rPr>
            <b/>
            <sz val="9"/>
            <color indexed="81"/>
            <rFont val="Tahoma"/>
            <family val="2"/>
          </rPr>
          <t>Stevens, Craig L. (GSFC-5990):</t>
        </r>
        <r>
          <rPr>
            <sz val="9"/>
            <color indexed="81"/>
            <rFont val="Tahoma"/>
            <family val="2"/>
          </rPr>
          <t xml:space="preserve">
CBE from PACE-SYS-ANYS-0261:  envelope of SC STOH results - 0.22, 0.14,0.13 arcsec (3 sigma)</t>
        </r>
      </text>
    </comment>
    <comment ref="AM23" authorId="1" shapeId="0" xr:uid="{00000000-0006-0000-0C00-00001D000000}">
      <text>
        <r>
          <rPr>
            <b/>
            <sz val="9"/>
            <color indexed="81"/>
            <rFont val="Tahoma"/>
            <family val="2"/>
          </rPr>
          <t>Stevens, Craig L. (GSFC-5990):</t>
        </r>
        <r>
          <rPr>
            <sz val="9"/>
            <color indexed="81"/>
            <rFont val="Tahoma"/>
            <family val="2"/>
          </rPr>
          <t xml:space="preserve">
covered by tilt system cradle to SCARF</t>
        </r>
      </text>
    </comment>
    <comment ref="AS23" authorId="1" shapeId="0" xr:uid="{00000000-0006-0000-0C00-00001E000000}">
      <text>
        <r>
          <rPr>
            <b/>
            <sz val="9"/>
            <color indexed="81"/>
            <rFont val="Tahoma"/>
            <family val="2"/>
          </rPr>
          <t>Stevens, Craig L. (GSFC-5990):</t>
        </r>
        <r>
          <rPr>
            <sz val="9"/>
            <color indexed="81"/>
            <rFont val="Tahoma"/>
            <family val="2"/>
          </rPr>
          <t xml:space="preserve">
covered by tilt system cradle to SCARF</t>
        </r>
      </text>
    </comment>
    <comment ref="AY23" authorId="1" shapeId="0" xr:uid="{00000000-0006-0000-0C00-00001F000000}">
      <text>
        <r>
          <rPr>
            <b/>
            <sz val="9"/>
            <color indexed="81"/>
            <rFont val="Tahoma"/>
            <family val="2"/>
          </rPr>
          <t>Stevens, Craig L. (GSFC-5990):</t>
        </r>
        <r>
          <rPr>
            <sz val="9"/>
            <color indexed="81"/>
            <rFont val="Tahoma"/>
            <family val="2"/>
          </rPr>
          <t xml:space="preserve">
covered by tilt system cradle to SCARF</t>
        </r>
      </text>
    </comment>
    <comment ref="BE23" authorId="1" shapeId="0" xr:uid="{00000000-0006-0000-0C00-000020000000}">
      <text>
        <r>
          <rPr>
            <b/>
            <sz val="9"/>
            <color indexed="81"/>
            <rFont val="Tahoma"/>
            <family val="2"/>
          </rPr>
          <t>Stevens, Craig L. (GSFC-5990):</t>
        </r>
        <r>
          <rPr>
            <sz val="9"/>
            <color indexed="81"/>
            <rFont val="Tahoma"/>
            <family val="2"/>
          </rPr>
          <t xml:space="preserve">
covered by OCI boresight to SCARF</t>
        </r>
      </text>
    </comment>
    <comment ref="AV24" authorId="1" shapeId="0" xr:uid="{5D5AB0FD-9AFF-45EC-BF63-5B142E143DC5}">
      <text>
        <r>
          <rPr>
            <b/>
            <sz val="9"/>
            <color indexed="81"/>
            <rFont val="Tahoma"/>
            <family val="2"/>
          </rPr>
          <t>Stevens, Craig L. (GSFC-5990):</t>
        </r>
        <r>
          <rPr>
            <sz val="9"/>
            <color indexed="81"/>
            <rFont val="Tahoma"/>
            <family val="2"/>
          </rPr>
          <t xml:space="preserve">
from PACE-SYS-ANYS-0126 - envelope of both</t>
        </r>
      </text>
    </comment>
    <comment ref="BB24" authorId="1" shapeId="0" xr:uid="{C032CBB0-E645-45A2-8683-262C1C3152D5}">
      <text>
        <r>
          <rPr>
            <b/>
            <sz val="9"/>
            <color indexed="81"/>
            <rFont val="Tahoma"/>
            <family val="2"/>
          </rPr>
          <t>Stevens, Craig L. (GSFC-5990):</t>
        </r>
        <r>
          <rPr>
            <sz val="9"/>
            <color indexed="81"/>
            <rFont val="Tahoma"/>
            <family val="2"/>
          </rPr>
          <t xml:space="preserve">
from PACE-SYS-ANYS-0126 (annual variation = differential of hot and cold cases)</t>
        </r>
      </text>
    </comment>
    <comment ref="BH24" authorId="1" shapeId="0" xr:uid="{8299444E-BC94-43C0-BD11-8776D9548AD2}">
      <text>
        <r>
          <rPr>
            <b/>
            <sz val="9"/>
            <color indexed="81"/>
            <rFont val="Tahoma"/>
            <family val="2"/>
          </rPr>
          <t>Stevens, Craig L. (GSFC-5990):</t>
        </r>
        <r>
          <rPr>
            <sz val="9"/>
            <color indexed="81"/>
            <rFont val="Tahoma"/>
            <family val="2"/>
          </rPr>
          <t xml:space="preserve">
CBE from PACE-SYS-ANYS-0261:  envelope of SC STOH results - 0.22, 0.14,0.13 arcsec (3 sigma)</t>
        </r>
      </text>
    </comment>
    <comment ref="AP25" authorId="1" shapeId="0" xr:uid="{AC1C2365-8272-46A9-8FF5-45E29937FAFB}">
      <text>
        <r>
          <rPr>
            <b/>
            <sz val="9"/>
            <color indexed="81"/>
            <rFont val="Tahoma"/>
            <family val="2"/>
          </rPr>
          <t>Stevens, Craig L. (GSFC-5990):</t>
        </r>
        <r>
          <rPr>
            <sz val="9"/>
            <color indexed="81"/>
            <rFont val="Tahoma"/>
            <family val="2"/>
          </rPr>
          <t xml:space="preserve">
Estimate from  WOA-PACE-MECH-0262</t>
        </r>
      </text>
    </comment>
    <comment ref="AV25" authorId="1" shapeId="0" xr:uid="{047709E8-E997-46B4-9FAE-A7C3F959E753}">
      <text>
        <r>
          <rPr>
            <b/>
            <sz val="9"/>
            <color indexed="81"/>
            <rFont val="Tahoma"/>
            <family val="2"/>
          </rPr>
          <t>Stevens, Craig L. (GSFC-5990):</t>
        </r>
        <r>
          <rPr>
            <sz val="9"/>
            <color indexed="81"/>
            <rFont val="Tahoma"/>
            <family val="2"/>
          </rPr>
          <t xml:space="preserve">
from PACE-SYS-ANYS-0126</t>
        </r>
      </text>
    </comment>
    <comment ref="BB25" authorId="1" shapeId="0" xr:uid="{DBA5CA40-D79F-45A0-B778-1A86CDEA52B0}">
      <text>
        <r>
          <rPr>
            <b/>
            <sz val="9"/>
            <color indexed="81"/>
            <rFont val="Tahoma"/>
            <family val="2"/>
          </rPr>
          <t>Stevens, Craig L. (GSFC-5990):</t>
        </r>
        <r>
          <rPr>
            <sz val="9"/>
            <color indexed="81"/>
            <rFont val="Tahoma"/>
            <family val="2"/>
          </rPr>
          <t xml:space="preserve">
from PACE-SYS-ANYS-0126 (annual variation = differential of hot and cold cases)</t>
        </r>
      </text>
    </comment>
    <comment ref="BH25" authorId="1" shapeId="0" xr:uid="{B5674EAA-AD9B-4B9C-8DE4-6DAC4FE025E4}">
      <text>
        <r>
          <rPr>
            <b/>
            <sz val="9"/>
            <color indexed="81"/>
            <rFont val="Tahoma"/>
            <family val="2"/>
          </rPr>
          <t>Stevens, Craig L. (GSFC-5990):</t>
        </r>
        <r>
          <rPr>
            <sz val="9"/>
            <color indexed="81"/>
            <rFont val="Tahoma"/>
            <family val="2"/>
          </rPr>
          <t xml:space="preserve">
CBE from PACE-SYS-ANYS-0261:  envelope of SC STOH results - 0.22, 0.14,0.13 arcsec (3 sigma)</t>
        </r>
      </text>
    </comment>
    <comment ref="C26" authorId="1" shapeId="0" xr:uid="{00000000-0006-0000-0C00-000021000000}">
      <text>
        <r>
          <rPr>
            <b/>
            <sz val="9"/>
            <color indexed="81"/>
            <rFont val="Tahoma"/>
            <family val="2"/>
          </rPr>
          <t>Stevens, Craig L. (GSFC-5990):</t>
        </r>
        <r>
          <rPr>
            <sz val="9"/>
            <color indexed="81"/>
            <rFont val="Tahoma"/>
            <family val="2"/>
          </rPr>
          <t xml:space="preserve">
Includes Launch Shift, 1G Release, Uncompensated Ground Alignments (therm dist, jitter separate) TBR </t>
        </r>
      </text>
    </comment>
    <comment ref="O26" authorId="1" shapeId="0" xr:uid="{00000000-0006-0000-0C00-000022000000}">
      <text>
        <r>
          <rPr>
            <b/>
            <sz val="9"/>
            <color indexed="81"/>
            <rFont val="Tahoma"/>
            <family val="2"/>
          </rPr>
          <t>Stevens, Craig L. (GSFC-5990):</t>
        </r>
        <r>
          <rPr>
            <sz val="9"/>
            <color indexed="81"/>
            <rFont val="Tahoma"/>
            <family val="2"/>
          </rPr>
          <t xml:space="preserve">
Includes Launch Shift, 1G Release, Uncompensated Ground Alignments (therm dist, jitter separate) TBR </t>
        </r>
      </text>
    </comment>
    <comment ref="AA26" authorId="1" shapeId="0" xr:uid="{00000000-0006-0000-0C00-000023000000}">
      <text>
        <r>
          <rPr>
            <b/>
            <sz val="9"/>
            <color indexed="81"/>
            <rFont val="Tahoma"/>
            <family val="2"/>
          </rPr>
          <t>Stevens, Craig L. (GSFC-5990):</t>
        </r>
        <r>
          <rPr>
            <sz val="9"/>
            <color indexed="81"/>
            <rFont val="Tahoma"/>
            <family val="2"/>
          </rPr>
          <t xml:space="preserve">
from SA_Pointing</t>
        </r>
      </text>
    </comment>
    <comment ref="AG26" authorId="1" shapeId="0" xr:uid="{00000000-0006-0000-0C00-000024000000}">
      <text>
        <r>
          <rPr>
            <b/>
            <sz val="9"/>
            <color indexed="81"/>
            <rFont val="Tahoma"/>
            <family val="2"/>
          </rPr>
          <t>Stevens, Craig L. (GSFC-5990):</t>
        </r>
        <r>
          <rPr>
            <sz val="9"/>
            <color indexed="81"/>
            <rFont val="Tahoma"/>
            <family val="2"/>
          </rPr>
          <t xml:space="preserve">
part of gnd alignment accuracy</t>
        </r>
      </text>
    </comment>
    <comment ref="AP26" authorId="1" shapeId="0" xr:uid="{026A6246-EB75-48A6-8580-25EDD8B162D1}">
      <text>
        <r>
          <rPr>
            <b/>
            <sz val="9"/>
            <color indexed="81"/>
            <rFont val="Tahoma"/>
            <family val="2"/>
          </rPr>
          <t>Stevens, Craig L. (GSFC-5990):</t>
        </r>
        <r>
          <rPr>
            <sz val="9"/>
            <color indexed="81"/>
            <rFont val="Tahoma"/>
            <family val="2"/>
          </rPr>
          <t xml:space="preserve">
Estimate from  WOA-PACE-MECH-0262</t>
        </r>
      </text>
    </comment>
    <comment ref="AV26" authorId="1" shapeId="0" xr:uid="{F51B51C7-8B12-4379-A842-24E0479AE18B}">
      <text>
        <r>
          <rPr>
            <b/>
            <sz val="9"/>
            <color indexed="81"/>
            <rFont val="Tahoma"/>
            <family val="2"/>
          </rPr>
          <t>Stevens, Craig L. (GSFC-5990):</t>
        </r>
        <r>
          <rPr>
            <sz val="9"/>
            <color indexed="81"/>
            <rFont val="Tahoma"/>
            <family val="2"/>
          </rPr>
          <t xml:space="preserve">
from PACE-SYS-ANYS-0126 </t>
        </r>
      </text>
    </comment>
    <comment ref="BB26" authorId="1" shapeId="0" xr:uid="{B30726FF-D1D6-4474-ACE9-BD838DCF0BEC}">
      <text>
        <r>
          <rPr>
            <b/>
            <sz val="9"/>
            <color indexed="81"/>
            <rFont val="Tahoma"/>
            <family val="2"/>
          </rPr>
          <t>Stevens, Craig L. (GSFC-5990):</t>
        </r>
        <r>
          <rPr>
            <sz val="9"/>
            <color indexed="81"/>
            <rFont val="Tahoma"/>
            <family val="2"/>
          </rPr>
          <t xml:space="preserve">
from PACE-SYS-ANYS-0126.  max of worst case hot, cold from rt</t>
        </r>
      </text>
    </comment>
    <comment ref="BH26" authorId="1" shapeId="0" xr:uid="{7D8A1100-3CDA-4371-9873-8330C9EE8603}">
      <text>
        <r>
          <rPr>
            <b/>
            <sz val="9"/>
            <color indexed="81"/>
            <rFont val="Tahoma"/>
            <family val="2"/>
          </rPr>
          <t>Stevens, Craig L. (GSFC-5990):</t>
        </r>
        <r>
          <rPr>
            <sz val="9"/>
            <color indexed="81"/>
            <rFont val="Tahoma"/>
            <family val="2"/>
          </rPr>
          <t xml:space="preserve">
CBE from PACE-SYS-ANYS-0261:  envelope of SC STOH results - 0.22, 0.14,0.13 arcsec (3 sigma)</t>
        </r>
      </text>
    </comment>
    <comment ref="AD27" authorId="1" shapeId="0" xr:uid="{00000000-0006-0000-0C00-000025000000}">
      <text>
        <r>
          <rPr>
            <b/>
            <sz val="9"/>
            <color indexed="81"/>
            <rFont val="Tahoma"/>
            <family val="2"/>
          </rPr>
          <t>Stevens, Craig L. (GSFC-5990):</t>
        </r>
        <r>
          <rPr>
            <sz val="9"/>
            <color indexed="81"/>
            <rFont val="Tahoma"/>
            <family val="2"/>
          </rPr>
          <t xml:space="preserve">
From from PACE-SYS-ANYS-0147 - 786 asec worst case of 3 axes</t>
        </r>
      </text>
    </comment>
    <comment ref="AV27" authorId="1" shapeId="0" xr:uid="{4737186B-6D26-42E6-9835-B3EE91FDF5C9}">
      <text>
        <r>
          <rPr>
            <b/>
            <sz val="9"/>
            <color indexed="81"/>
            <rFont val="Tahoma"/>
            <family val="2"/>
          </rPr>
          <t>Stevens, Craig L. (GSFC-5990):</t>
        </r>
        <r>
          <rPr>
            <sz val="9"/>
            <color indexed="81"/>
            <rFont val="Tahoma"/>
            <family val="2"/>
          </rPr>
          <t xml:space="preserve">
from PACE-SYS-ANYS-0126 </t>
        </r>
      </text>
    </comment>
    <comment ref="BB27" authorId="1" shapeId="0" xr:uid="{8B6C3BAB-BE09-462D-9A31-2DDFD45796EF}">
      <text>
        <r>
          <rPr>
            <b/>
            <sz val="9"/>
            <color indexed="81"/>
            <rFont val="Tahoma"/>
            <family val="2"/>
          </rPr>
          <t>Stevens, Craig L. (GSFC-5990):</t>
        </r>
        <r>
          <rPr>
            <sz val="9"/>
            <color indexed="81"/>
            <rFont val="Tahoma"/>
            <family val="2"/>
          </rPr>
          <t xml:space="preserve">
from PACE-SYS-ANYS-0126 (annual variation = differential of hot and cold cases)</t>
        </r>
      </text>
    </comment>
    <comment ref="BH27" authorId="1" shapeId="0" xr:uid="{63D4F299-F18A-488C-81B6-33EC3EE89BDD}">
      <text>
        <r>
          <rPr>
            <b/>
            <sz val="9"/>
            <color indexed="81"/>
            <rFont val="Tahoma"/>
            <family val="2"/>
          </rPr>
          <t>Stevens, Craig L. (GSFC-5990):</t>
        </r>
        <r>
          <rPr>
            <sz val="9"/>
            <color indexed="81"/>
            <rFont val="Tahoma"/>
            <family val="2"/>
          </rPr>
          <t xml:space="preserve">
CBE from PACE-SYS-ANYS-0261:  envelope of SC STOH results - 0.22, 0.14,0.13 arcsec (3 sigma).  Assume 50x amplification</t>
        </r>
      </text>
    </comment>
    <comment ref="AV28" authorId="1" shapeId="0" xr:uid="{C9D85258-F368-4540-9846-534518104B2A}">
      <text>
        <r>
          <rPr>
            <b/>
            <sz val="9"/>
            <color indexed="81"/>
            <rFont val="Tahoma"/>
            <family val="2"/>
          </rPr>
          <t>Stevens, Craig L. (GSFC-5990):</t>
        </r>
        <r>
          <rPr>
            <sz val="9"/>
            <color indexed="81"/>
            <rFont val="Tahoma"/>
            <family val="2"/>
          </rPr>
          <t xml:space="preserve">
from PACE-SYS-ANYS-0126 </t>
        </r>
      </text>
    </comment>
    <comment ref="BB28" authorId="1" shapeId="0" xr:uid="{C3F1625D-085C-4A00-B113-750C18CD5CA7}">
      <text>
        <r>
          <rPr>
            <b/>
            <sz val="9"/>
            <color indexed="81"/>
            <rFont val="Tahoma"/>
            <family val="2"/>
          </rPr>
          <t>Stevens, Craig L. (GSFC-5990):</t>
        </r>
        <r>
          <rPr>
            <sz val="9"/>
            <color indexed="81"/>
            <rFont val="Tahoma"/>
            <family val="2"/>
          </rPr>
          <t xml:space="preserve">
from PACE-SYS-ANYS-0126.  max of worst case hot, cold from rt</t>
        </r>
      </text>
    </comment>
    <comment ref="BH28" authorId="1" shapeId="0" xr:uid="{B961BAF6-EF00-4A23-AB13-CCF7AB35D67A}">
      <text>
        <r>
          <rPr>
            <b/>
            <sz val="9"/>
            <color indexed="81"/>
            <rFont val="Tahoma"/>
            <family val="2"/>
          </rPr>
          <t>Stevens, Craig L. (GSFC-5990):</t>
        </r>
        <r>
          <rPr>
            <sz val="9"/>
            <color indexed="81"/>
            <rFont val="Tahoma"/>
            <family val="2"/>
          </rPr>
          <t xml:space="preserve">
CBE from PACE-SYS-ANYS-0261:  envelope of SC STOH results - 0.22, 0.14,0.13 arcsec (3 sigma).  Assume 50x amplification</t>
        </r>
      </text>
    </comment>
    <comment ref="O29" authorId="1" shapeId="0" xr:uid="{00000000-0006-0000-0C00-000026000000}">
      <text>
        <r>
          <rPr>
            <b/>
            <sz val="9"/>
            <color indexed="81"/>
            <rFont val="Tahoma"/>
            <family val="2"/>
          </rPr>
          <t>Stevens, Craig L. (GSFC-5990):</t>
        </r>
        <r>
          <rPr>
            <sz val="9"/>
            <color indexed="81"/>
            <rFont val="Tahoma"/>
            <family val="2"/>
          </rPr>
          <t xml:space="preserve">
TBC</t>
        </r>
      </text>
    </comment>
    <comment ref="AC29" authorId="1" shapeId="0" xr:uid="{00000000-0006-0000-0C00-000027000000}">
      <text>
        <r>
          <rPr>
            <b/>
            <sz val="9"/>
            <color indexed="81"/>
            <rFont val="Tahoma"/>
            <family val="2"/>
          </rPr>
          <t>Stevens, Craig L. (GSFC-5990):</t>
        </r>
        <r>
          <rPr>
            <sz val="9"/>
            <color indexed="81"/>
            <rFont val="Tahoma"/>
            <family val="2"/>
          </rPr>
          <t xml:space="preserve">
roll is not required per ECA_Pointing</t>
        </r>
      </text>
    </comment>
    <comment ref="AD29" authorId="1" shapeId="0" xr:uid="{00000000-0006-0000-0C00-000028000000}">
      <text>
        <r>
          <rPr>
            <b/>
            <sz val="9"/>
            <color indexed="81"/>
            <rFont val="Tahoma"/>
            <family val="2"/>
          </rPr>
          <t>Stevens, Craig L. (GSFC-5990):</t>
        </r>
        <r>
          <rPr>
            <sz val="9"/>
            <color indexed="81"/>
            <rFont val="Tahoma"/>
            <family val="2"/>
          </rPr>
          <t xml:space="preserve">
Update from aligment 1B.  
From from PACE-SYS-ANYS-0147 - 424 asec worst case RSS of 3 axes</t>
        </r>
      </text>
    </comment>
    <comment ref="AG29" authorId="1" shapeId="0" xr:uid="{00000000-0006-0000-0C00-000029000000}">
      <text>
        <r>
          <rPr>
            <b/>
            <sz val="9"/>
            <color indexed="81"/>
            <rFont val="Tahoma"/>
            <family val="2"/>
          </rPr>
          <t>Stevens, Craig L. (GSFC-5990):</t>
        </r>
        <r>
          <rPr>
            <sz val="9"/>
            <color indexed="81"/>
            <rFont val="Tahoma"/>
            <family val="2"/>
          </rPr>
          <t xml:space="preserve">
knowledge expected using laser tracker measurement (no cube)</t>
        </r>
      </text>
    </comment>
    <comment ref="AP29" authorId="1" shapeId="0" xr:uid="{00000000-0006-0000-0C00-00002A000000}">
      <text>
        <r>
          <rPr>
            <b/>
            <sz val="9"/>
            <color indexed="81"/>
            <rFont val="Tahoma"/>
            <family val="2"/>
          </rPr>
          <t>Stevens, Craig L. (GSFC-5990):</t>
        </r>
        <r>
          <rPr>
            <sz val="9"/>
            <color indexed="81"/>
            <rFont val="Tahoma"/>
            <family val="2"/>
          </rPr>
          <t xml:space="preserve">
from PACE-SYS-ANYS-0147</t>
        </r>
      </text>
    </comment>
    <comment ref="AV29" authorId="1" shapeId="0" xr:uid="{00000000-0006-0000-0C00-00002B000000}">
      <text>
        <r>
          <rPr>
            <b/>
            <sz val="9"/>
            <color indexed="81"/>
            <rFont val="Tahoma"/>
            <family val="2"/>
          </rPr>
          <t>Stevens, Craig L. (GSFC-5990):</t>
        </r>
        <r>
          <rPr>
            <sz val="9"/>
            <color indexed="81"/>
            <rFont val="Tahoma"/>
            <family val="2"/>
          </rPr>
          <t xml:space="preserve">
from PACE-SYS-ANYS-0126 </t>
        </r>
      </text>
    </comment>
    <comment ref="BB29" authorId="1" shapeId="0" xr:uid="{00000000-0006-0000-0C00-00002C000000}">
      <text>
        <r>
          <rPr>
            <b/>
            <sz val="9"/>
            <color indexed="81"/>
            <rFont val="Tahoma"/>
            <family val="2"/>
          </rPr>
          <t>Stevens, Craig L. (GSFC-5990):</t>
        </r>
        <r>
          <rPr>
            <sz val="9"/>
            <color indexed="81"/>
            <rFont val="Tahoma"/>
            <family val="2"/>
          </rPr>
          <t xml:space="preserve">
from PACE-SYS-ANYS-0126.  max of worst case hot, cold from rt</t>
        </r>
      </text>
    </comment>
    <comment ref="BH29" authorId="1" shapeId="0" xr:uid="{599C7DA6-709E-4FBF-BD55-51F04B462909}">
      <text>
        <r>
          <rPr>
            <b/>
            <sz val="9"/>
            <color indexed="81"/>
            <rFont val="Tahoma"/>
            <family val="2"/>
          </rPr>
          <t>Stevens, Craig L. (GSFC-5990):</t>
        </r>
        <r>
          <rPr>
            <sz val="9"/>
            <color indexed="81"/>
            <rFont val="Tahoma"/>
            <family val="2"/>
          </rPr>
          <t xml:space="preserve">
CBE from PACE-SYS-ANYS-0261:  envelope of SC STOH results - 0.22, 0.14,0.13 arcsec (3 sigma).  Assume 50x amplification</t>
        </r>
      </text>
    </comment>
    <comment ref="AV30" authorId="1" shapeId="0" xr:uid="{98F90D88-5BAB-43E4-8DF8-DAA2ECE1E77D}">
      <text>
        <r>
          <rPr>
            <b/>
            <sz val="9"/>
            <color indexed="81"/>
            <rFont val="Tahoma"/>
            <family val="2"/>
          </rPr>
          <t>Stevens, Craig L. (GSFC-5990):</t>
        </r>
        <r>
          <rPr>
            <sz val="9"/>
            <color indexed="81"/>
            <rFont val="Tahoma"/>
            <family val="2"/>
          </rPr>
          <t xml:space="preserve">
from PACE-SYS-ANYS-0126  - envelope of both</t>
        </r>
      </text>
    </comment>
    <comment ref="BB30" authorId="1" shapeId="0" xr:uid="{EAC9DF66-6162-401F-BEAE-4E4EB8F13ED0}">
      <text>
        <r>
          <rPr>
            <b/>
            <sz val="9"/>
            <color indexed="81"/>
            <rFont val="Tahoma"/>
            <family val="2"/>
          </rPr>
          <t>Stevens, Craig L. (GSFC-5990):</t>
        </r>
        <r>
          <rPr>
            <sz val="9"/>
            <color indexed="81"/>
            <rFont val="Tahoma"/>
            <family val="2"/>
          </rPr>
          <t xml:space="preserve">
from PACE-SYS-ANYS-0126.  max of worst case hot, cold from rt.   Envelope of both LGAs</t>
        </r>
      </text>
    </comment>
    <comment ref="BH30" authorId="1" shapeId="0" xr:uid="{103FACCE-FD2C-484B-996D-E990E94CF984}">
      <text>
        <r>
          <rPr>
            <b/>
            <sz val="9"/>
            <color indexed="81"/>
            <rFont val="Tahoma"/>
            <family val="2"/>
          </rPr>
          <t>Stevens, Craig L. (GSFC-5990):</t>
        </r>
        <r>
          <rPr>
            <sz val="9"/>
            <color indexed="81"/>
            <rFont val="Tahoma"/>
            <family val="2"/>
          </rPr>
          <t xml:space="preserve">
CBE from PACE-SYS-ANYS-0261:  envelope of SC STOH results - 0.22, 0.14,0.13 arcsec (3 sigma).  Assume 50x amplification</t>
        </r>
      </text>
    </comment>
    <comment ref="C31" authorId="1" shapeId="0" xr:uid="{00000000-0006-0000-0C00-00002D000000}">
      <text>
        <r>
          <rPr>
            <b/>
            <sz val="9"/>
            <color indexed="81"/>
            <rFont val="Tahoma"/>
            <family val="2"/>
          </rPr>
          <t>Stevens, Craig L. (GSFC-5990):</t>
        </r>
        <r>
          <rPr>
            <sz val="9"/>
            <color indexed="81"/>
            <rFont val="Tahoma"/>
            <family val="2"/>
          </rPr>
          <t xml:space="preserve">
this error is due to nadir adjustment due to OCI boresight misalignments.  OCI has allocated 360 arcsec for placement</t>
        </r>
      </text>
    </comment>
    <comment ref="F31" authorId="1" shapeId="0" xr:uid="{00000000-0006-0000-0C00-00002E000000}">
      <text>
        <r>
          <rPr>
            <b/>
            <sz val="9"/>
            <color indexed="81"/>
            <rFont val="Tahoma"/>
            <family val="2"/>
          </rPr>
          <t>Stevens, Craig L. (GSFC-5990):</t>
        </r>
        <r>
          <rPr>
            <sz val="9"/>
            <color indexed="81"/>
            <rFont val="Tahoma"/>
            <family val="2"/>
          </rPr>
          <t xml:space="preserve">
this error is due to nadir adjustment due to OCI boresight misalignments</t>
        </r>
      </text>
    </comment>
    <comment ref="AV33" authorId="1" shapeId="0" xr:uid="{B5429854-1728-45D3-B5FE-D5A430E92BF2}">
      <text>
        <r>
          <rPr>
            <b/>
            <sz val="9"/>
            <color indexed="81"/>
            <rFont val="Tahoma"/>
            <family val="2"/>
          </rPr>
          <t>Stevens, Craig L. (GSFC-5990):</t>
        </r>
        <r>
          <rPr>
            <sz val="9"/>
            <color indexed="81"/>
            <rFont val="Tahoma"/>
            <family val="2"/>
          </rPr>
          <t xml:space="preserve">
from PACE-SYS-ANYS-0126 </t>
        </r>
      </text>
    </comment>
    <comment ref="AY33" authorId="1" shapeId="0" xr:uid="{00000000-0006-0000-0C00-00002F000000}">
      <text>
        <r>
          <rPr>
            <b/>
            <sz val="9"/>
            <color indexed="81"/>
            <rFont val="Tahoma"/>
            <family val="2"/>
          </rPr>
          <t>Stevens, Craig L. (GSFC-5990):</t>
        </r>
        <r>
          <rPr>
            <sz val="9"/>
            <color indexed="81"/>
            <rFont val="Tahoma"/>
            <family val="2"/>
          </rPr>
          <t xml:space="preserve">
RT Science KnowAccur (#11_12): Star Tracker to OCI Interface Thermal/Mechanical Distortion (Bus STOH)</t>
        </r>
      </text>
    </comment>
    <comment ref="BB33" authorId="1" shapeId="0" xr:uid="{00000000-0006-0000-0C00-000030000000}">
      <text>
        <r>
          <rPr>
            <b/>
            <sz val="9"/>
            <color indexed="81"/>
            <rFont val="Tahoma"/>
            <family val="2"/>
          </rPr>
          <t>Stevens, Craig L. (GSFC-5990):</t>
        </r>
        <r>
          <rPr>
            <sz val="9"/>
            <color indexed="81"/>
            <rFont val="Tahoma"/>
            <family val="2"/>
          </rPr>
          <t xml:space="preserve">
from PACE-SYS-ANYS-0126 (annual variation = differential of hot and cold cases)</t>
        </r>
      </text>
    </comment>
    <comment ref="F34" authorId="1" shapeId="0" xr:uid="{00000000-0006-0000-0C00-000031000000}">
      <text>
        <r>
          <rPr>
            <b/>
            <sz val="9"/>
            <color indexed="81"/>
            <rFont val="Tahoma"/>
            <family val="2"/>
          </rPr>
          <t>Stevens, Craig L. (GSFC-5990):</t>
        </r>
        <r>
          <rPr>
            <sz val="9"/>
            <color indexed="81"/>
            <rFont val="Tahoma"/>
            <family val="2"/>
          </rPr>
          <t xml:space="preserve">
Includes articulation error from Tilt_Pointing</t>
        </r>
      </text>
    </comment>
    <comment ref="AV34" authorId="1" shapeId="0" xr:uid="{980415E1-CBC2-4425-818C-96F04B383DBC}">
      <text>
        <r>
          <rPr>
            <b/>
            <sz val="9"/>
            <color indexed="81"/>
            <rFont val="Tahoma"/>
            <family val="2"/>
          </rPr>
          <t>Stevens, Craig L. (GSFC-5990):</t>
        </r>
        <r>
          <rPr>
            <sz val="9"/>
            <color indexed="81"/>
            <rFont val="Tahoma"/>
            <family val="2"/>
          </rPr>
          <t xml:space="preserve">
from PACE-SYS-ANYS-0126 </t>
        </r>
      </text>
    </comment>
    <comment ref="BB34" authorId="1" shapeId="0" xr:uid="{6B07C45F-1EDE-4E6C-8AA1-8CC8F4702E45}">
      <text>
        <r>
          <rPr>
            <b/>
            <sz val="9"/>
            <color indexed="81"/>
            <rFont val="Tahoma"/>
            <family val="2"/>
          </rPr>
          <t>Stevens, Craig L. (GSFC-5990):</t>
        </r>
        <r>
          <rPr>
            <sz val="9"/>
            <color indexed="81"/>
            <rFont val="Tahoma"/>
            <family val="2"/>
          </rPr>
          <t xml:space="preserve">
does not include mechanism error due to hard stop motion - from PACE-SYS-ANYS-0126 (annual variation = differential of hot and cold cases)</t>
        </r>
      </text>
    </comment>
    <comment ref="BH34" authorId="1" shapeId="0" xr:uid="{C9F334EF-CC36-494C-B389-4DBC2C787621}">
      <text>
        <r>
          <rPr>
            <b/>
            <sz val="9"/>
            <color indexed="81"/>
            <rFont val="Tahoma"/>
            <family val="2"/>
          </rPr>
          <t>Stevens, Craig L. (GSFC-5990):</t>
        </r>
        <r>
          <rPr>
            <sz val="9"/>
            <color indexed="81"/>
            <rFont val="Tahoma"/>
            <family val="2"/>
          </rPr>
          <t xml:space="preserve">
CBE from PACE-SYS-ANYS-0261:  envelope of OCI results - 5.61 arcsec arcsec (3 sigma)</t>
        </r>
      </text>
    </comment>
    <comment ref="BM34" authorId="1" shapeId="0" xr:uid="{00000000-0006-0000-0C00-000032000000}">
      <text>
        <r>
          <rPr>
            <b/>
            <sz val="9"/>
            <color indexed="81"/>
            <rFont val="Tahoma"/>
            <family val="2"/>
          </rPr>
          <t>Stevens, Craig L. (GSFC-5990):</t>
        </r>
        <r>
          <rPr>
            <sz val="9"/>
            <color indexed="81"/>
            <rFont val="Tahoma"/>
            <family val="2"/>
          </rPr>
          <t xml:space="preserve">
from Tilt_pointing worksheet</t>
        </r>
      </text>
    </comment>
    <comment ref="BS34" authorId="1" shapeId="0" xr:uid="{00000000-0006-0000-0C00-000033000000}">
      <text>
        <r>
          <rPr>
            <b/>
            <sz val="9"/>
            <color indexed="81"/>
            <rFont val="Tahoma"/>
            <family val="2"/>
          </rPr>
          <t>Stevens, Craig L. (GSFC-5990):</t>
        </r>
        <r>
          <rPr>
            <sz val="9"/>
            <color indexed="81"/>
            <rFont val="Tahoma"/>
            <family val="2"/>
          </rPr>
          <t xml:space="preserve">
from Tilt_pointing worksheet</t>
        </r>
      </text>
    </comment>
    <comment ref="C36" authorId="1" shapeId="0" xr:uid="{00000000-0006-0000-0C00-000034000000}">
      <text>
        <r>
          <rPr>
            <b/>
            <sz val="9"/>
            <color indexed="81"/>
            <rFont val="Tahoma"/>
            <family val="2"/>
          </rPr>
          <t>Stevens, Craig L. (GSFC-5990):</t>
        </r>
        <r>
          <rPr>
            <sz val="9"/>
            <color indexed="81"/>
            <rFont val="Tahoma"/>
            <family val="2"/>
          </rPr>
          <t xml:space="preserve">
From Prop-60</t>
        </r>
      </text>
    </comment>
    <comment ref="F36" authorId="1" shapeId="0" xr:uid="{00000000-0006-0000-0C00-000035000000}">
      <text>
        <r>
          <rPr>
            <b/>
            <sz val="9"/>
            <color indexed="81"/>
            <rFont val="Tahoma"/>
            <family val="2"/>
          </rPr>
          <t>Stevens, Craig L. (GSFC-5990):</t>
        </r>
        <r>
          <rPr>
            <sz val="9"/>
            <color indexed="81"/>
            <rFont val="Tahoma"/>
            <family val="2"/>
          </rPr>
          <t xml:space="preserve">
Includes articulation error from Tilt_Pointing</t>
        </r>
      </text>
    </comment>
    <comment ref="AD36" authorId="1" shapeId="0" xr:uid="{F7793888-DA81-40CC-B1C6-BCBAD77418F3}">
      <text>
        <r>
          <rPr>
            <b/>
            <sz val="9"/>
            <color indexed="81"/>
            <rFont val="Tahoma"/>
            <family val="2"/>
          </rPr>
          <t>Stevens, Craig L. (GSFC-5990):</t>
        </r>
        <r>
          <rPr>
            <sz val="9"/>
            <color indexed="81"/>
            <rFont val="Tahoma"/>
            <family val="2"/>
          </rPr>
          <t xml:space="preserve">
From WOA-PACE-PROP-0150.  Worst case thruster (RSS)</t>
        </r>
      </text>
    </comment>
    <comment ref="AG36" authorId="1" shapeId="0" xr:uid="{00000000-0006-0000-0C00-000036000000}">
      <text>
        <r>
          <rPr>
            <b/>
            <sz val="9"/>
            <color indexed="81"/>
            <rFont val="Tahoma"/>
            <family val="2"/>
          </rPr>
          <t>Stevens, Craig L. (GSFC-5990):</t>
        </r>
        <r>
          <rPr>
            <sz val="9"/>
            <color indexed="81"/>
            <rFont val="Tahoma"/>
            <family val="2"/>
          </rPr>
          <t xml:space="preserve">
from SamH - asumes laser tracker plane measurement of nozzle (normal to plane)</t>
        </r>
      </text>
    </comment>
    <comment ref="AV36" authorId="1" shapeId="0" xr:uid="{778FB106-7169-400C-A0FA-B02CB107542E}">
      <text>
        <r>
          <rPr>
            <b/>
            <sz val="9"/>
            <color indexed="81"/>
            <rFont val="Tahoma"/>
            <family val="2"/>
          </rPr>
          <t>Stevens, Craig L. (GSFC-5990):</t>
        </r>
        <r>
          <rPr>
            <sz val="9"/>
            <color indexed="81"/>
            <rFont val="Tahoma"/>
            <family val="2"/>
          </rPr>
          <t xml:space="preserve">
from PACE-SYS-ANYS-0126  - envelope of all</t>
        </r>
      </text>
    </comment>
    <comment ref="BB36" authorId="1" shapeId="0" xr:uid="{00000000-0006-0000-0C00-000037000000}">
      <text>
        <r>
          <rPr>
            <b/>
            <sz val="9"/>
            <color indexed="81"/>
            <rFont val="Tahoma"/>
            <family val="2"/>
          </rPr>
          <t>Stevens, Craig L. (GSFC-5990):</t>
        </r>
        <r>
          <rPr>
            <sz val="9"/>
            <color indexed="81"/>
            <rFont val="Tahoma"/>
            <family val="2"/>
          </rPr>
          <t xml:space="preserve">
from PACE-SYS-ANYS-0126.  max of worst case hot, cold from rt</t>
        </r>
      </text>
    </comment>
    <comment ref="BH36" authorId="1" shapeId="0" xr:uid="{7BAEAB01-7820-4AE3-BB9E-53EA5931FB2F}">
      <text>
        <r>
          <rPr>
            <b/>
            <sz val="9"/>
            <color indexed="81"/>
            <rFont val="Tahoma"/>
            <family val="2"/>
          </rPr>
          <t>Stevens, Craig L. (GSFC-5990):</t>
        </r>
        <r>
          <rPr>
            <sz val="9"/>
            <color indexed="81"/>
            <rFont val="Tahoma"/>
            <family val="2"/>
          </rPr>
          <t xml:space="preserve">
CBE from PACE-SYS-ANYS-0261:  envelope of SC STOH results - 0.22, 0.14,0.13 arcsec (3 sigma)</t>
        </r>
      </text>
    </comment>
    <comment ref="C38" authorId="1" shapeId="0" xr:uid="{00000000-0006-0000-0C00-000038000000}">
      <text>
        <r>
          <rPr>
            <b/>
            <sz val="9"/>
            <color indexed="81"/>
            <rFont val="Tahoma"/>
            <family val="2"/>
          </rPr>
          <t>Stevens, Craig L. (GSFC-5990):</t>
        </r>
        <r>
          <rPr>
            <sz val="9"/>
            <color indexed="81"/>
            <rFont val="Tahoma"/>
            <family val="2"/>
          </rPr>
          <t xml:space="preserve">
From Prop-59</t>
        </r>
      </text>
    </comment>
    <comment ref="AD38" authorId="1" shapeId="0" xr:uid="{E624B542-43A8-4EAE-976D-3BAF988C5717}">
      <text>
        <r>
          <rPr>
            <b/>
            <sz val="9"/>
            <color indexed="81"/>
            <rFont val="Tahoma"/>
            <family val="2"/>
          </rPr>
          <t>Stevens, Craig L. (GSFC-5990):</t>
        </r>
        <r>
          <rPr>
            <sz val="9"/>
            <color indexed="81"/>
            <rFont val="Tahoma"/>
            <family val="2"/>
          </rPr>
          <t xml:space="preserve">
From WOA-PACE-PROP-0150.  Worst case thruster (RSS)</t>
        </r>
      </text>
    </comment>
    <comment ref="AG38" authorId="1" shapeId="0" xr:uid="{00000000-0006-0000-0C00-000039000000}">
      <text>
        <r>
          <rPr>
            <b/>
            <sz val="9"/>
            <color indexed="81"/>
            <rFont val="Tahoma"/>
            <family val="2"/>
          </rPr>
          <t>Stevens, Craig L. (GSFC-5990):</t>
        </r>
        <r>
          <rPr>
            <sz val="9"/>
            <color indexed="81"/>
            <rFont val="Tahoma"/>
            <family val="2"/>
          </rPr>
          <t xml:space="preserve">
from SamH - asumes laser tracker plane measurement of nozzle </t>
        </r>
      </text>
    </comment>
    <comment ref="AV38" authorId="1" shapeId="0" xr:uid="{0E7DA5E9-F626-45EB-8A46-214EB088D846}">
      <text>
        <r>
          <rPr>
            <b/>
            <sz val="9"/>
            <color indexed="81"/>
            <rFont val="Tahoma"/>
            <family val="2"/>
          </rPr>
          <t>Stevens, Craig L. (GSFC-5990):</t>
        </r>
        <r>
          <rPr>
            <sz val="9"/>
            <color indexed="81"/>
            <rFont val="Tahoma"/>
            <family val="2"/>
          </rPr>
          <t xml:space="preserve">
from PACE-SYS-ANYS-0126  - envelope of all</t>
        </r>
      </text>
    </comment>
    <comment ref="BB38" authorId="1" shapeId="0" xr:uid="{00000000-0006-0000-0C00-00003A000000}">
      <text>
        <r>
          <rPr>
            <b/>
            <sz val="9"/>
            <color indexed="81"/>
            <rFont val="Tahoma"/>
            <family val="2"/>
          </rPr>
          <t>Stevens, Craig L. (GSFC-5990):</t>
        </r>
        <r>
          <rPr>
            <sz val="9"/>
            <color indexed="81"/>
            <rFont val="Tahoma"/>
            <family val="2"/>
          </rPr>
          <t xml:space="preserve">
from PACE-SYS-ANYS-0126.  max of worst case hot, cold from rt</t>
        </r>
      </text>
    </comment>
    <comment ref="BH38" authorId="1" shapeId="0" xr:uid="{DBBF54C4-529E-4188-A14D-AD0F6DFFBE6D}">
      <text>
        <r>
          <rPr>
            <b/>
            <sz val="9"/>
            <color indexed="81"/>
            <rFont val="Tahoma"/>
            <family val="2"/>
          </rPr>
          <t>Stevens, Craig L. (GSFC-5990):</t>
        </r>
        <r>
          <rPr>
            <sz val="9"/>
            <color indexed="81"/>
            <rFont val="Tahoma"/>
            <family val="2"/>
          </rPr>
          <t xml:space="preserve">
CBE from PACE-SYS-ANYS-0261:  Conservative estimate from OCI optics displacements 1.6 miicro-meters (3 sigma)</t>
        </r>
      </text>
    </comment>
    <comment ref="AV39" authorId="1" shapeId="0" xr:uid="{610437EF-331B-4F1E-B837-B341A1D2843C}">
      <text>
        <r>
          <rPr>
            <b/>
            <sz val="9"/>
            <color indexed="81"/>
            <rFont val="Tahoma"/>
            <family val="2"/>
          </rPr>
          <t>Stevens, Craig L. (GSFC-5990):</t>
        </r>
        <r>
          <rPr>
            <sz val="9"/>
            <color indexed="81"/>
            <rFont val="Tahoma"/>
            <family val="2"/>
          </rPr>
          <t xml:space="preserve">
from PACE-SYS-ANYS-0126</t>
        </r>
      </text>
    </comment>
    <comment ref="BB39" authorId="1" shapeId="0" xr:uid="{88836365-335C-43A0-8EBF-36512B1D83C3}">
      <text>
        <r>
          <rPr>
            <b/>
            <sz val="9"/>
            <color indexed="81"/>
            <rFont val="Tahoma"/>
            <family val="2"/>
          </rPr>
          <t>Stevens, Craig L. (GSFC-5990):</t>
        </r>
        <r>
          <rPr>
            <sz val="9"/>
            <color indexed="81"/>
            <rFont val="Tahoma"/>
            <family val="2"/>
          </rPr>
          <t xml:space="preserve">
from PACE-SYS-ANYS-0126.  max of worst case hot, cold from rt</t>
        </r>
      </text>
    </comment>
    <comment ref="BH39" authorId="1" shapeId="0" xr:uid="{DA679772-B60E-4804-AC38-9743042B7E35}">
      <text>
        <r>
          <rPr>
            <b/>
            <sz val="9"/>
            <color indexed="81"/>
            <rFont val="Tahoma"/>
            <family val="2"/>
          </rPr>
          <t>Stevens, Craig L. (GSFC-5990):</t>
        </r>
        <r>
          <rPr>
            <sz val="9"/>
            <color indexed="81"/>
            <rFont val="Tahoma"/>
            <family val="2"/>
          </rPr>
          <t xml:space="preserve">
CBE from PACE-SYS-ANYS-0261:  Conservative estimate from OCI optics displacements 1.6 miicro-meters (3 sigma)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tc={77FB39FF-BDF4-43C3-98AE-91CA179BFBDE}</author>
    <author>tc={26A5B370-6C26-446E-B347-824089E2717F}</author>
    <author>Stevens, Craig L. (GSFC-5990)</author>
  </authors>
  <commentList>
    <comment ref="G6" authorId="0" shapeId="0" xr:uid="{77FB39FF-BDF4-43C3-98AE-91CA179BFBDE}">
      <text>
        <t>[Threaded comment]
Your version of Excel allows you to read this threaded comment; however, any edits to it will get removed if the file is opened in a newer version of Excel. Learn more: https://go.microsoft.com/fwlink/?linkid=870924
Comment:
    from WOA-MECH-0443, verification of SADS-14,15.  envelope of flt wing measurements on SVU, FLT Obs (0.7 + 0.6 + 0.3 = 1.6 deg)</t>
      </text>
    </comment>
    <comment ref="H6" authorId="1" shapeId="0" xr:uid="{26A5B370-6C26-446E-B347-824089E2717F}">
      <text>
        <t>[Threaded comment]
Your version of Excel allows you to read this threaded comment; however, any edits to it will get removed if the file is opened in a newer version of Excel. Learn more: https://go.microsoft.com/fwlink/?linkid=870924
Comment:
    Based on B. Russell email and WOA-PACE-MECH-0471</t>
      </text>
    </comment>
    <comment ref="G19" authorId="2" shapeId="0" xr:uid="{2ADAD6A5-A708-4E70-A555-8737A5B22D69}">
      <text>
        <r>
          <rPr>
            <b/>
            <sz val="9"/>
            <color indexed="81"/>
            <rFont val="Tahoma"/>
            <family val="2"/>
          </rPr>
          <t>Stevens, Craig L. (GSFC-5990):</t>
        </r>
        <r>
          <rPr>
            <sz val="9"/>
            <color indexed="81"/>
            <rFont val="Tahoma"/>
            <family val="2"/>
          </rPr>
          <t xml:space="preserve">
From. A Gostin email.  Will be added to next rev of jitter report.  Includes envelope of all three axes with 10x uncertainty factor (covers configuraiton and SADA stepping 
uncertainties)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Stevens, Craig L. (GSFC-5990)</author>
    <author>tc={D2B75394-871B-435A-AA1C-02358A0E642C}</author>
  </authors>
  <commentList>
    <comment ref="E5" authorId="0" shapeId="0" xr:uid="{00000000-0006-0000-1000-000001000000}">
      <text>
        <r>
          <rPr>
            <b/>
            <sz val="9"/>
            <color indexed="81"/>
            <rFont val="Tahoma"/>
            <family val="2"/>
          </rPr>
          <t>Stevens, Craig L. (GSFC-5990):</t>
        </r>
        <r>
          <rPr>
            <sz val="9"/>
            <color indexed="81"/>
            <rFont val="Tahoma"/>
            <family val="2"/>
          </rPr>
          <t xml:space="preserve">
RT Science Accur (#12): </t>
        </r>
      </text>
    </comment>
    <comment ref="I5" authorId="0" shapeId="0" xr:uid="{7E8B0EF8-3C38-4ACC-A620-91464985AD79}">
      <text>
        <r>
          <rPr>
            <b/>
            <sz val="9"/>
            <color indexed="81"/>
            <rFont val="Tahoma"/>
            <family val="2"/>
          </rPr>
          <t>Stevens, Craig L. (GSFC-5990):</t>
        </r>
        <r>
          <rPr>
            <sz val="9"/>
            <color indexed="81"/>
            <rFont val="Tahoma"/>
            <family val="2"/>
          </rPr>
          <t xml:space="preserve">
Page 18 of PACE-MECSM-REQ-0177 documents the post vibe +20 deg observing angle as 19 deg, 54 min, 33 sec and the -20 deg observing angle as -19 deg, -47 min, -28 arc-sec. The +20 position is 327 arc-sec short of 20 degrees  and the -20 position is 752 arc sec short from -20 degrees. This represents 425 arc-sec when measured from 0.</t>
        </r>
      </text>
    </comment>
    <comment ref="E6" authorId="0" shapeId="0" xr:uid="{00000000-0006-0000-1000-000002000000}">
      <text>
        <r>
          <rPr>
            <b/>
            <sz val="9"/>
            <color indexed="81"/>
            <rFont val="Tahoma"/>
            <family val="2"/>
          </rPr>
          <t>Stevens, Craig L. (GSFC-5990):</t>
        </r>
        <r>
          <rPr>
            <sz val="9"/>
            <color indexed="81"/>
            <rFont val="Tahoma"/>
            <family val="2"/>
          </rPr>
          <t xml:space="preserve">
RT Science Accur (#12):</t>
        </r>
      </text>
    </comment>
    <comment ref="I6" authorId="0" shapeId="0" xr:uid="{72E5823F-0797-4A75-92BA-7D1B981C7F6E}">
      <text>
        <r>
          <rPr>
            <b/>
            <sz val="9"/>
            <color indexed="81"/>
            <rFont val="Tahoma"/>
            <family val="2"/>
          </rPr>
          <t>Stevens, Craig L. (GSFC-5990):</t>
        </r>
        <r>
          <rPr>
            <sz val="9"/>
            <color indexed="81"/>
            <rFont val="Tahoma"/>
            <family val="2"/>
          </rPr>
          <t xml:space="preserve">
PACE-MECSM-REQ-0177
</t>
        </r>
      </text>
    </comment>
    <comment ref="E7" authorId="0" shapeId="0" xr:uid="{BEADA862-FEA2-4449-984B-BADA7EAB9A6F}">
      <text>
        <r>
          <rPr>
            <b/>
            <sz val="9"/>
            <color indexed="81"/>
            <rFont val="Tahoma"/>
            <family val="2"/>
          </rPr>
          <t>Stevens, Craig L. (GSFC-5990):</t>
        </r>
        <r>
          <rPr>
            <sz val="9"/>
            <color indexed="81"/>
            <rFont val="Tahoma"/>
            <family val="2"/>
          </rPr>
          <t xml:space="preserve">
RT Science Accur (#12):</t>
        </r>
      </text>
    </comment>
    <comment ref="I7" authorId="1" shapeId="0" xr:uid="{D2B75394-871B-435A-AA1C-02358A0E642C}">
      <text>
        <t>[Threaded comment]
Your version of Excel allows you to read this threaded comment; however, any edits to it will get removed if the file is opened in a newer version of Excel. Learn more: https://go.microsoft.com/fwlink/?linkid=870924
Comment:
    PACE-MECSM-REQ-0177</t>
      </text>
    </comment>
    <comment ref="E11" authorId="0" shapeId="0" xr:uid="{00000000-0006-0000-1000-000004000000}">
      <text>
        <r>
          <rPr>
            <b/>
            <sz val="9"/>
            <color indexed="81"/>
            <rFont val="Tahoma"/>
            <family val="2"/>
          </rPr>
          <t>Stevens, Craig L. (GSFC-5990):</t>
        </r>
        <r>
          <rPr>
            <sz val="9"/>
            <color indexed="81"/>
            <rFont val="Tahoma"/>
            <family val="2"/>
          </rPr>
          <t xml:space="preserve">
RT Science Accur (#12):</t>
        </r>
      </text>
    </comment>
    <comment ref="I11" authorId="0" shapeId="0" xr:uid="{F2A6C1C6-92ED-4408-83D5-A605467734F5}">
      <text>
        <r>
          <rPr>
            <b/>
            <sz val="9"/>
            <color indexed="81"/>
            <rFont val="Tahoma"/>
            <family val="2"/>
          </rPr>
          <t>Stevens, Craig L. (GSFC-5990):</t>
        </r>
        <r>
          <rPr>
            <sz val="9"/>
            <color indexed="81"/>
            <rFont val="Tahoma"/>
            <family val="2"/>
          </rPr>
          <t xml:space="preserve">
PACE-SYS-ANYS-0303
</t>
        </r>
      </text>
    </comment>
  </commentList>
</comments>
</file>

<file path=xl/sharedStrings.xml><?xml version="1.0" encoding="utf-8"?>
<sst xmlns="http://schemas.openxmlformats.org/spreadsheetml/2006/main" count="2982" uniqueCount="682">
  <si>
    <t>Static Errors</t>
  </si>
  <si>
    <t>Slow Dynamic Errors</t>
  </si>
  <si>
    <t>Fast Dynamic Errors</t>
  </si>
  <si>
    <t>X</t>
  </si>
  <si>
    <t>Y</t>
  </si>
  <si>
    <t>Z</t>
  </si>
  <si>
    <t>Comments</t>
  </si>
  <si>
    <t>Attitude Pointing Knowledge Budget</t>
  </si>
  <si>
    <t>Solar Array Thermal Snap</t>
  </si>
  <si>
    <t>Frequencies below orbit rate</t>
  </si>
  <si>
    <t>Frequencies between orbit rate and controller bandwidth</t>
  </si>
  <si>
    <t>Frequencies above controller bandwidth</t>
  </si>
  <si>
    <t>Star Tracker Radiation Biases</t>
  </si>
  <si>
    <t>Star Tracker Thermal Gradient</t>
  </si>
  <si>
    <t>Specification for Thermal Gradient &lt; 3.5 C Between Star Tracker Bracket and CCD (Source: DTU).</t>
  </si>
  <si>
    <t>Star Tracker Internal Alignment Errors</t>
  </si>
  <si>
    <t>DTU specification</t>
  </si>
  <si>
    <t>Allocation</t>
  </si>
  <si>
    <t>Star Tracker Star Catalog Error</t>
  </si>
  <si>
    <t>ACS Ephemeris Error</t>
  </si>
  <si>
    <t>SC Timing Error</t>
  </si>
  <si>
    <t>Star Tracker Velocity Aberration Correction Error</t>
  </si>
  <si>
    <t>Star Tracker Internal Optical/thermal Distortion</t>
  </si>
  <si>
    <t>Launch Shift</t>
  </si>
  <si>
    <t>FROM</t>
  </si>
  <si>
    <t>TO</t>
  </si>
  <si>
    <t>(Accuracy = Control + Knowledge)</t>
  </si>
  <si>
    <t>Flowdown ID #(s)</t>
  </si>
  <si>
    <t>Component Coalignments</t>
  </si>
  <si>
    <t>Component Coalignments: Position Error</t>
  </si>
  <si>
    <t>SMRF</t>
  </si>
  <si>
    <t>Component Internal Alignments for Characterization</t>
  </si>
  <si>
    <t>Notes:</t>
  </si>
  <si>
    <t>Magnetic Torquer Bars</t>
  </si>
  <si>
    <t>Purpose: Define alignment accuracy, control and knowledge allocations for mechanical subsystems and Precision Alignments Lab for verification and I&amp;T</t>
  </si>
  <si>
    <t>Ephemeris</t>
  </si>
  <si>
    <t>Instrument Pointing Accuracy</t>
  </si>
  <si>
    <t>Instrument</t>
  </si>
  <si>
    <t>Spacecraft</t>
  </si>
  <si>
    <t>-</t>
  </si>
  <si>
    <t>Margin</t>
  </si>
  <si>
    <t>sec</t>
  </si>
  <si>
    <t>Error Source / Category</t>
  </si>
  <si>
    <t>CBE</t>
  </si>
  <si>
    <t>Time</t>
  </si>
  <si>
    <t>Footnotes:</t>
  </si>
  <si>
    <t>OCI (Lunar Cal)</t>
  </si>
  <si>
    <t>GNC</t>
  </si>
  <si>
    <t>Knowledge (arc-sec, 3σ)</t>
  </si>
  <si>
    <t>Corresponds to 50m OD error from GPSR</t>
  </si>
  <si>
    <t>Includes GPS 1PPS error and SC Clock synchronization (2 msec allocation): only translates to pitch error</t>
  </si>
  <si>
    <t>SC Induced OCI Boresight Error (Jitter)</t>
  </si>
  <si>
    <t>This budget sums the Static with the RSS of Slow and Fast Dynamic errors</t>
  </si>
  <si>
    <t>RSS Static Control Errors</t>
  </si>
  <si>
    <t>RSS Slow Dynamic Control Errors</t>
  </si>
  <si>
    <t>RWA Zero Speed Crossings</t>
  </si>
  <si>
    <t>SADA Stepping</t>
  </si>
  <si>
    <t>Attitude Control Data Latency</t>
  </si>
  <si>
    <t>RWA Disturbance</t>
  </si>
  <si>
    <t>RSS Fast Dynamic Control Errors</t>
  </si>
  <si>
    <t>CHANGE LOG</t>
  </si>
  <si>
    <t>Revision</t>
  </si>
  <si>
    <t>Date</t>
  </si>
  <si>
    <t>Author</t>
  </si>
  <si>
    <t>CLS</t>
  </si>
  <si>
    <t>Establishing SRR baseline</t>
  </si>
  <si>
    <t>Flowdown</t>
  </si>
  <si>
    <t>Total Pointing Accuracy Requirement (w.r.t. AD Ref Frame)</t>
  </si>
  <si>
    <t>Total Pointing Accuracy (w.r.t. AD Ref Frame)</t>
  </si>
  <si>
    <t>Navigation Prediction Error (excluded and held at L2)</t>
  </si>
  <si>
    <t>Representation Errors (polynomial fit error)</t>
  </si>
  <si>
    <t>Spacecraft Clock Drift Errors (compensate in FSW)</t>
  </si>
  <si>
    <t>On-board Ephemeris Related Errors</t>
  </si>
  <si>
    <t>GPS Ephemeris Related Errors</t>
  </si>
  <si>
    <t>Ka-band ECA AR</t>
  </si>
  <si>
    <t>Static</t>
  </si>
  <si>
    <t>Dynamic</t>
  </si>
  <si>
    <t>Notes</t>
  </si>
  <si>
    <t>SRD-385 - TAR: System Pnting Knowledge (#11), System Pointing Control (#12), Scan-to-Scan Stability (#13)</t>
  </si>
  <si>
    <t>Safehold</t>
  </si>
  <si>
    <t>SRD-382, SRD-383 - TAR: System Pnting Knowledge (#11), System Pointing Control (#12), Scan-to-Scan Stability (#13)</t>
  </si>
  <si>
    <t>SRD-386</t>
  </si>
  <si>
    <t>Navigation Position Error</t>
  </si>
  <si>
    <t>Navigation Velocity Error</t>
  </si>
  <si>
    <t>SRD-385 - TAR: System Pnting Knowledge (#11), System Pointing Control (#12), Scan-to-Scan Stability (#13), Stability - (GNC-115) lunar sweep rate of 1.5 arcmin/sec and a rate stability of 0.15 arcmin/sec during slew</t>
  </si>
  <si>
    <t>Magnetometer (TAM)</t>
  </si>
  <si>
    <t>S/C Mapping Accuracy</t>
  </si>
  <si>
    <t>Mission Mapping Accuracy</t>
  </si>
  <si>
    <t xml:space="preserve">Static: </t>
  </si>
  <si>
    <t xml:space="preserve">Slow Dyn: </t>
  </si>
  <si>
    <t xml:space="preserve">Fast Dyn: </t>
  </si>
  <si>
    <t>Total</t>
  </si>
  <si>
    <t>OBS Calibration</t>
  </si>
  <si>
    <t>Ground Mapping Accuracy</t>
  </si>
  <si>
    <t>OBS Mapping Accuracy</t>
  </si>
  <si>
    <t>GNC Pointing Accuracy</t>
  </si>
  <si>
    <t>S/C Alignment</t>
  </si>
  <si>
    <t>Trajectory</t>
  </si>
  <si>
    <t>GNC Pointing Control</t>
  </si>
  <si>
    <t>GNC Pointing Knowledge</t>
  </si>
  <si>
    <t>Jitter</t>
  </si>
  <si>
    <t>Thermal Distortion</t>
  </si>
  <si>
    <t>Orbit Determination</t>
  </si>
  <si>
    <t>Timing</t>
  </si>
  <si>
    <t>Ground Alignment</t>
  </si>
  <si>
    <t>1g Release</t>
  </si>
  <si>
    <t>Establishing SCSRR baseline</t>
  </si>
  <si>
    <t>OCI Science (Normal Operations)</t>
  </si>
  <si>
    <t>(TAR#11) Per Axis (arcsec, 3-σ)</t>
  </si>
  <si>
    <t>OCI Thermal/Mechanical Distortion</t>
  </si>
  <si>
    <t>Error in position knowledge of Tilt mechanism axes wrt SC; includes effect of movement due to unpowered holding torque</t>
  </si>
  <si>
    <t>Requirement (arc-sec, 3-σ)</t>
  </si>
  <si>
    <t>X-axis, 3σ</t>
  </si>
  <si>
    <t>Y-axis, 3σ</t>
  </si>
  <si>
    <t>Z-axis, 3σ</t>
  </si>
  <si>
    <t>Reqt</t>
  </si>
  <si>
    <t>Purpose: Define the spacecraft pointing accuracy, control and knowledge due to trajectory errors.</t>
  </si>
  <si>
    <t>X, 3σ</t>
  </si>
  <si>
    <t>Y, 3σ</t>
  </si>
  <si>
    <t>Z, 3σ</t>
  </si>
  <si>
    <t>RWA (1,2,3,4)</t>
  </si>
  <si>
    <t>Coarse Sun Sensors</t>
  </si>
  <si>
    <t>GPS Antenna AR (1,2)</t>
  </si>
  <si>
    <t>S-band LGA AR (1,2)</t>
  </si>
  <si>
    <t>Error</t>
  </si>
  <si>
    <t>22-N thrusters (1-8)</t>
  </si>
  <si>
    <t>Alignment - PROP-60</t>
  </si>
  <si>
    <t>Position - PROP-59</t>
  </si>
  <si>
    <t>Verification</t>
  </si>
  <si>
    <t>Static Conversion</t>
  </si>
  <si>
    <t>Post-Processed System Pointing Knowledge (OCI+SC): 2 Bus STOH Performance</t>
  </si>
  <si>
    <t>Xunc</t>
  </si>
  <si>
    <t>Yunc</t>
  </si>
  <si>
    <t>Zunc</t>
  </si>
  <si>
    <t>Tilt</t>
  </si>
  <si>
    <t>Scan</t>
  </si>
  <si>
    <t>Vector</t>
  </si>
  <si>
    <t>Telescope</t>
  </si>
  <si>
    <t>Radiation effect on the Star Tracker CCD over time.  Estimate was based on prior program: 2 arcsec (1-σ) @EOL (7 years) (Source: DTU).</t>
  </si>
  <si>
    <t>DTU Analysis</t>
  </si>
  <si>
    <t>Allocation for Confidence of Calibration Accuracy</t>
  </si>
  <si>
    <t>SC/OCI Analysis; Environmental alignment tests</t>
  </si>
  <si>
    <t>dX*dTrack/dX</t>
  </si>
  <si>
    <t>dX*dScan/dX</t>
  </si>
  <si>
    <t>RSS of Above Static Errors</t>
  </si>
  <si>
    <t>dY*dTrack/dY</t>
  </si>
  <si>
    <t>dY*dScan/dY</t>
  </si>
  <si>
    <t>Track</t>
  </si>
  <si>
    <t>Converted to Track and Scan Errors</t>
  </si>
  <si>
    <t>dZ*dTrack/dZ</t>
  </si>
  <si>
    <t>dZ*dScan/dZ</t>
  </si>
  <si>
    <t>OCI Static Track and Scan Errors</t>
  </si>
  <si>
    <t>Part of the Post-calibration Misalignment Uncertainty</t>
  </si>
  <si>
    <t>dTrack</t>
  </si>
  <si>
    <t>dScan</t>
  </si>
  <si>
    <t xml:space="preserve">RSS of Total Static Knowledge Errors </t>
  </si>
  <si>
    <t>4.45 asec error w/o correction; Allocating 2 asec after on-board correction</t>
  </si>
  <si>
    <t>Based on ICON budget with 2 STOH unocculted</t>
  </si>
  <si>
    <t>Allocation for SC STOH to OCI interface</t>
  </si>
  <si>
    <t>SC Thermal/Mech Analysis</t>
  </si>
  <si>
    <t>GNC Analysis, Test</t>
  </si>
  <si>
    <t>Slow Dynamic Conversion</t>
  </si>
  <si>
    <t>SC Analysis, Test</t>
  </si>
  <si>
    <t>SC Tilt Mechanism Mechanical Position Error</t>
  </si>
  <si>
    <t>RSS Above Slow Dynamic Errors</t>
  </si>
  <si>
    <t>OCI Slow Dynamic Track and Scan Errors</t>
  </si>
  <si>
    <t>OCI Thermal/Mechanical Distortion Allocation</t>
  </si>
  <si>
    <t>OCI STOP Analysis</t>
  </si>
  <si>
    <t xml:space="preserve">RSS of Total Slow Dynamic Knowledge Errors </t>
  </si>
  <si>
    <t>GNC Analysis</t>
  </si>
  <si>
    <t>Allocation: SC Jitter contribution (RWAs, SADA, OCI)</t>
  </si>
  <si>
    <t>SC Mech Analysis; SC/OCI STOP Analysis</t>
  </si>
  <si>
    <t>RSS of Above Fast Dynamic Errors</t>
  </si>
  <si>
    <t>OCI Fast Dynamic Track and Scan Errors</t>
  </si>
  <si>
    <t>OCI Scan Characterization Residual Error Allocation:OCI Runout - Jitter - Controller - Timing Bucket/Allocation</t>
  </si>
  <si>
    <t>OCI Analysis, STOP Analysis, Test</t>
  </si>
  <si>
    <t xml:space="preserve">RSS of Total Fast Dynamic Knowledge Errors </t>
  </si>
  <si>
    <t>Total of Attitude Knowledge Errors</t>
  </si>
  <si>
    <t>Ground Processing Error</t>
  </si>
  <si>
    <t>Sum of Static to RSS of Dynamic Attitude Knowledge and Ground Errors</t>
  </si>
  <si>
    <t>Fast Dynamic Conversion</t>
  </si>
  <si>
    <t>CBE Margin for Worst-case Axis (arc-sec, 3-σ)</t>
  </si>
  <si>
    <t xml:space="preserve">92 asec 3-σ (300 meters) </t>
  </si>
  <si>
    <t>SC Errors</t>
  </si>
  <si>
    <t>OCI Errors</t>
  </si>
  <si>
    <t>Combined</t>
  </si>
  <si>
    <t>Revision History</t>
  </si>
  <si>
    <t>RevA</t>
  </si>
  <si>
    <t>1. Updated to reflect 3-sigma values</t>
  </si>
  <si>
    <t>2. STA radiation bias corrected</t>
  </si>
  <si>
    <t>RevB</t>
  </si>
  <si>
    <t>1. Split post-cal misalignment uncertainty in static between SC and OCI (allocated 5 arcsec to each)</t>
  </si>
  <si>
    <t>2. Added Solar and Lunar Cal knowledge budgets (Draft)</t>
  </si>
  <si>
    <t>RevC</t>
  </si>
  <si>
    <t>1. Moved Solar and Lunar to a separate tab</t>
  </si>
  <si>
    <t>RevD</t>
  </si>
  <si>
    <t>Real-Time System Pointing Knowledge (OCI+SC): 2 Bus STOH Performance</t>
  </si>
  <si>
    <t>OCI Scan Characterization Residual Error Allocation: OCI Runout - Jitter - Controller - Timing Bucket/Allocation</t>
  </si>
  <si>
    <t>Ground processing not involved in real-time knowledge; post-processed only</t>
  </si>
  <si>
    <t xml:space="preserve">153 asec 3-σ (500 meters) </t>
  </si>
  <si>
    <t>Real-Time System Pointing Accuracy (OCI+SC): 2 STOH Performance</t>
  </si>
  <si>
    <t>Attitude Pointing Accuracy Budget</t>
  </si>
  <si>
    <t>(TAR#12) Per Axis (arcsec, 3-σ)</t>
  </si>
  <si>
    <t>Allocation of residual error</t>
  </si>
  <si>
    <t>SC, OCI STOP analyses; Environmental alignment tests</t>
  </si>
  <si>
    <t>Static Track and Scan Knowledge Errors</t>
  </si>
  <si>
    <t xml:space="preserve">RSS of Total Static Errors </t>
  </si>
  <si>
    <t>SC Tilt Mechanism Mechanical Position Repeatibility Error</t>
  </si>
  <si>
    <t>GNC Pointing Controller Error</t>
  </si>
  <si>
    <t>SC Mech Analysis, Test</t>
  </si>
  <si>
    <t>Slow Dynamic Track and Scan Knowledge Errors</t>
  </si>
  <si>
    <t xml:space="preserve">RSS of Total Slow Dynamic Errors </t>
  </si>
  <si>
    <t>Fast Dynamic Track and Scan Knowledge Errors</t>
  </si>
  <si>
    <t xml:space="preserve">RSS of Total Fast Dynamic Errors </t>
  </si>
  <si>
    <t>Total of Attitude Control Errors</t>
  </si>
  <si>
    <t>Sum of Static to RSS of Dynamic Attitude Accuracy Errors</t>
  </si>
  <si>
    <t>613 asec 3-σ (2000 meters)</t>
  </si>
  <si>
    <t>2. Added "GNC Pointing Controller Error to budget under slow dynamic errors</t>
  </si>
  <si>
    <t>1. Added an allocation of 10 arcsec per axis for "Attitude Control Data Latency"</t>
  </si>
  <si>
    <t>System Pointing Accuracy (OCI+SC): 2 STOH Performance</t>
  </si>
  <si>
    <t>Ground Implementation Errors</t>
  </si>
  <si>
    <t>Errors due to orbit predictions vs actual orbit, and other implementation errors</t>
  </si>
  <si>
    <t>Allocation for lunar calibration maneuvers where STOH's are occulted</t>
  </si>
  <si>
    <t>CBE Margin (arc-sec, 3-σ)</t>
  </si>
  <si>
    <t>System Pointing Solar Calibration Knowledge (OCI+SC): 2 STOH Performance</t>
  </si>
  <si>
    <t>(TAR#19) Per Axis (arcsec, 3-σ)</t>
  </si>
  <si>
    <t>Solar Cal Misalignment Uncertainty</t>
  </si>
  <si>
    <t>Allocation to OCI</t>
  </si>
  <si>
    <t>Zero because of inertial pointing</t>
  </si>
  <si>
    <t>Allocation for OCI; From STOH interface to OCI Solar Calibrator interface</t>
  </si>
  <si>
    <t>OCI Solar Calibrator Thermal/Mechanical Distortion</t>
  </si>
  <si>
    <t>Solar calibrator to OCI interface; Part of error budget</t>
  </si>
  <si>
    <t>SC Induced OCI Error (Jitter)</t>
  </si>
  <si>
    <t>Error for Reflectance vs incidence angle modelling</t>
  </si>
  <si>
    <t>System Pointing Solar Calibration Accuracy (OCI+SC): 2 STOH Performance</t>
  </si>
  <si>
    <t>(TAR#20) Per Axis (arcsec, 3-σ)</t>
  </si>
  <si>
    <t>Static Knowledge Errors</t>
  </si>
  <si>
    <t>Slow Dynamic Knowledge Errors</t>
  </si>
  <si>
    <t>Fast Dynamic Knowledge Errors</t>
  </si>
  <si>
    <t>0.2 degree accuracy</t>
  </si>
  <si>
    <t>Updated for PP and RT knowledge and accuracy</t>
  </si>
  <si>
    <t>1-g Release</t>
  </si>
  <si>
    <t>Gnc Pointing Control</t>
  </si>
  <si>
    <t>Gnc pointing knowledge</t>
  </si>
  <si>
    <t>1-g release</t>
  </si>
  <si>
    <t>timing</t>
  </si>
  <si>
    <t>RSS</t>
  </si>
  <si>
    <t>Slow Dynamic</t>
  </si>
  <si>
    <t>Fast Dynamic</t>
  </si>
  <si>
    <t>Ground Mapping accuracy</t>
  </si>
  <si>
    <r>
      <t xml:space="preserve">Post On-orbit Calibration Bias Error </t>
    </r>
    <r>
      <rPr>
        <sz val="11"/>
        <color theme="1"/>
        <rFont val="Calibri"/>
        <family val="2"/>
        <scheme val="minor"/>
      </rPr>
      <t>(Bus STOH-to-OCI)</t>
    </r>
  </si>
  <si>
    <t>GNC Propagation Error During STOH Occultations (Bus STOH-to-OCI)</t>
  </si>
  <si>
    <t>1. Reassigned OCI Tilt mechanism repeatibility error to SC</t>
  </si>
  <si>
    <t>2. Incorporated OCI errors into appropriate frequency bins with SC errors (Peer RFA)</t>
  </si>
  <si>
    <t>3. Changed margin to arcsec vs % (Peer RFA)</t>
  </si>
  <si>
    <t>RevF</t>
  </si>
  <si>
    <t>1. Modified static errors to identify bus star tracker heads for RT accuracy</t>
  </si>
  <si>
    <t>2. Increased allocation for controller and on-orbit calibration bias errors</t>
  </si>
  <si>
    <t>Earth Coverage Antenna</t>
  </si>
  <si>
    <t>Solar Array</t>
  </si>
  <si>
    <t>SA Uncompensated Bias (SADA interface to outer panel)</t>
  </si>
  <si>
    <t>Subsystem Allocation</t>
  </si>
  <si>
    <t>Mechanical</t>
  </si>
  <si>
    <t>Solar Array Pointing Accuracy (arc-sec, 3σ)</t>
  </si>
  <si>
    <t>Sun Knowledge</t>
  </si>
  <si>
    <t>SADA Control Error</t>
  </si>
  <si>
    <t>Solar Array Internal Thermal Distortion (SADA interface to outer panel)</t>
  </si>
  <si>
    <t>Mechanisms</t>
  </si>
  <si>
    <t>Observatory Jitter (outer panel)</t>
  </si>
  <si>
    <t>RSS of Bin</t>
  </si>
  <si>
    <t>Requirement</t>
  </si>
  <si>
    <t>Includes Launch Shift, 1G Release, Uncompensated Ground Alignments</t>
  </si>
  <si>
    <t>Total (Static + RSS(Slow Dyn, Fast Dyn))</t>
  </si>
  <si>
    <t>Reqt (Allocation)</t>
  </si>
  <si>
    <t>Mag, 3σ</t>
  </si>
  <si>
    <t>SPEXOne</t>
  </si>
  <si>
    <t>HARP2</t>
  </si>
  <si>
    <t>HARP2 (Nom Sci)</t>
  </si>
  <si>
    <t>SPEXone (Nom Sci)</t>
  </si>
  <si>
    <t xml:space="preserve">S1TRS-PERF-277 </t>
  </si>
  <si>
    <t>Interial Ref Unit (IRU)</t>
  </si>
  <si>
    <t>Purpose: Displays MRD/TAR and top level S/C pointing allocations</t>
  </si>
  <si>
    <t>Phase center to 30 mm</t>
  </si>
  <si>
    <t>SC STOH (1,2)</t>
  </si>
  <si>
    <t>Tilt System (Rotating)</t>
  </si>
  <si>
    <t>1. ECA AR, GPS AR, and LGA AR are the antenna alignment reference, which is defined as the mechanical boresight of the antenna.</t>
  </si>
  <si>
    <t>RF Comm</t>
  </si>
  <si>
    <t>Earth Coverage Antenna Pointing Accuracy (arc-sec, 3σ)</t>
  </si>
  <si>
    <t>ECA Internal Thermal Distortion (ECA Ref Fram  to RF Boresight)</t>
  </si>
  <si>
    <t>GNC Pointing  Control Error</t>
  </si>
  <si>
    <t>GNC Pointing Knowledge Error</t>
  </si>
  <si>
    <t>Systems</t>
  </si>
  <si>
    <t>Mechanical, GNC</t>
  </si>
  <si>
    <t>Accuracy (arc-sec, 3σ)</t>
  </si>
  <si>
    <t>Observatory Jitter</t>
  </si>
  <si>
    <t>Not included since post-processed OCI knowledge is obtained using star tracker optical heads mounted on OCI</t>
  </si>
  <si>
    <t>Allocation for GNC</t>
  </si>
  <si>
    <t>Articulation</t>
  </si>
  <si>
    <t>articulation</t>
  </si>
  <si>
    <t>Tilt System Articulation</t>
  </si>
  <si>
    <t>N/A</t>
  </si>
  <si>
    <r>
      <t xml:space="preserve">Star Tracker Radiation Biases </t>
    </r>
    <r>
      <rPr>
        <sz val="11"/>
        <color theme="1"/>
        <rFont val="Calibri"/>
        <family val="2"/>
        <scheme val="minor"/>
      </rPr>
      <t>(Bus STOH)</t>
    </r>
  </si>
  <si>
    <t>Star Tracker Errors captured in GNC Knowledge Error</t>
  </si>
  <si>
    <t>Post-Cal Misalignment Uncertainty (Bus STOH-to-OCI)</t>
  </si>
  <si>
    <t>Captured in TAR#12</t>
  </si>
  <si>
    <t>Star Tracker Thermal Gradient (Bus STOH)</t>
  </si>
  <si>
    <t>Star Tracker Star Catalog Error (Bus STOH)</t>
  </si>
  <si>
    <t>Star Tracker Velocity Aberration Correction Error (Bus STOH)</t>
  </si>
  <si>
    <t>Star Tracker Internal Optical/thermal Distortion (Bus STOH)</t>
  </si>
  <si>
    <t>Star Tracker to OCI Interface Thermal/Mechanical Distortion (Bus STOH)</t>
  </si>
  <si>
    <t>Thermal/Mechanical Distortion</t>
  </si>
  <si>
    <t>GNC Ephemeris Error</t>
  </si>
  <si>
    <t>Hardstop, motor detent, measurement error</t>
  </si>
  <si>
    <t>1. Reassigned OCI Tilt mechanism error to SC</t>
  </si>
  <si>
    <t>4. Updated velocity aberration correction (Peer RFA)</t>
  </si>
  <si>
    <t>5. Inserted ground processing error as a separate line item (Peer RFA)</t>
  </si>
  <si>
    <t>6. Included OCI jitter impact to SC jitter in "SC Induced OCI Boresight Error" (Peer RFA)</t>
  </si>
  <si>
    <t>1. Renamed Tab to reflect realtime knowledge</t>
  </si>
  <si>
    <t>2. Modified static and slow dynamic errors to identify bus star tracker heads for RT accuracy</t>
  </si>
  <si>
    <t>3. Modified allocations in red for change in star tracker reference to bus tracker heads</t>
  </si>
  <si>
    <t>4. Deleted redundancy in OCI Fast dynamic errors</t>
  </si>
  <si>
    <t>5. Set requirement to 0.5 IFOV, or 500 meters</t>
  </si>
  <si>
    <t>RevG</t>
  </si>
  <si>
    <t>1. Post-cal misalignment uncertainty zeroed since captured in TAR#21</t>
  </si>
  <si>
    <t>RevH</t>
  </si>
  <si>
    <t>1. Bus star tracker errors captured in GNC Pointing Knowledge Error</t>
  </si>
  <si>
    <t>2. GNC Pointing Knowledge allocation increased to account for tracker errors</t>
  </si>
  <si>
    <t>3. Updated OCI slow dynamic based on PDR EPR analyses</t>
  </si>
  <si>
    <t>RT Science Knowledge (#11)</t>
  </si>
  <si>
    <t>Error Category</t>
  </si>
  <si>
    <t>Bin</t>
  </si>
  <si>
    <t>Error Categories List</t>
  </si>
  <si>
    <t>Bin List</t>
  </si>
  <si>
    <r>
      <t xml:space="preserve">Allocation based on similar program budgets; Includes algorithm errors, geodetic target error, solar array gimbal drive disturbance, RWA torque resolution, environmental disturbances, </t>
    </r>
    <r>
      <rPr>
        <sz val="10"/>
        <color rgb="FFFF0000"/>
        <rFont val="Arial"/>
        <family val="2"/>
      </rPr>
      <t>attitude control timing errors</t>
    </r>
  </si>
  <si>
    <t>Part of GNC Pointing Controller Error: Zero due to science not being taken during eclipse transitions</t>
  </si>
  <si>
    <t>Part of GNC Pointing Controller Error: Assumes 4 RWA with speed bias (no crossings)</t>
  </si>
  <si>
    <t>Part of GNC Pointing Controller Error</t>
  </si>
  <si>
    <t>1. Renamed Tab to reflect realtime accuracy</t>
  </si>
  <si>
    <t>2. Modified static errors to identify bus star tracker heads for RT accuracy</t>
  </si>
  <si>
    <t>3. Increased allocation for controller and on-orbit calibration bias errors</t>
  </si>
  <si>
    <t>1. Eliminated redundant line items with items in GNC Pointing Controller Error</t>
  </si>
  <si>
    <r>
      <t xml:space="preserve">Star Tracker Radiation Biases </t>
    </r>
    <r>
      <rPr>
        <i/>
        <sz val="11"/>
        <color theme="1"/>
        <rFont val="Calibri"/>
        <family val="2"/>
        <scheme val="minor"/>
      </rPr>
      <t>(Bus STOH)</t>
    </r>
  </si>
  <si>
    <t>Italics</t>
  </si>
  <si>
    <t>This is from the knowledge ss</t>
  </si>
  <si>
    <t>RT Science KnowAccur (#11_12)</t>
  </si>
  <si>
    <r>
      <t xml:space="preserve">Star Tracker Radiation Biases </t>
    </r>
    <r>
      <rPr>
        <sz val="11"/>
        <color theme="1"/>
        <rFont val="Calibri"/>
        <family val="2"/>
        <scheme val="minor"/>
      </rPr>
      <t>(Platform STOH)</t>
    </r>
  </si>
  <si>
    <t>Post-Cal Misalignment Uncertainty (Platform STOH-to-OCI)</t>
  </si>
  <si>
    <t>1. New tab that reflects the Post-processed science knowledge, which uses the OCI mounted tracker heads to improve upon RT knowledge (TAR #11)</t>
  </si>
  <si>
    <t>1. SC Tilt mechanism position error zeroed since post-processed OCI knowledge is obtained using star tracker optical heads mounted on OCI</t>
  </si>
  <si>
    <t>1. GNC Pointing Knowledge allocation increased to account for tracker errors</t>
  </si>
  <si>
    <t>2. Updated OCI slow dynamic based on PDR EPR analyses</t>
  </si>
  <si>
    <t>PP Science Knowledge (#22)</t>
  </si>
  <si>
    <t>Accuracy (Control + Knowledge)</t>
  </si>
  <si>
    <t>(Note that knowledge worksheets only show knowledge errors, not control)</t>
  </si>
  <si>
    <t>Term:</t>
  </si>
  <si>
    <t>Worksheet:</t>
  </si>
  <si>
    <t>Star Tracker Thermal Gradient (Platform STOH)</t>
  </si>
  <si>
    <t>Star Tracker Star Catalog Error (Platform STOH)</t>
  </si>
  <si>
    <t>Star Tracker Velocity Aberration Correction Error (Platform STOH)</t>
  </si>
  <si>
    <t>Star Tracker Internal Optical/thermal Distortion (Platform STOH)</t>
  </si>
  <si>
    <t>Star Tracker to OCI Interface Thermal/Mechanical Distortion (Platform STOH)</t>
  </si>
  <si>
    <r>
      <rPr>
        <sz val="10"/>
        <rFont val="Arial"/>
        <family val="2"/>
      </rPr>
      <t>400 asec 3-σ; Excludes the OCI solar calibrator pointing and alignment contributions since they are captured in the solar calibration assy error budget</t>
    </r>
  </si>
  <si>
    <t>1. Updated post-processed solar cal knowledge budget</t>
  </si>
  <si>
    <t>2. References platform star tracker heads</t>
  </si>
  <si>
    <t>3. Assigned tilt platform allocations to SC</t>
  </si>
  <si>
    <t>2. Allocation increased based on science re-assessment and relaxation</t>
  </si>
  <si>
    <t>1. New real-time solar cal knowledge budget</t>
  </si>
  <si>
    <t>1. Updated ST to OCI interface Thermal/Mech distortion for consistency to TAR#11</t>
  </si>
  <si>
    <r>
      <t xml:space="preserve">Post On-orbit Calibration Bias Error </t>
    </r>
    <r>
      <rPr>
        <sz val="10"/>
        <rFont val="Arial"/>
        <family val="2"/>
      </rPr>
      <t>(Bus STOH-to-OCI Boresight)</t>
    </r>
  </si>
  <si>
    <t>Allocation of residual error after on-orbit calibration</t>
  </si>
  <si>
    <t>1. New real-time solar cal accuracy budget</t>
  </si>
  <si>
    <t>1. Updated post-cal static error to reflect deletion of cruciform calibration (relaxed solar cal pointing requirement from science)</t>
  </si>
  <si>
    <t>2. Updated GNC controller error per science accuracy budget changes</t>
  </si>
  <si>
    <t>SC STOH (1,2) RF</t>
  </si>
  <si>
    <t>SC STOH (1) RF</t>
  </si>
  <si>
    <t>SC STOH (2) RF</t>
  </si>
  <si>
    <t>SCARF</t>
  </si>
  <si>
    <t>Jitter (GNC, Mech)</t>
  </si>
  <si>
    <t>Thermal Distortion  (Therm, Mech)</t>
  </si>
  <si>
    <t>1G Release (Mech)</t>
  </si>
  <si>
    <t>Launch Shift (Mech)</t>
  </si>
  <si>
    <t>Ground Alignment Knowledge (Align)</t>
  </si>
  <si>
    <t>Ground Alignment Accuracy (Align)</t>
  </si>
  <si>
    <t>S/C Thermal Distortion (ECA Ref Frame to SCARF)</t>
  </si>
  <si>
    <t>NA</t>
  </si>
  <si>
    <t>S/C Uncompensated Bias (ECA Ref Frame to SCARF)</t>
  </si>
  <si>
    <t>OCI Knowledge Ref Frame Alignments</t>
  </si>
  <si>
    <t>OCI KRF</t>
  </si>
  <si>
    <r>
      <t xml:space="preserve">Allocation: SC Jitter contribution (RWAs, SADA, </t>
    </r>
    <r>
      <rPr>
        <strike/>
        <sz val="10"/>
        <color rgb="FFFF0000"/>
        <rFont val="Arial"/>
        <family val="2"/>
      </rPr>
      <t>OCI</t>
    </r>
    <r>
      <rPr>
        <sz val="10"/>
        <color rgb="FFFF0000"/>
        <rFont val="Arial"/>
        <family val="2"/>
      </rPr>
      <t>)</t>
    </r>
  </si>
  <si>
    <t>OCI Boresight</t>
  </si>
  <si>
    <t>Spacecraft Alignment Knowledge (SYS)</t>
  </si>
  <si>
    <t>Spacecraft Alignment Accuracy (SYS)</t>
  </si>
  <si>
    <t>TAR Requirement</t>
  </si>
  <si>
    <t>Alignment Measurement</t>
  </si>
  <si>
    <r>
      <t xml:space="preserve">Allocation: SC Jitter contribution (RWAs, SADA, </t>
    </r>
    <r>
      <rPr>
        <i/>
        <strike/>
        <sz val="10"/>
        <color rgb="FFFF0000"/>
        <rFont val="Arial"/>
        <family val="2"/>
      </rPr>
      <t>OCI</t>
    </r>
    <r>
      <rPr>
        <i/>
        <sz val="10"/>
        <color theme="1"/>
        <rFont val="Arial"/>
        <family val="2"/>
      </rPr>
      <t>)</t>
    </r>
  </si>
  <si>
    <t>OCI ST Bench I/F</t>
  </si>
  <si>
    <t>S/C Uncompensated Bias (SADA Ref Frame to SCARF)</t>
  </si>
  <si>
    <t>S/C Thermal Distortion (SADA Ref Frame to SCARF)</t>
  </si>
  <si>
    <t>Tilt System Cradle (Rotating)</t>
  </si>
  <si>
    <t>Tilt System Base (Fixed)</t>
  </si>
  <si>
    <t>Tilt System Articulation Pointing Accuracy (arc-sec, 3σ)</t>
  </si>
  <si>
    <t>.</t>
  </si>
  <si>
    <t>Spacecraft Alignment Ref Frame Alignments</t>
  </si>
  <si>
    <t>SADA (Fixed)</t>
  </si>
  <si>
    <t>General:</t>
  </si>
  <si>
    <t>from LRO</t>
  </si>
  <si>
    <t>Spacecraft Alignment Accuracy - Bias Removed (SYS)</t>
  </si>
  <si>
    <t>Spacecraft Alignment Knowledge - Bias Removed (SYS)</t>
  </si>
  <si>
    <t>No requirement/allocation</t>
  </si>
  <si>
    <t>End-to-end perf for jitter only</t>
  </si>
  <si>
    <t>Gnd Alignment Knowledge only</t>
  </si>
  <si>
    <t>Spacecraft Master Ref Frame Alignments</t>
  </si>
  <si>
    <t>Spacecraft Master Ref Frame Alignments: Position Error</t>
  </si>
  <si>
    <t>Articulating Ref Frame Alignments</t>
  </si>
  <si>
    <t>BCSF</t>
  </si>
  <si>
    <t>Stability (arc-sec/Time, 3σ)</t>
  </si>
  <si>
    <t>3600 arcsec (1.0 deg) of Geodetic Nadir</t>
  </si>
  <si>
    <t>Allocation for GNC  (s/b less, negotiate - how well the OCI trackers determine attitude - st errors, comp errors, st to st)</t>
  </si>
  <si>
    <t>Lunar Cal KnowAccur (#18)</t>
  </si>
  <si>
    <t>PP Solar Cal Knowledge (#19)</t>
  </si>
  <si>
    <t>RT Solar Cal Knowledge (#20)</t>
  </si>
  <si>
    <t>Allocation based on similar program budgets; Includes algorithm errors, geodetic target error, solar array gimbal drive disturbance, RWA torque resolution, environmental disturbances, attitude control timing errors</t>
  </si>
  <si>
    <t>RT Solar Cal KnowAccur (#21)</t>
  </si>
  <si>
    <t>OCI (Nom Sci - Real Time)</t>
  </si>
  <si>
    <t>OCI (Nom Sci - Post Processed)</t>
  </si>
  <si>
    <t>Boresight
RX (Track)</t>
  </si>
  <si>
    <t>Boresight
RY (Scan)</t>
  </si>
  <si>
    <t>OCI (Solar Cal - Real Time)</t>
  </si>
  <si>
    <t>Boresight
RZ (Mag)</t>
  </si>
  <si>
    <t>Establishing SCPDR baseline</t>
  </si>
  <si>
    <t>Mission Science Mode</t>
  </si>
  <si>
    <t>Rate Null</t>
  </si>
  <si>
    <t>DeltaV/DeltaH</t>
  </si>
  <si>
    <t>Sun Safe Mode</t>
  </si>
  <si>
    <t>2 STOH remain unocculted</t>
  </si>
  <si>
    <t>Thermal Distortion of IRU relative to Tracker during occultation</t>
  </si>
  <si>
    <t>Allocation for SC and OCI</t>
  </si>
  <si>
    <t>Star Tracker to OCI Boresight Thermal/Mechanical Distortion</t>
  </si>
  <si>
    <t>Based on ICON budget with 2 STOH</t>
  </si>
  <si>
    <t>Corrected by SC</t>
  </si>
  <si>
    <t>RSS Static Errors</t>
  </si>
  <si>
    <t>Confidence of Calibration Accuracy</t>
  </si>
  <si>
    <t>Tracker to OCI Boresight Post-Cal Misalignment Uncertainty</t>
  </si>
  <si>
    <t>DTU specification = 7 arcsec(3-σ); part of ACS knowledge error in Fast Dynamic</t>
  </si>
  <si>
    <r>
      <t>Radiation effect on the Star Tracker CCD over time.  Estimate was based on prior program: 2 arcsec (1-σ) @EOL (7 years)</t>
    </r>
    <r>
      <rPr>
        <sz val="10"/>
        <rFont val="Arial"/>
        <family val="2"/>
      </rPr>
      <t xml:space="preserve"> (Source: DTU</t>
    </r>
    <r>
      <rPr>
        <sz val="10"/>
        <color theme="1"/>
        <rFont val="Arial"/>
        <family val="2"/>
      </rPr>
      <t>).</t>
    </r>
  </si>
  <si>
    <t>Total Pointing Accuracy</t>
  </si>
  <si>
    <t>Total Pointing Knowledge</t>
  </si>
  <si>
    <t>Pointing Control  Requirement</t>
  </si>
  <si>
    <t>Pointing Knowledge Requirement</t>
  </si>
  <si>
    <t>Pointing Accuracy Requirement</t>
  </si>
  <si>
    <t>Total Pointing Control</t>
  </si>
  <si>
    <t>Purpose: Define the spacecraft pointing accuracy, control and knowledge (baseline configuration)</t>
  </si>
  <si>
    <t>Allocation of 0.055 deg repeatability in tilt, control (placement) error</t>
  </si>
  <si>
    <t>Error Category and Allocations</t>
  </si>
  <si>
    <t>ECA Uncompensated Bias (ECA Ref Frame  to RF Boresight)</t>
  </si>
  <si>
    <t>Z*, 3σ</t>
  </si>
  <si>
    <t>* - ECA not sensitive to errors about Z-axis</t>
  </si>
  <si>
    <t>** - loss includes Geodetic to Geocentric Nadir Pointing Error</t>
  </si>
  <si>
    <t>1 deg (3600 arcsec), corresponds to 0.65 dB link margin loss**</t>
  </si>
  <si>
    <t>Articulation Control (Mechanism) - Reference Only, Links to Tilt_Pointing Worksheet</t>
  </si>
  <si>
    <t>Articulation Knowledge (Mechanism) - Reference Only, Links to Tilt_Pointing Worksheet</t>
  </si>
  <si>
    <t>SADA Bearing Runout</t>
  </si>
  <si>
    <t>based on SDO HGAS measurements (C. Monroe)</t>
  </si>
  <si>
    <t>Includes Launch Shift, 1G Release, Uncompensated Ground Alignments.  Assumes 0.02 deg error in RF measurment</t>
  </si>
  <si>
    <t>OCI Ref CS (I/F)</t>
  </si>
  <si>
    <t>Update for MPDR</t>
  </si>
  <si>
    <t>OCI STOH RF</t>
  </si>
  <si>
    <t>Cradle - OCI/TILT ORIGIN (Rotating)</t>
  </si>
  <si>
    <t>Base - SC/TILT ORIGIN (Fixed)</t>
  </si>
  <si>
    <t>SC Tilt Mechanism Mechanical Position Placement Error</t>
  </si>
  <si>
    <t>Control: Placement of the axis of rotation to the base y-axis.  SCARF can be adjusted to compensate for placement error. Residual error in TAR is defined as knowledge error of measurement to SCARF and is allocated 60 arc-sec per axis.</t>
  </si>
  <si>
    <t>Mechanical SADS</t>
  </si>
  <si>
    <t>Includes Launch Shift, 1G Release, Uncompensated Ground Alignments, (SADS-14, SADS-15)</t>
  </si>
  <si>
    <t>Tilt System Thermal Drift (yearly)</t>
  </si>
  <si>
    <t>3.5 deg (SRD-396)</t>
  </si>
  <si>
    <t>Knowledge - mechanism hard stop thermal distortion (daily)</t>
  </si>
  <si>
    <r>
      <t>CBE  (arc-sec)</t>
    </r>
    <r>
      <rPr>
        <b/>
        <vertAlign val="superscript"/>
        <sz val="10"/>
        <color theme="1"/>
        <rFont val="Calibri"/>
        <family val="2"/>
        <scheme val="minor"/>
      </rPr>
      <t>2</t>
    </r>
  </si>
  <si>
    <r>
      <t>CBE  (arc-sec/sec)</t>
    </r>
    <r>
      <rPr>
        <b/>
        <vertAlign val="superscript"/>
        <sz val="10"/>
        <color theme="1"/>
        <rFont val="Calibri"/>
        <family val="2"/>
        <scheme val="minor"/>
      </rPr>
      <t>2</t>
    </r>
  </si>
  <si>
    <t>Inertial Reference Mode (Solar)</t>
  </si>
  <si>
    <t>Control:  Annual worst case error due to -20 deg hard stop thermal distortion.  Note that +20 deg hard stop is flat</t>
  </si>
  <si>
    <t xml:space="preserve">Knowledge, Hardstop, motor detent, measurement ans stability error, - step size is 0.0075 deg (27 arcsec), removed during calibration </t>
  </si>
  <si>
    <t>-X SC Panel</t>
  </si>
  <si>
    <t>CSS Uncompensated bias (CSS boresight to panel interface)</t>
  </si>
  <si>
    <t>GNC, SYS</t>
  </si>
  <si>
    <t>SRD-338</t>
  </si>
  <si>
    <t>SRD-384</t>
  </si>
  <si>
    <t>Assume 0 - Covered by GPS Ephemeris error.  only use in the event of GPS failure</t>
  </si>
  <si>
    <t>1. Thermal Distortion Analysis (PACE-SYS-ANYS-0126)</t>
  </si>
  <si>
    <t>Analysis (PACE-SYS-ANYS-0147)</t>
  </si>
  <si>
    <t>1. Obs Jitter Analysis (PACE-MECH-ANYS-0261)</t>
  </si>
  <si>
    <t>SRD-396 - 3.5 deg of sun</t>
  </si>
  <si>
    <r>
      <t>CBE  (arc-sec)</t>
    </r>
    <r>
      <rPr>
        <b/>
        <vertAlign val="superscript"/>
        <sz val="10"/>
        <color theme="1"/>
        <rFont val="Calibri"/>
        <family val="2"/>
        <scheme val="minor"/>
      </rPr>
      <t>1</t>
    </r>
  </si>
  <si>
    <r>
      <t>CBE  (arc-sec)</t>
    </r>
    <r>
      <rPr>
        <b/>
        <vertAlign val="superscript"/>
        <sz val="10"/>
        <color theme="1"/>
        <rFont val="Calibri"/>
        <family val="2"/>
        <scheme val="minor"/>
      </rPr>
      <t>3</t>
    </r>
  </si>
  <si>
    <t>3 - verification using DTU error analysis and AGS On-orbit STOH Boresight Calibration</t>
  </si>
  <si>
    <t>AGS OCI STOH Residual Calibration Error</t>
  </si>
  <si>
    <t>CBE based on preliminary estimate from jitter expert A Gostin</t>
  </si>
  <si>
    <t>GNC Control Error</t>
  </si>
  <si>
    <t>Capturing this error to bound CSS pointing error.  Includes Launch Shift, 1G Release, Uncompensated Ground Alignments</t>
  </si>
  <si>
    <t>SC Tilt Mechanism Mechanical Position Repeatibility Error - Mechanism thermal distorion (daily)</t>
  </si>
  <si>
    <t>1 - the errors that contribute to these GNC pointing errors are described in ACS Design Analysis Document (DAD) (PACE-GNC-DESC-0091)</t>
  </si>
  <si>
    <t>Update for MCDR</t>
  </si>
  <si>
    <t>J. Biesinger - Sam H can align me to within a couple of arc-seconds, and I have 783 seconds of total rotation about the z-axis within the SADA itself.  Assuming the pin locations for mounting SADA and the SA tooling plate locations are within their allocations, there should be no issues with hitting the 600 seconds allocated</t>
  </si>
  <si>
    <t>1. Tilt System Analysis/Test (PACE-MECSM-REQ-0177)</t>
  </si>
  <si>
    <t>1. Tilt system thermal distortion analysis (PACE-SYS-ANYS-0303)
2. FLT tilt system thermal distortion characterization test (PACE-MECSM-REQ-0177)</t>
  </si>
  <si>
    <t>1. Alignment measurement (PACE-MECSM-REQ-0177)</t>
  </si>
  <si>
    <t>Analysis (SADS-14, SADS-15 rollup)</t>
  </si>
  <si>
    <t>step size is 0.0075 deg (27 arcsec), assume 6 step error since registers are set to operate nominally with up to 6 step error</t>
  </si>
  <si>
    <t>SA CSS Placement</t>
  </si>
  <si>
    <t>1. SADA Analysis (PACE-SC-LIST-0003)
2. SADA CPT (WOA-PACE-MECSM-0175)</t>
  </si>
  <si>
    <t>Analysis (PACE-SC-LIST-0003)</t>
  </si>
  <si>
    <t>ECA RF Testing (WOA-PACE-COMM-0370)</t>
  </si>
  <si>
    <t>The RF results show that the impact of all these cases on the RF
performance is negligible</t>
  </si>
  <si>
    <t>1. ECA Thermal Distortion Analysis (PACE-COMM-ANYS-0291)
2. ECA RF Performance Analysis- (PACE-COMM-REVW-0310)</t>
  </si>
  <si>
    <t>SADA Bearing Runout - from SDO measurements with identical actuator (Gimbal Pointing Summary, 2008-12-16)</t>
  </si>
  <si>
    <t>1. GPM Actuator metrology measurement (PACE-SC-LIST-0003)</t>
  </si>
  <si>
    <t>Lunar Calibration Mode (Stare)</t>
  </si>
  <si>
    <t>Lunar Calibration Mode (Sweep)</t>
  </si>
  <si>
    <t>1. GNC Pointing Controller Analysis (PACE-GNC-DESC-0091, PACE-SC-LIST-0003)</t>
  </si>
  <si>
    <t>1. GNC Pointing Knowledge Analysis  (PACE-GNC-DESC-0091, PACE-SC-LIST-0003)</t>
  </si>
  <si>
    <t>1. PACE OCI Time Distribution Analysis (PACE-AVN-ANYS-0394)
2. PACE GPS Nominal Science Performance Analysis Report (PACE-GNC-ANYS-0307)
3. PACE GPS Day-In-The-Life Performance Test Report (PACE-GNC-RPT-0234)</t>
  </si>
  <si>
    <t>Specific GNSSR Performance Analysis &amp; PACE Mission Specific Test Report - 3.06 m in-track error, 1.84 m cross-track, 2.31 m radial
Corresponds to 50m OD error from GPSR, 50m RIC (3s), RT Science KnowAccur (#11_12), PP Science Knowledge (#22)</t>
  </si>
  <si>
    <t>1. PACE GPS Nominal Science Performance Analysis Report (PACE-GNC-ANYS-0307)
2. PACE GPS Day-In-The-Life Performance Test Report (PACE-GNC-RPT-0234)</t>
  </si>
  <si>
    <r>
      <t xml:space="preserve">PACE OCI Time Distribution Analysis: 108.8 + 96 + 35 µs 3s = 239.8  µs 3s
Specific GNSSR Performance Analysis
PACE Mission Specific Test Report: 0.04 µs 3 sigma
Total timing error: 239.8 + 0.04 = 239.84  µs 3 sigma
Includes GPS 1PPS error and SC Clock synchronization (2 msec allocation): </t>
    </r>
    <r>
      <rPr>
        <b/>
        <sz val="8"/>
        <color theme="1"/>
        <rFont val="Calibri"/>
        <family val="2"/>
        <scheme val="minor"/>
      </rPr>
      <t>only translates to pitch error</t>
    </r>
    <r>
      <rPr>
        <sz val="8"/>
        <color theme="1"/>
        <rFont val="Calibri"/>
        <family val="2"/>
        <scheme val="minor"/>
      </rPr>
      <t>.  position and velocity time-tagged to +/- 50 microseconds using GPS, RT Science KnowAccur (#11_12), PP Science Knowledge (#22)</t>
    </r>
  </si>
  <si>
    <t>Spacecraft Clock Drift (Timing) Errors (compensate in FSW)</t>
  </si>
  <si>
    <t xml:space="preserve">Trajectory: </t>
  </si>
  <si>
    <t>Orbit Determination (GPS): Specific GNSSR Performance Analysis &amp; PACE Mission Specific Test Report - 3.06 m in-track error, 1.84 m cross-track, 2.31 m radial</t>
  </si>
  <si>
    <t>Timing: PACE OCI Time Distribution Analysis: 108.8 + 96 + 35 µs 3s = 239.8  µs 3s
Specific GNSSR Performance Analysis
PACE Mission Specific Test Report: 0.04 µs 3 sigma
Total timing error: 239.8 + 0.04 = 239.84  µs 3 sigma</t>
  </si>
  <si>
    <t>Conversion to Pointing Error Below:</t>
  </si>
  <si>
    <t>1. GNC Sun Tracking Analysis  (PACE-GNC-DESC-0091, PACE-SC-LIST-0003)</t>
  </si>
  <si>
    <t>Sun Knowledge Error Email:</t>
  </si>
  <si>
    <t>2 - verification by analysis is shown in PACE-GNC-DESC-0091</t>
  </si>
  <si>
    <t>Assume 0.0044 deg (worst case measurement for each motor) = 16 arcsec per axis (X,Z).  James Biesinger confirmed with SADA measurement below.</t>
  </si>
  <si>
    <t>SRD-123 - no knowledge or geo-location requirements</t>
  </si>
  <si>
    <t>ALIGNMENT SUMMARY (POST TVAC)</t>
  </si>
  <si>
    <t>OCI RTA Boresight (-20 deg hardstop)</t>
  </si>
  <si>
    <t>OCI RTA Boresight (+20 deg hardstop)</t>
  </si>
  <si>
    <t>OCI SCA Boresight (-20 deg hardstop)</t>
  </si>
  <si>
    <t>OCI SCA Boresight (+20 deg hardstop)</t>
  </si>
  <si>
    <t>OCI SPCA Boresight (-20 deg hardstop)</t>
  </si>
  <si>
    <t>OCI SPCA Boresight (+20 deg hardstop)</t>
  </si>
  <si>
    <t>CHU-C Boresight (-20 deg hardstop)</t>
  </si>
  <si>
    <t>CHU-C Boresight (+20 deg hardstop)</t>
  </si>
  <si>
    <t>SPEXOne Boresight</t>
  </si>
  <si>
    <t>HARP2 Boresight</t>
  </si>
  <si>
    <t>CHU-A Boresight</t>
  </si>
  <si>
    <t>CHU-B Boresight</t>
  </si>
  <si>
    <t>ECA Boresight</t>
  </si>
  <si>
    <t>IRU Component Reference Frame</t>
  </si>
  <si>
    <t>SADA Reference Frame</t>
  </si>
  <si>
    <t>Thruster Positions</t>
  </si>
  <si>
    <t>Thruster Thrust Vectors</t>
  </si>
  <si>
    <t>PACE Cubes (Summary)</t>
  </si>
  <si>
    <t>Tilt Mechanism Measurements Summary</t>
  </si>
  <si>
    <t>OCI BS</t>
  </si>
  <si>
    <t>Roll (Rot@ X)</t>
  </si>
  <si>
    <t>Zenith from X</t>
  </si>
  <si>
    <t>Pitch (Rot@ Y)</t>
  </si>
  <si>
    <t>Yaw (Rot@ Z)</t>
  </si>
  <si>
    <t>Direct Angle</t>
  </si>
  <si>
    <t>vector name</t>
  </si>
  <si>
    <t>Direction</t>
  </si>
  <si>
    <t>Mx</t>
  </si>
  <si>
    <t>My</t>
  </si>
  <si>
    <t>Mz</t>
  </si>
  <si>
    <t>deg</t>
  </si>
  <si>
    <t>min</t>
  </si>
  <si>
    <t>dec. deg.</t>
  </si>
  <si>
    <t>Post Tvac</t>
  </si>
  <si>
    <t>+20 degrees</t>
  </si>
  <si>
    <t xml:space="preserve"> +Z</t>
  </si>
  <si>
    <t>-20 degrees</t>
  </si>
  <si>
    <t>SCA BS (+20 deg)</t>
  </si>
  <si>
    <t xml:space="preserve"> -X</t>
  </si>
  <si>
    <t>SCA BS (-20 deg)</t>
  </si>
  <si>
    <t>SPCA BS (+20 deg)</t>
  </si>
  <si>
    <t>SPCA BS (-20 deg)</t>
  </si>
  <si>
    <t>CHU 3 (+20 deg)</t>
  </si>
  <si>
    <t>Axis</t>
  </si>
  <si>
    <t>Star Sensor 3 (X)</t>
  </si>
  <si>
    <t>Star Sensor 3 (Y)</t>
  </si>
  <si>
    <t>Star Sensor 3 BS</t>
  </si>
  <si>
    <t>Nominal</t>
  </si>
  <si>
    <t>Difference</t>
  </si>
  <si>
    <t>CHU 3 (-20 deg)</t>
  </si>
  <si>
    <t>Instruments (10-2-23)</t>
  </si>
  <si>
    <t>Direct Angle with OCI</t>
  </si>
  <si>
    <t>OCI BS at Zero deg</t>
  </si>
  <si>
    <t>SPEXOne BS</t>
  </si>
  <si>
    <t>+Z</t>
  </si>
  <si>
    <t>Difference from OCI</t>
  </si>
  <si>
    <t>HARP2 BS</t>
  </si>
  <si>
    <t>S/C Star Sensors</t>
  </si>
  <si>
    <t>CHU Axis</t>
  </si>
  <si>
    <t>Star Sensor 1 (X)</t>
  </si>
  <si>
    <t>Star Sensor 1 (Y)</t>
  </si>
  <si>
    <t>Star Sensor 1 BS</t>
  </si>
  <si>
    <t>nominal</t>
  </si>
  <si>
    <t>Star Sensor 2 (X)</t>
  </si>
  <si>
    <t>Star Sensor 2 (Y)</t>
  </si>
  <si>
    <t>Star Sensor 2 BS</t>
  </si>
  <si>
    <t>ECA Stability is tracked through the position of its feed lens (provided in a separate sheet).</t>
  </si>
  <si>
    <t xml:space="preserve">ECA </t>
  </si>
  <si>
    <t>ECA Pointing</t>
  </si>
  <si>
    <t>OCI BS (0 deg)</t>
  </si>
  <si>
    <t>IRU</t>
  </si>
  <si>
    <t>IRU Flat</t>
  </si>
  <si>
    <t>-X</t>
  </si>
  <si>
    <t>+Y</t>
  </si>
  <si>
    <t>SADA</t>
  </si>
  <si>
    <t>HIP Surf</t>
  </si>
  <si>
    <t xml:space="preserve"> -Y</t>
  </si>
  <si>
    <t>Axis of Rotation</t>
  </si>
  <si>
    <t xml:space="preserve"> +/-140 arc sec per axis</t>
  </si>
  <si>
    <t>HIP Interf. Clocking</t>
  </si>
  <si>
    <t>Propulsion Thrusters</t>
  </si>
  <si>
    <t>Angle (SMRF)</t>
  </si>
  <si>
    <t>Measured 10/3/2023</t>
  </si>
  <si>
    <t>Model</t>
  </si>
  <si>
    <t>10.3.23 to Model</t>
  </si>
  <si>
    <t>Angular requirement is +/-0.5 deg</t>
  </si>
  <si>
    <t>Thruster</t>
  </si>
  <si>
    <t>(deg)</t>
  </si>
  <si>
    <t>Thruster 1A</t>
  </si>
  <si>
    <t>Thurster 2A</t>
  </si>
  <si>
    <t>Thruster 3A</t>
  </si>
  <si>
    <t>Thruster 4A</t>
  </si>
  <si>
    <t>Thruster 1B</t>
  </si>
  <si>
    <t>Thruster 2B</t>
  </si>
  <si>
    <t>Thurster 3B</t>
  </si>
  <si>
    <t>Thruster 4B</t>
  </si>
  <si>
    <t>Position (SMRF)</t>
  </si>
  <si>
    <t>Position Requirement is +/-3 mm</t>
  </si>
  <si>
    <t>X (mm)</t>
  </si>
  <si>
    <t>Y (mm)</t>
  </si>
  <si>
    <t>Z (mm)</t>
  </si>
  <si>
    <t>(mm)</t>
  </si>
  <si>
    <t>PACE CUBES</t>
  </si>
  <si>
    <t>The cube measurements show no significant changes and thus continue to verify alignment stability of the instruments and components on the spacecraft.</t>
  </si>
  <si>
    <t>Pre-Post TVAC</t>
  </si>
  <si>
    <t>PACE SMRC</t>
  </si>
  <si>
    <t>+Z/-Y</t>
  </si>
  <si>
    <t>+Z/+Y</t>
  </si>
  <si>
    <t xml:space="preserve"> +Y</t>
  </si>
  <si>
    <t>PACE SRC</t>
  </si>
  <si>
    <t>-Z/+Y</t>
  </si>
  <si>
    <t>-Z/-Y</t>
  </si>
  <si>
    <t>-Z</t>
  </si>
  <si>
    <t>Estimated/Calculated, as</t>
  </si>
  <si>
    <t>IRU MRC</t>
  </si>
  <si>
    <t>no Y face can be measured</t>
  </si>
  <si>
    <t>HARP2 Cube</t>
  </si>
  <si>
    <t>PACE Star Sensor</t>
  </si>
  <si>
    <t>Measurements of OCI Components and Tilt Mechanism at the HOME position (The results show almost perfect tracking of the OCI components and Tilt Platform with the OCI cube/OCI BS.)</t>
  </si>
  <si>
    <t>PreEnviro-Post TVAC</t>
  </si>
  <si>
    <t>OCI MRC</t>
  </si>
  <si>
    <t>-Y</t>
  </si>
  <si>
    <t>-Y Riser</t>
  </si>
  <si>
    <t>+Y Riser</t>
  </si>
  <si>
    <t>Cradle Cube</t>
  </si>
  <si>
    <t>SCA</t>
  </si>
  <si>
    <t>SPCA</t>
  </si>
  <si>
    <t>OCI ST Cube</t>
  </si>
  <si>
    <t xml:space="preserve">OCI BS at Four Tilt Angles (POST TVAC) </t>
  </si>
  <si>
    <t>POS VIB</t>
  </si>
  <si>
    <t>PRE ENVIRO</t>
  </si>
  <si>
    <t>zenith from X</t>
  </si>
  <si>
    <t>Angular change about X</t>
  </si>
  <si>
    <t>Tilt Angle about Y</t>
  </si>
  <si>
    <t>Home</t>
  </si>
  <si>
    <t>0 Degrees</t>
  </si>
  <si>
    <t>Dec. Deg.</t>
  </si>
  <si>
    <t>Angle between hard stops</t>
  </si>
  <si>
    <t>Tilt Mechanism Rotation Axis</t>
  </si>
  <si>
    <t>Tilt Axis</t>
  </si>
  <si>
    <t>0 deg,+20 deg</t>
  </si>
  <si>
    <t xml:space="preserve"> -20 deg, 0 deg</t>
  </si>
  <si>
    <t xml:space="preserve"> -20 deg, +20 deg</t>
  </si>
  <si>
    <t>Average Axis</t>
  </si>
  <si>
    <t>SMRF +Y</t>
  </si>
  <si>
    <t>Should be less than +/-200 arc sec</t>
  </si>
  <si>
    <t>Final pre launch update with measured CBEs.</t>
  </si>
  <si>
    <t>*See System TAR (PACE-SYS-REQ-0020)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</si>
</sst>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quot;+/-&quot;\ 0.0##\ &quot;mm&quot;"/>
    <numFmt numFmtId="166" formatCode="0.000"/>
    <numFmt numFmtId="167" formatCode="&quot;+/-&quot;\ 0.0#\ &quot;arcsec&quot;"/>
    <numFmt numFmtId="168" formatCode="0.000000"/>
    <numFmt numFmtId="169" formatCode="&quot;(&quot;0.0&quot;)&quot;"/>
    <numFmt numFmtId="170" formatCode="0.000000000"/>
    <numFmt numFmtId="171" formatCode="0.00000000"/>
    <numFmt numFmtId="172" formatCode="0.0000"/>
  </numFmts>
  <fonts count="11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i/>
      <sz val="10"/>
      <name val="Arial"/>
      <family val="2"/>
    </font>
    <font>
      <b/>
      <sz val="12"/>
      <name val="Arial"/>
      <family val="2"/>
    </font>
    <font>
      <i/>
      <sz val="10"/>
      <name val="Arial"/>
      <family val="2"/>
    </font>
    <font>
      <sz val="10"/>
      <name val="Arial"/>
      <family val="2"/>
    </font>
    <font>
      <b/>
      <sz val="10"/>
      <color theme="1"/>
      <name val="Calibri"/>
      <family val="2"/>
      <scheme val="minor"/>
    </font>
    <font>
      <b/>
      <sz val="10"/>
      <color theme="0"/>
      <name val="Calibri"/>
      <family val="2"/>
      <scheme val="minor"/>
    </font>
    <font>
      <sz val="10"/>
      <name val="Calibri"/>
      <family val="2"/>
      <scheme val="minor"/>
    </font>
    <font>
      <sz val="10"/>
      <color theme="1"/>
      <name val="Calibri"/>
      <family val="2"/>
      <scheme val="minor"/>
    </font>
    <font>
      <sz val="8"/>
      <color theme="1"/>
      <name val="Calibri"/>
      <family val="2"/>
      <scheme val="minor"/>
    </font>
    <font>
      <b/>
      <sz val="9"/>
      <color indexed="81"/>
      <name val="Tahoma"/>
      <family val="2"/>
    </font>
    <font>
      <sz val="9"/>
      <color indexed="81"/>
      <name val="Tahoma"/>
      <family val="2"/>
    </font>
    <font>
      <b/>
      <sz val="11"/>
      <color theme="1"/>
      <name val="Calibri"/>
      <family val="2"/>
      <scheme val="minor"/>
    </font>
    <font>
      <i/>
      <sz val="10"/>
      <color theme="1"/>
      <name val="Calibri"/>
      <family val="2"/>
      <scheme val="minor"/>
    </font>
    <font>
      <sz val="11"/>
      <color theme="0" tint="-0.499984740745262"/>
      <name val="Calibri"/>
      <family val="2"/>
      <scheme val="minor"/>
    </font>
    <font>
      <b/>
      <sz val="11"/>
      <color theme="0" tint="-0.499984740745262"/>
      <name val="Calibri"/>
      <family val="2"/>
      <scheme val="minor"/>
    </font>
    <font>
      <sz val="10"/>
      <name val="Geneva"/>
      <family val="2"/>
    </font>
    <font>
      <b/>
      <sz val="11"/>
      <name val="Calibri"/>
      <family val="2"/>
      <scheme val="minor"/>
    </font>
    <font>
      <b/>
      <sz val="10"/>
      <name val="Calibri"/>
      <family val="2"/>
      <scheme val="minor"/>
    </font>
    <font>
      <b/>
      <i/>
      <sz val="10"/>
      <color theme="1"/>
      <name val="Calibri"/>
      <family val="2"/>
      <scheme val="minor"/>
    </font>
    <font>
      <sz val="11"/>
      <name val="Calibri"/>
      <family val="2"/>
      <scheme val="minor"/>
    </font>
    <font>
      <sz val="10"/>
      <color theme="1"/>
      <name val="Arial"/>
      <family val="2"/>
    </font>
    <font>
      <b/>
      <sz val="10"/>
      <color theme="1"/>
      <name val="Arial"/>
      <family val="2"/>
    </font>
    <font>
      <b/>
      <sz val="10"/>
      <color indexed="9"/>
      <name val="Arial"/>
      <family val="2"/>
    </font>
    <font>
      <sz val="8"/>
      <name val="Calibri"/>
      <family val="2"/>
      <scheme val="minor"/>
    </font>
    <font>
      <sz val="10"/>
      <color rgb="FFFF0000"/>
      <name val="Calibri"/>
      <family val="2"/>
      <scheme val="minor"/>
    </font>
    <font>
      <b/>
      <sz val="8"/>
      <color theme="1"/>
      <name val="Calibri"/>
      <family val="2"/>
      <scheme val="minor"/>
    </font>
    <font>
      <sz val="12"/>
      <name val="Arial"/>
      <family val="2"/>
    </font>
    <font>
      <sz val="11"/>
      <name val="Arial"/>
      <family val="2"/>
    </font>
    <font>
      <b/>
      <sz val="11"/>
      <name val="Arial"/>
      <family val="2"/>
    </font>
    <font>
      <b/>
      <sz val="11"/>
      <color rgb="FF000000"/>
      <name val="Calibri"/>
      <family val="2"/>
    </font>
    <font>
      <b/>
      <sz val="14"/>
      <color rgb="FF000000"/>
      <name val="Calibri"/>
      <family val="2"/>
    </font>
    <font>
      <b/>
      <sz val="11"/>
      <color theme="0"/>
      <name val="Calibri"/>
      <family val="2"/>
      <scheme val="minor"/>
    </font>
    <font>
      <sz val="10"/>
      <color rgb="FFFF0000"/>
      <name val="Arial"/>
      <family val="2"/>
    </font>
    <font>
      <b/>
      <sz val="10"/>
      <color theme="0"/>
      <name val="Arial"/>
      <family val="2"/>
    </font>
    <font>
      <i/>
      <sz val="10"/>
      <color theme="1"/>
      <name val="Arial"/>
      <family val="2"/>
    </font>
    <font>
      <b/>
      <i/>
      <sz val="10"/>
      <color theme="1"/>
      <name val="Arial"/>
      <family val="2"/>
    </font>
    <font>
      <sz val="11"/>
      <color theme="0"/>
      <name val="Calibri"/>
      <family val="2"/>
      <scheme val="minor"/>
    </font>
    <font>
      <b/>
      <sz val="14"/>
      <color theme="0"/>
      <name val="Calibri"/>
      <family val="2"/>
    </font>
    <font>
      <i/>
      <sz val="11"/>
      <color theme="1"/>
      <name val="Calibri"/>
      <family val="2"/>
      <scheme val="minor"/>
    </font>
    <font>
      <i/>
      <sz val="10"/>
      <color theme="0"/>
      <name val="Arial"/>
      <family val="2"/>
    </font>
    <font>
      <sz val="10"/>
      <color theme="0"/>
      <name val="Arial"/>
      <family val="2"/>
    </font>
    <font>
      <b/>
      <i/>
      <sz val="10"/>
      <color theme="0"/>
      <name val="Arial"/>
      <family val="2"/>
    </font>
    <font>
      <strike/>
      <sz val="10"/>
      <color rgb="FFFF0000"/>
      <name val="Arial"/>
      <family val="2"/>
    </font>
    <font>
      <i/>
      <strike/>
      <sz val="10"/>
      <color rgb="FFFF0000"/>
      <name val="Arial"/>
      <family val="2"/>
    </font>
    <font>
      <strike/>
      <sz val="10"/>
      <color rgb="FFFF0000"/>
      <name val="Calibri"/>
      <family val="2"/>
      <scheme val="minor"/>
    </font>
    <font>
      <b/>
      <vertAlign val="superscript"/>
      <sz val="10"/>
      <color theme="1"/>
      <name val="Calibri"/>
      <family val="2"/>
      <scheme val="minor"/>
    </font>
    <font>
      <b/>
      <sz val="10"/>
      <color theme="0" tint="-0.499984740745262"/>
      <name val="Calibri"/>
      <family val="2"/>
      <scheme val="minor"/>
    </font>
    <font>
      <b/>
      <sz val="22"/>
      <color theme="1"/>
      <name val="Calibri"/>
      <family val="2"/>
      <scheme val="minor"/>
    </font>
    <font>
      <sz val="18"/>
      <color theme="1"/>
      <name val="Rockwell"/>
      <family val="1"/>
    </font>
    <font>
      <sz val="18"/>
      <color theme="1"/>
      <name val="Calibri"/>
      <family val="2"/>
      <scheme val="minor"/>
    </font>
    <font>
      <sz val="20"/>
      <color theme="1"/>
      <name val="Rockwell"/>
      <family val="1"/>
    </font>
    <font>
      <b/>
      <sz val="14"/>
      <name val="Calibri"/>
      <family val="2"/>
      <scheme val="minor"/>
    </font>
    <font>
      <sz val="14"/>
      <name val="Calibri"/>
      <family val="2"/>
      <scheme val="minor"/>
    </font>
    <font>
      <b/>
      <i/>
      <sz val="14"/>
      <name val="Calibri"/>
      <family val="2"/>
      <scheme val="minor"/>
    </font>
    <font>
      <sz val="14"/>
      <color theme="1"/>
      <name val="Calibri"/>
      <family val="2"/>
      <scheme val="minor"/>
    </font>
    <font>
      <b/>
      <i/>
      <sz val="14"/>
      <color rgb="FFFF0000"/>
      <name val="Calibri"/>
      <family val="2"/>
      <scheme val="minor"/>
    </font>
    <font>
      <i/>
      <sz val="14"/>
      <name val="Calibri"/>
      <family val="2"/>
      <scheme val="minor"/>
    </font>
    <font>
      <i/>
      <strike/>
      <sz val="14"/>
      <name val="Calibri"/>
      <family val="2"/>
      <scheme val="minor"/>
    </font>
    <font>
      <b/>
      <sz val="14"/>
      <color rgb="FFFF0000"/>
      <name val="Calibri"/>
      <family val="2"/>
      <scheme val="minor"/>
    </font>
    <font>
      <b/>
      <sz val="14"/>
      <color theme="1"/>
      <name val="Calibri"/>
      <family val="2"/>
      <scheme val="minor"/>
    </font>
    <font>
      <i/>
      <sz val="14"/>
      <color theme="1"/>
      <name val="Calibri"/>
      <family val="2"/>
      <scheme val="minor"/>
    </font>
    <font>
      <b/>
      <sz val="14"/>
      <name val="Geneva"/>
    </font>
    <font>
      <sz val="14"/>
      <color rgb="FFFF0000"/>
      <name val="Calibri"/>
      <family val="2"/>
      <scheme val="minor"/>
    </font>
    <font>
      <b/>
      <sz val="14"/>
      <color rgb="FFFF0000"/>
      <name val="Geneva"/>
    </font>
    <font>
      <b/>
      <sz val="12"/>
      <color theme="1"/>
      <name val="Calibri"/>
      <family val="2"/>
      <scheme val="minor"/>
    </font>
    <font>
      <i/>
      <sz val="12"/>
      <name val="Geneva"/>
    </font>
    <font>
      <b/>
      <sz val="16"/>
      <name val="Calibri"/>
      <family val="2"/>
      <scheme val="minor"/>
    </font>
    <font>
      <i/>
      <strike/>
      <sz val="14"/>
      <color theme="1"/>
      <name val="Calibri"/>
      <family val="2"/>
      <scheme val="minor"/>
    </font>
    <font>
      <b/>
      <sz val="16"/>
      <color rgb="FFFF0000"/>
      <name val="Calibri"/>
      <family val="2"/>
      <scheme val="minor"/>
    </font>
    <font>
      <sz val="16"/>
      <color theme="1"/>
      <name val="Calibri"/>
      <family val="2"/>
      <scheme val="minor"/>
    </font>
    <font>
      <b/>
      <sz val="18"/>
      <color theme="1"/>
      <name val="Calibri"/>
      <family val="2"/>
      <scheme val="minor"/>
    </font>
    <font>
      <b/>
      <sz val="12"/>
      <name val="Calibri"/>
      <family val="2"/>
      <scheme val="minor"/>
    </font>
    <font>
      <sz val="12"/>
      <name val="Calibri"/>
      <family val="2"/>
      <scheme val="minor"/>
    </font>
    <font>
      <b/>
      <i/>
      <sz val="12"/>
      <name val="Calibri"/>
      <family val="2"/>
      <scheme val="minor"/>
    </font>
    <font>
      <b/>
      <sz val="12"/>
      <name val="Geneva"/>
    </font>
    <font>
      <sz val="12"/>
      <color rgb="FFFF0000"/>
      <name val="Calibri"/>
      <family val="2"/>
      <scheme val="minor"/>
    </font>
    <font>
      <b/>
      <sz val="12"/>
      <color rgb="FFFF0000"/>
      <name val="Calibri"/>
      <family val="2"/>
      <scheme val="minor"/>
    </font>
    <font>
      <b/>
      <sz val="12"/>
      <color rgb="FFFF0000"/>
      <name val="Geneva"/>
    </font>
    <font>
      <b/>
      <i/>
      <sz val="14"/>
      <name val="Geneva"/>
    </font>
    <font>
      <i/>
      <sz val="14"/>
      <name val="Geneva"/>
    </font>
    <font>
      <i/>
      <strike/>
      <sz val="14"/>
      <color rgb="FFFF0000"/>
      <name val="Calibri"/>
      <family val="2"/>
      <scheme val="minor"/>
    </font>
    <font>
      <sz val="10"/>
      <color rgb="FFFF0000"/>
      <name val="Geneva"/>
    </font>
    <font>
      <b/>
      <sz val="12"/>
      <color rgb="FFFF0000"/>
      <name val="Times New Roman"/>
      <family val="1"/>
    </font>
    <font>
      <b/>
      <sz val="11"/>
      <name val="Geneva"/>
    </font>
    <font>
      <sz val="12"/>
      <color rgb="FFFF0000"/>
      <name val="Times New Roman"/>
      <family val="1"/>
    </font>
    <font>
      <sz val="14"/>
      <color rgb="FF000000"/>
      <name val="Calibri"/>
      <family val="2"/>
      <scheme val="minor"/>
    </font>
    <font>
      <b/>
      <sz val="16"/>
      <color theme="1"/>
      <name val="Calibri"/>
      <family val="2"/>
      <scheme val="minor"/>
    </font>
    <font>
      <b/>
      <i/>
      <sz val="12"/>
      <name val="Geneva"/>
    </font>
    <font>
      <b/>
      <i/>
      <sz val="10"/>
      <name val="Geneva"/>
    </font>
    <font>
      <sz val="12"/>
      <color rgb="FFFF0000"/>
      <name val="Geneva"/>
    </font>
    <font>
      <b/>
      <sz val="10"/>
      <name val="Geneva"/>
    </font>
    <font>
      <b/>
      <sz val="10"/>
      <color rgb="FFFF0000"/>
      <name val="Geneva"/>
    </font>
  </fonts>
  <fills count="22">
    <fill>
      <patternFill patternType="none"/>
    </fill>
    <fill>
      <patternFill patternType="gray125"/>
    </fill>
    <fill>
      <patternFill patternType="solid">
        <fgColor indexed="22"/>
        <bgColor indexed="64"/>
      </patternFill>
    </fill>
    <fill>
      <patternFill patternType="solid">
        <fgColor indexed="41"/>
        <bgColor indexed="64"/>
      </patternFill>
    </fill>
    <fill>
      <patternFill patternType="solid">
        <fgColor indexed="8"/>
        <bgColor indexed="64"/>
      </patternFill>
    </fill>
    <fill>
      <patternFill patternType="solid">
        <fgColor theme="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rgb="FFFFC000"/>
        <bgColor indexed="64"/>
      </patternFill>
    </fill>
    <fill>
      <patternFill patternType="solid">
        <fgColor theme="1"/>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rgb="FFFFFF00"/>
        <bgColor indexed="64"/>
      </patternFill>
    </fill>
    <fill>
      <patternFill patternType="solid">
        <fgColor theme="2" tint="-0.499984740745262"/>
        <bgColor indexed="64"/>
      </patternFill>
    </fill>
    <fill>
      <patternFill patternType="solid">
        <fgColor theme="6" tint="0.79998168889431442"/>
        <bgColor indexed="64"/>
      </patternFill>
    </fill>
    <fill>
      <patternFill patternType="solid">
        <fgColor rgb="FF00B050"/>
        <bgColor indexed="64"/>
      </patternFill>
    </fill>
    <fill>
      <patternFill patternType="solid">
        <fgColor rgb="FFE4DFEC"/>
        <bgColor indexed="64"/>
      </patternFill>
    </fill>
    <fill>
      <patternFill patternType="solid">
        <fgColor theme="8" tint="0.59999389629810485"/>
        <bgColor indexed="64"/>
      </patternFill>
    </fill>
  </fills>
  <borders count="1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diagonal/>
    </border>
    <border>
      <left/>
      <right/>
      <top style="medium">
        <color indexed="64"/>
      </top>
      <bottom style="medium">
        <color indexed="64"/>
      </bottom>
      <diagonal/>
    </border>
    <border>
      <left style="thin">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style="medium">
        <color indexed="64"/>
      </bottom>
      <diagonal/>
    </border>
    <border>
      <left style="dashed">
        <color indexed="64"/>
      </left>
      <right style="dashed">
        <color indexed="64"/>
      </right>
      <top style="thin">
        <color indexed="64"/>
      </top>
      <bottom style="medium">
        <color indexed="64"/>
      </bottom>
      <diagonal/>
    </border>
    <border>
      <left style="dashed">
        <color indexed="64"/>
      </left>
      <right style="thin">
        <color indexed="64"/>
      </right>
      <top style="thin">
        <color indexed="64"/>
      </top>
      <bottom style="medium">
        <color indexed="64"/>
      </bottom>
      <diagonal/>
    </border>
    <border>
      <left style="thin">
        <color indexed="64"/>
      </left>
      <right style="dashed">
        <color indexed="64"/>
      </right>
      <top style="medium">
        <color indexed="64"/>
      </top>
      <bottom style="thin">
        <color indexed="64"/>
      </bottom>
      <diagonal/>
    </border>
    <border>
      <left style="dashed">
        <color indexed="64"/>
      </left>
      <right style="dashed">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style="thin">
        <color indexed="64"/>
      </left>
      <right style="dashed">
        <color indexed="64"/>
      </right>
      <top/>
      <bottom style="thin">
        <color indexed="64"/>
      </bottom>
      <diagonal/>
    </border>
    <border>
      <left style="dashed">
        <color indexed="64"/>
      </left>
      <right style="dashed">
        <color indexed="64"/>
      </right>
      <top/>
      <bottom style="thin">
        <color indexed="64"/>
      </bottom>
      <diagonal/>
    </border>
    <border>
      <left style="dashed">
        <color indexed="64"/>
      </left>
      <right style="thin">
        <color indexed="64"/>
      </right>
      <top/>
      <bottom style="thin">
        <color indexed="64"/>
      </bottom>
      <diagonal/>
    </border>
    <border>
      <left/>
      <right style="dashed">
        <color indexed="64"/>
      </right>
      <top/>
      <bottom/>
      <diagonal/>
    </border>
    <border>
      <left style="dashed">
        <color indexed="64"/>
      </left>
      <right style="dashed">
        <color indexed="64"/>
      </right>
      <top/>
      <bottom/>
      <diagonal/>
    </border>
    <border>
      <left style="dashed">
        <color indexed="64"/>
      </left>
      <right/>
      <top/>
      <bottom/>
      <diagonal/>
    </border>
    <border>
      <left style="dashed">
        <color indexed="64"/>
      </left>
      <right style="thin">
        <color indexed="64"/>
      </right>
      <top/>
      <bottom/>
      <diagonal/>
    </border>
    <border>
      <left style="medium">
        <color indexed="64"/>
      </left>
      <right/>
      <top style="medium">
        <color indexed="64"/>
      </top>
      <bottom style="thin">
        <color indexed="64"/>
      </bottom>
      <diagonal/>
    </border>
    <border>
      <left/>
      <right style="thin">
        <color indexed="64"/>
      </right>
      <top/>
      <bottom style="thin">
        <color indexed="64"/>
      </bottom>
      <diagonal/>
    </border>
    <border>
      <left style="medium">
        <color indexed="64"/>
      </left>
      <right style="medium">
        <color indexed="64"/>
      </right>
      <top/>
      <bottom/>
      <diagonal/>
    </border>
    <border>
      <left/>
      <right style="thin">
        <color indexed="64"/>
      </right>
      <top/>
      <bottom/>
      <diagonal/>
    </border>
    <border>
      <left style="thin">
        <color indexed="64"/>
      </left>
      <right style="dashed">
        <color indexed="64"/>
      </right>
      <top style="thin">
        <color indexed="64"/>
      </top>
      <bottom style="double">
        <color indexed="64"/>
      </bottom>
      <diagonal/>
    </border>
    <border>
      <left style="dashed">
        <color indexed="64"/>
      </left>
      <right style="dashed">
        <color indexed="64"/>
      </right>
      <top style="thin">
        <color indexed="64"/>
      </top>
      <bottom style="double">
        <color indexed="64"/>
      </bottom>
      <diagonal/>
    </border>
    <border>
      <left style="dashed">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right style="dashed">
        <color indexed="64"/>
      </right>
      <top style="thin">
        <color indexed="64"/>
      </top>
      <bottom style="double">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style="double">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diagonal/>
    </border>
    <border>
      <left style="dashed">
        <color indexed="64"/>
      </left>
      <right/>
      <top style="thin">
        <color indexed="64"/>
      </top>
      <bottom style="double">
        <color indexed="64"/>
      </bottom>
      <diagonal/>
    </border>
    <border>
      <left style="thin">
        <color indexed="64"/>
      </left>
      <right/>
      <top/>
      <bottom style="medium">
        <color indexed="64"/>
      </bottom>
      <diagonal/>
    </border>
    <border>
      <left style="thin">
        <color indexed="64"/>
      </left>
      <right style="medium">
        <color indexed="64"/>
      </right>
      <top/>
      <bottom style="double">
        <color indexed="64"/>
      </bottom>
      <diagonal/>
    </border>
    <border>
      <left/>
      <right style="thin">
        <color indexed="64"/>
      </right>
      <top/>
      <bottom style="medium">
        <color indexed="64"/>
      </bottom>
      <diagonal/>
    </border>
    <border>
      <left style="thin">
        <color indexed="64"/>
      </left>
      <right style="dashed">
        <color indexed="64"/>
      </right>
      <top/>
      <bottom/>
      <diagonal/>
    </border>
    <border>
      <left style="medium">
        <color indexed="64"/>
      </left>
      <right/>
      <top/>
      <bottom style="thin">
        <color indexed="64"/>
      </bottom>
      <diagonal/>
    </border>
    <border>
      <left style="thin">
        <color indexed="64"/>
      </left>
      <right/>
      <top/>
      <bottom style="double">
        <color indexed="64"/>
      </bottom>
      <diagonal/>
    </border>
    <border>
      <left style="thin">
        <color indexed="64"/>
      </left>
      <right style="medium">
        <color indexed="64"/>
      </right>
      <top style="thin">
        <color indexed="64"/>
      </top>
      <bottom/>
      <diagonal/>
    </border>
    <border>
      <left/>
      <right style="thin">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dashed">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medium">
        <color indexed="64"/>
      </left>
      <right style="dashed">
        <color indexed="64"/>
      </right>
      <top style="thin">
        <color indexed="64"/>
      </top>
      <bottom style="medium">
        <color indexed="64"/>
      </bottom>
      <diagonal/>
    </border>
    <border>
      <left style="dashed">
        <color indexed="64"/>
      </left>
      <right style="medium">
        <color indexed="64"/>
      </right>
      <top style="thin">
        <color indexed="64"/>
      </top>
      <bottom style="medium">
        <color indexed="64"/>
      </bottom>
      <diagonal/>
    </border>
    <border>
      <left style="medium">
        <color indexed="64"/>
      </left>
      <right style="dashed">
        <color indexed="64"/>
      </right>
      <top/>
      <bottom/>
      <diagonal/>
    </border>
    <border>
      <left style="medium">
        <color indexed="64"/>
      </left>
      <right style="dashed">
        <color indexed="64"/>
      </right>
      <top/>
      <bottom style="medium">
        <color indexed="64"/>
      </bottom>
      <diagonal/>
    </border>
    <border>
      <left style="thin">
        <color indexed="64"/>
      </left>
      <right style="dashed">
        <color indexed="64"/>
      </right>
      <top/>
      <bottom style="medium">
        <color indexed="64"/>
      </bottom>
      <diagonal/>
    </border>
    <border>
      <left/>
      <right style="dashed">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18">
    <xf numFmtId="0" fontId="0" fillId="0" borderId="0"/>
    <xf numFmtId="0" fontId="21" fillId="0" borderId="0"/>
    <xf numFmtId="0" fontId="27" fillId="0" borderId="0"/>
    <xf numFmtId="0" fontId="27" fillId="0" borderId="0"/>
    <xf numFmtId="0" fontId="20" fillId="0" borderId="0"/>
    <xf numFmtId="0" fontId="39" fillId="0" borderId="0" applyBorder="0"/>
    <xf numFmtId="9" fontId="20" fillId="0" borderId="0" applyFont="0" applyFill="0" applyBorder="0" applyAlignment="0" applyProtection="0"/>
    <xf numFmtId="0" fontId="19" fillId="0" borderId="0"/>
    <xf numFmtId="0" fontId="16" fillId="0" borderId="0"/>
    <xf numFmtId="0" fontId="15" fillId="0" borderId="0"/>
    <xf numFmtId="0" fontId="14" fillId="0" borderId="0"/>
    <xf numFmtId="0" fontId="22" fillId="0" borderId="0"/>
    <xf numFmtId="0" fontId="12" fillId="0" borderId="0"/>
    <xf numFmtId="0" fontId="8" fillId="0" borderId="0"/>
    <xf numFmtId="0" fontId="22" fillId="0" borderId="0"/>
    <xf numFmtId="0" fontId="5" fillId="0" borderId="0"/>
    <xf numFmtId="0" fontId="5" fillId="0" borderId="0"/>
    <xf numFmtId="0" fontId="2" fillId="0" borderId="0"/>
  </cellStyleXfs>
  <cellXfs count="1517">
    <xf numFmtId="0" fontId="0" fillId="0" borderId="0" xfId="0"/>
    <xf numFmtId="0" fontId="28" fillId="6" borderId="13" xfId="1" applyFont="1" applyFill="1" applyBorder="1" applyAlignment="1"/>
    <xf numFmtId="0" fontId="28" fillId="6" borderId="14" xfId="1" applyFont="1" applyFill="1" applyBorder="1" applyAlignment="1">
      <alignment horizontal="center"/>
    </xf>
    <xf numFmtId="0" fontId="21" fillId="0" borderId="0" xfId="1"/>
    <xf numFmtId="0" fontId="28" fillId="6" borderId="17" xfId="1" applyFont="1" applyFill="1" applyBorder="1" applyAlignment="1">
      <alignment horizontal="center"/>
    </xf>
    <xf numFmtId="0" fontId="28" fillId="6" borderId="18" xfId="1" applyFont="1" applyFill="1" applyBorder="1" applyAlignment="1">
      <alignment horizontal="center"/>
    </xf>
    <xf numFmtId="0" fontId="28" fillId="6" borderId="19" xfId="1" applyFont="1" applyFill="1" applyBorder="1" applyAlignment="1">
      <alignment horizontal="center" vertical="center"/>
    </xf>
    <xf numFmtId="0" fontId="28" fillId="6" borderId="20" xfId="1" applyFont="1" applyFill="1" applyBorder="1" applyAlignment="1"/>
    <xf numFmtId="0" fontId="21" fillId="0" borderId="0" xfId="1" applyFill="1"/>
    <xf numFmtId="0" fontId="28" fillId="7" borderId="21" xfId="1" applyFont="1" applyFill="1" applyBorder="1" applyAlignment="1">
      <alignment horizontal="left" vertical="center"/>
    </xf>
    <xf numFmtId="0" fontId="28" fillId="7" borderId="22" xfId="1" applyFont="1" applyFill="1" applyBorder="1" applyAlignment="1">
      <alignment horizontal="center" vertical="center"/>
    </xf>
    <xf numFmtId="0" fontId="28" fillId="7" borderId="23" xfId="1" applyFont="1" applyFill="1" applyBorder="1" applyAlignment="1">
      <alignment vertical="center"/>
    </xf>
    <xf numFmtId="0" fontId="31" fillId="0" borderId="27" xfId="1" applyFont="1" applyFill="1" applyBorder="1" applyAlignment="1">
      <alignment vertical="center" wrapText="1"/>
    </xf>
    <xf numFmtId="0" fontId="31" fillId="0" borderId="1" xfId="1" applyFont="1" applyFill="1" applyBorder="1" applyAlignment="1">
      <alignment vertical="center" wrapText="1"/>
    </xf>
    <xf numFmtId="0" fontId="31" fillId="0" borderId="1" xfId="1" applyFont="1" applyFill="1" applyBorder="1" applyAlignment="1">
      <alignment horizontal="center" vertical="center"/>
    </xf>
    <xf numFmtId="0" fontId="30" fillId="0" borderId="24" xfId="1" applyFont="1" applyFill="1" applyBorder="1" applyAlignment="1">
      <alignment vertical="center" wrapText="1"/>
    </xf>
    <xf numFmtId="0" fontId="30" fillId="0" borderId="1" xfId="1" applyFont="1" applyFill="1" applyBorder="1" applyAlignment="1">
      <alignment vertical="center" wrapText="1"/>
    </xf>
    <xf numFmtId="0" fontId="31" fillId="0" borderId="26" xfId="1" applyFont="1" applyFill="1" applyBorder="1" applyAlignment="1">
      <alignment horizontal="center" vertical="center"/>
    </xf>
    <xf numFmtId="0" fontId="28" fillId="7" borderId="27" xfId="1" applyFont="1" applyFill="1" applyBorder="1" applyAlignment="1">
      <alignment horizontal="left" vertical="center"/>
    </xf>
    <xf numFmtId="0" fontId="30" fillId="7" borderId="6" xfId="1" applyFont="1" applyFill="1" applyBorder="1" applyAlignment="1">
      <alignment vertical="center" wrapText="1"/>
    </xf>
    <xf numFmtId="0" fontId="31" fillId="7" borderId="6" xfId="1" applyFont="1" applyFill="1" applyBorder="1" applyAlignment="1">
      <alignment horizontal="center" vertical="center"/>
    </xf>
    <xf numFmtId="0" fontId="31" fillId="7" borderId="25" xfId="1" applyFont="1" applyFill="1" applyBorder="1" applyAlignment="1">
      <alignment horizontal="center" vertical="center"/>
    </xf>
    <xf numFmtId="0" fontId="30" fillId="0" borderId="6" xfId="1" applyFont="1" applyFill="1" applyBorder="1" applyAlignment="1">
      <alignment vertical="center" wrapText="1"/>
    </xf>
    <xf numFmtId="0" fontId="31" fillId="7" borderId="1" xfId="1" applyFont="1" applyFill="1" applyBorder="1" applyAlignment="1">
      <alignment vertical="center" wrapText="1"/>
    </xf>
    <xf numFmtId="0" fontId="30" fillId="0" borderId="1" xfId="1" quotePrefix="1" applyFont="1" applyFill="1" applyBorder="1" applyAlignment="1">
      <alignment vertical="center" wrapText="1"/>
    </xf>
    <xf numFmtId="0" fontId="31" fillId="0" borderId="0" xfId="1" applyFont="1"/>
    <xf numFmtId="0" fontId="30" fillId="0" borderId="0" xfId="1" applyFont="1" applyFill="1" applyBorder="1" applyAlignment="1">
      <alignment wrapText="1"/>
    </xf>
    <xf numFmtId="0" fontId="30" fillId="0" borderId="0" xfId="1" applyFont="1" applyFill="1" applyBorder="1" applyAlignment="1"/>
    <xf numFmtId="0" fontId="20" fillId="0" borderId="0" xfId="4"/>
    <xf numFmtId="0" fontId="20" fillId="6" borderId="0" xfId="4" applyFill="1" applyBorder="1"/>
    <xf numFmtId="0" fontId="37" fillId="0" borderId="1" xfId="5" applyFont="1" applyBorder="1" applyAlignment="1">
      <alignment horizontal="left" indent="2"/>
    </xf>
    <xf numFmtId="0" fontId="35" fillId="0" borderId="1" xfId="5" applyFont="1" applyBorder="1" applyAlignment="1">
      <alignment horizontal="left" indent="2"/>
    </xf>
    <xf numFmtId="0" fontId="35" fillId="9" borderId="1" xfId="5" applyFont="1" applyFill="1" applyBorder="1" applyAlignment="1">
      <alignment horizontal="left"/>
    </xf>
    <xf numFmtId="166" fontId="20" fillId="0" borderId="0" xfId="4" applyNumberFormat="1" applyFill="1"/>
    <xf numFmtId="0" fontId="30" fillId="0" borderId="0" xfId="5" applyFont="1" applyBorder="1" applyAlignment="1">
      <alignment horizontal="center" wrapText="1"/>
    </xf>
    <xf numFmtId="0" fontId="30" fillId="0" borderId="0" xfId="5" applyFont="1" applyBorder="1" applyAlignment="1">
      <alignment horizontal="center"/>
    </xf>
    <xf numFmtId="0" fontId="20" fillId="0" borderId="0" xfId="5" applyFont="1" applyFill="1" applyBorder="1" applyAlignment="1">
      <alignment horizontal="left"/>
    </xf>
    <xf numFmtId="0" fontId="41" fillId="6" borderId="1" xfId="5" applyFont="1" applyFill="1" applyBorder="1" applyAlignment="1">
      <alignment horizontal="center" wrapText="1"/>
    </xf>
    <xf numFmtId="0" fontId="28" fillId="6" borderId="7" xfId="4" applyFont="1" applyFill="1" applyBorder="1" applyAlignment="1"/>
    <xf numFmtId="0" fontId="35" fillId="0" borderId="0" xfId="4" applyFont="1" applyAlignment="1">
      <alignment horizontal="center"/>
    </xf>
    <xf numFmtId="0" fontId="35" fillId="6" borderId="1" xfId="4" applyFont="1" applyFill="1" applyBorder="1" applyAlignment="1">
      <alignment horizontal="center"/>
    </xf>
    <xf numFmtId="0" fontId="29" fillId="6" borderId="39" xfId="5" applyFont="1" applyFill="1" applyBorder="1" applyAlignment="1">
      <alignment wrapText="1"/>
    </xf>
    <xf numFmtId="0" fontId="35" fillId="0" borderId="0" xfId="4" applyFont="1" applyAlignment="1"/>
    <xf numFmtId="0" fontId="20" fillId="6" borderId="0" xfId="4" applyFill="1"/>
    <xf numFmtId="0" fontId="19" fillId="0" borderId="0" xfId="7"/>
    <xf numFmtId="14" fontId="0" fillId="0" borderId="0" xfId="0" applyNumberFormat="1"/>
    <xf numFmtId="0" fontId="0" fillId="5" borderId="0" xfId="0" applyFill="1" applyBorder="1"/>
    <xf numFmtId="0" fontId="0" fillId="5" borderId="32" xfId="0" applyFill="1" applyBorder="1"/>
    <xf numFmtId="0" fontId="0" fillId="5" borderId="33" xfId="0" applyFill="1" applyBorder="1"/>
    <xf numFmtId="0" fontId="0" fillId="5" borderId="30" xfId="0" applyFill="1" applyBorder="1"/>
    <xf numFmtId="0" fontId="0" fillId="5" borderId="28" xfId="0" applyFill="1" applyBorder="1"/>
    <xf numFmtId="0" fontId="0" fillId="0" borderId="0" xfId="0" applyFill="1"/>
    <xf numFmtId="0" fontId="28" fillId="6" borderId="0" xfId="7" applyFont="1" applyFill="1" applyBorder="1" applyAlignment="1"/>
    <xf numFmtId="0" fontId="28" fillId="6" borderId="9" xfId="7" applyFont="1" applyFill="1" applyBorder="1" applyAlignment="1"/>
    <xf numFmtId="0" fontId="29" fillId="6" borderId="0" xfId="7" applyFont="1" applyFill="1" applyBorder="1" applyAlignment="1">
      <alignment wrapText="1"/>
    </xf>
    <xf numFmtId="0" fontId="28" fillId="6" borderId="7" xfId="7" applyFont="1" applyFill="1" applyBorder="1" applyAlignment="1"/>
    <xf numFmtId="0" fontId="28" fillId="0" borderId="0" xfId="7" applyFont="1" applyFill="1" applyAlignment="1">
      <alignment vertical="top"/>
    </xf>
    <xf numFmtId="0" fontId="28" fillId="0" borderId="0" xfId="7" applyFont="1" applyFill="1" applyAlignment="1">
      <alignment horizontal="left" vertical="top"/>
    </xf>
    <xf numFmtId="0" fontId="28" fillId="9" borderId="0" xfId="7" applyFont="1" applyFill="1" applyAlignment="1">
      <alignment horizontal="left" indent="2"/>
    </xf>
    <xf numFmtId="2" fontId="31" fillId="9" borderId="0" xfId="7" applyNumberFormat="1" applyFont="1" applyFill="1" applyAlignment="1">
      <alignment horizontal="center"/>
    </xf>
    <xf numFmtId="0" fontId="28" fillId="0" borderId="0" xfId="7" applyFont="1" applyBorder="1" applyAlignment="1">
      <alignment horizontal="left" indent="6"/>
    </xf>
    <xf numFmtId="2" fontId="28" fillId="0" borderId="0" xfId="7" applyNumberFormat="1" applyFont="1" applyAlignment="1">
      <alignment horizontal="left" indent="2"/>
    </xf>
    <xf numFmtId="2" fontId="31" fillId="0" borderId="0" xfId="7" applyNumberFormat="1" applyFont="1" applyAlignment="1">
      <alignment horizontal="center"/>
    </xf>
    <xf numFmtId="0" fontId="32" fillId="0" borderId="0" xfId="7" applyFont="1" applyAlignment="1">
      <alignment wrapText="1"/>
    </xf>
    <xf numFmtId="0" fontId="47" fillId="0" borderId="0" xfId="7" applyFont="1" applyFill="1" applyAlignment="1">
      <alignment wrapText="1"/>
    </xf>
    <xf numFmtId="2" fontId="28" fillId="9" borderId="0" xfId="7" applyNumberFormat="1" applyFont="1" applyFill="1" applyAlignment="1">
      <alignment horizontal="left"/>
    </xf>
    <xf numFmtId="2" fontId="31" fillId="0" borderId="0" xfId="7" applyNumberFormat="1" applyFont="1" applyAlignment="1">
      <alignment horizontal="center" wrapText="1"/>
    </xf>
    <xf numFmtId="0" fontId="31" fillId="0" borderId="0" xfId="7" applyFont="1" applyAlignment="1">
      <alignment horizontal="center"/>
    </xf>
    <xf numFmtId="0" fontId="31" fillId="0" borderId="0" xfId="7" applyFont="1"/>
    <xf numFmtId="0" fontId="28" fillId="0" borderId="10" xfId="7" applyFont="1" applyBorder="1" applyAlignment="1">
      <alignment horizontal="left" indent="4"/>
    </xf>
    <xf numFmtId="0" fontId="31" fillId="0" borderId="10" xfId="7" applyFont="1" applyBorder="1"/>
    <xf numFmtId="0" fontId="42" fillId="0" borderId="0" xfId="7" applyFont="1" applyFill="1" applyBorder="1" applyAlignment="1">
      <alignment horizontal="left" indent="6"/>
    </xf>
    <xf numFmtId="0" fontId="36" fillId="0" borderId="0" xfId="7" applyFont="1"/>
    <xf numFmtId="0" fontId="18" fillId="0" borderId="0" xfId="4" applyFont="1"/>
    <xf numFmtId="0" fontId="31" fillId="0" borderId="0" xfId="7" applyFont="1" applyAlignment="1">
      <alignment horizontal="center" wrapText="1"/>
    </xf>
    <xf numFmtId="2" fontId="28" fillId="9" borderId="0" xfId="7" applyNumberFormat="1" applyFont="1" applyFill="1" applyAlignment="1">
      <alignment horizontal="left" indent="1"/>
    </xf>
    <xf numFmtId="0" fontId="28" fillId="0" borderId="0" xfId="7" applyFont="1" applyBorder="1" applyAlignment="1">
      <alignment horizontal="left" indent="2"/>
    </xf>
    <xf numFmtId="2" fontId="32" fillId="0" borderId="0" xfId="7" applyNumberFormat="1" applyFont="1" applyFill="1" applyAlignment="1">
      <alignment horizontal="left" wrapText="1"/>
    </xf>
    <xf numFmtId="164" fontId="20" fillId="9" borderId="1" xfId="4" applyNumberFormat="1" applyFill="1" applyBorder="1" applyAlignment="1">
      <alignment horizontal="right"/>
    </xf>
    <xf numFmtId="164" fontId="35" fillId="9" borderId="1" xfId="4" applyNumberFormat="1" applyFont="1" applyFill="1" applyBorder="1" applyAlignment="1">
      <alignment horizontal="right"/>
    </xf>
    <xf numFmtId="164" fontId="40" fillId="9" borderId="1" xfId="4" applyNumberFormat="1" applyFont="1" applyFill="1" applyBorder="1" applyAlignment="1">
      <alignment horizontal="right"/>
    </xf>
    <xf numFmtId="0" fontId="17" fillId="0" borderId="0" xfId="4" applyFont="1"/>
    <xf numFmtId="0" fontId="22" fillId="0" borderId="0" xfId="0" applyFont="1"/>
    <xf numFmtId="0" fontId="0" fillId="0" borderId="0" xfId="0" applyFill="1" applyBorder="1"/>
    <xf numFmtId="0" fontId="0" fillId="5" borderId="37" xfId="0" applyFill="1" applyBorder="1"/>
    <xf numFmtId="0" fontId="0" fillId="5" borderId="38" xfId="0" applyFill="1" applyBorder="1"/>
    <xf numFmtId="0" fontId="0" fillId="5" borderId="35" xfId="0" applyFill="1" applyBorder="1"/>
    <xf numFmtId="0" fontId="0" fillId="5" borderId="34" xfId="0" applyFill="1" applyBorder="1"/>
    <xf numFmtId="0" fontId="0" fillId="5" borderId="36" xfId="0" applyFill="1" applyBorder="1"/>
    <xf numFmtId="0" fontId="0" fillId="5" borderId="40" xfId="0" applyFill="1" applyBorder="1"/>
    <xf numFmtId="0" fontId="0" fillId="5" borderId="29" xfId="0" applyFill="1" applyBorder="1"/>
    <xf numFmtId="0" fontId="0" fillId="5" borderId="31" xfId="0" applyFill="1" applyBorder="1"/>
    <xf numFmtId="0" fontId="50" fillId="5" borderId="32" xfId="0" applyFont="1" applyFill="1" applyBorder="1" applyAlignment="1">
      <alignment horizontal="left" vertical="center" indent="6" readingOrder="1"/>
    </xf>
    <xf numFmtId="0" fontId="50" fillId="5" borderId="32" xfId="0" applyFont="1" applyFill="1" applyBorder="1" applyAlignment="1">
      <alignment horizontal="left" vertical="center" indent="10" readingOrder="1"/>
    </xf>
    <xf numFmtId="0" fontId="50" fillId="5" borderId="32" xfId="0" applyFont="1" applyFill="1" applyBorder="1" applyAlignment="1">
      <alignment horizontal="left" vertical="center" indent="14" readingOrder="1"/>
    </xf>
    <xf numFmtId="0" fontId="50" fillId="5" borderId="32" xfId="0" applyFont="1" applyFill="1" applyBorder="1" applyAlignment="1">
      <alignment horizontal="left" vertical="center" indent="15" readingOrder="1"/>
    </xf>
    <xf numFmtId="0" fontId="25" fillId="5" borderId="0" xfId="0" applyFont="1" applyFill="1" applyBorder="1"/>
    <xf numFmtId="164" fontId="37" fillId="0" borderId="1" xfId="4" applyNumberFormat="1" applyFont="1" applyBorder="1" applyAlignment="1">
      <alignment horizontal="right"/>
    </xf>
    <xf numFmtId="164" fontId="43" fillId="0" borderId="1" xfId="4" applyNumberFormat="1" applyFont="1" applyBorder="1" applyAlignment="1">
      <alignment horizontal="right"/>
    </xf>
    <xf numFmtId="0" fontId="31" fillId="0" borderId="25" xfId="1" applyFont="1" applyFill="1" applyBorder="1" applyAlignment="1">
      <alignment horizontal="center" vertical="center"/>
    </xf>
    <xf numFmtId="0" fontId="31" fillId="0" borderId="6" xfId="1" applyFont="1" applyFill="1" applyBorder="1" applyAlignment="1">
      <alignment horizontal="center" vertical="center"/>
    </xf>
    <xf numFmtId="164" fontId="31" fillId="0" borderId="1" xfId="1" applyNumberFormat="1" applyFont="1" applyFill="1" applyBorder="1" applyAlignment="1">
      <alignment horizontal="center" vertical="center" wrapText="1"/>
    </xf>
    <xf numFmtId="0" fontId="28" fillId="6" borderId="1" xfId="1" applyFont="1" applyFill="1" applyBorder="1" applyAlignment="1">
      <alignment horizontal="center" vertical="center" wrapText="1"/>
    </xf>
    <xf numFmtId="0" fontId="21" fillId="6" borderId="16" xfId="1" applyFill="1" applyBorder="1" applyAlignment="1">
      <alignment vertical="center"/>
    </xf>
    <xf numFmtId="0" fontId="21" fillId="0" borderId="0" xfId="1" applyAlignment="1">
      <alignment vertical="center"/>
    </xf>
    <xf numFmtId="0" fontId="28" fillId="6" borderId="44" xfId="1" applyFont="1" applyFill="1" applyBorder="1" applyAlignment="1">
      <alignment horizontal="center" vertical="center"/>
    </xf>
    <xf numFmtId="0" fontId="28" fillId="6" borderId="45" xfId="1" applyFont="1" applyFill="1" applyBorder="1" applyAlignment="1">
      <alignment horizontal="center" vertical="center"/>
    </xf>
    <xf numFmtId="0" fontId="28" fillId="6" borderId="46" xfId="1" applyFont="1" applyFill="1" applyBorder="1" applyAlignment="1">
      <alignment horizontal="center" vertical="center"/>
    </xf>
    <xf numFmtId="0" fontId="28" fillId="7" borderId="47" xfId="1" applyFont="1" applyFill="1" applyBorder="1" applyAlignment="1">
      <alignment horizontal="center" vertical="center"/>
    </xf>
    <xf numFmtId="0" fontId="28" fillId="7" borderId="48" xfId="1" applyFont="1" applyFill="1" applyBorder="1" applyAlignment="1">
      <alignment horizontal="center" vertical="center"/>
    </xf>
    <xf numFmtId="0" fontId="28" fillId="7" borderId="49" xfId="1" applyFont="1" applyFill="1" applyBorder="1" applyAlignment="1">
      <alignment horizontal="center" vertical="center"/>
    </xf>
    <xf numFmtId="0" fontId="30" fillId="0" borderId="41" xfId="1" applyFont="1" applyFill="1" applyBorder="1" applyAlignment="1">
      <alignment vertical="center" wrapText="1"/>
    </xf>
    <xf numFmtId="0" fontId="30" fillId="0" borderId="42" xfId="1" applyFont="1" applyFill="1" applyBorder="1" applyAlignment="1">
      <alignment vertical="center" wrapText="1"/>
    </xf>
    <xf numFmtId="164" fontId="31" fillId="0" borderId="43" xfId="1" quotePrefix="1" applyNumberFormat="1" applyFont="1" applyFill="1" applyBorder="1" applyAlignment="1">
      <alignment horizontal="center" vertical="center"/>
    </xf>
    <xf numFmtId="0" fontId="30" fillId="7" borderId="50" xfId="1" applyFont="1" applyFill="1" applyBorder="1" applyAlignment="1">
      <alignment vertical="center" wrapText="1"/>
    </xf>
    <xf numFmtId="0" fontId="30" fillId="7" borderId="51" xfId="1" applyFont="1" applyFill="1" applyBorder="1" applyAlignment="1">
      <alignment vertical="center" wrapText="1"/>
    </xf>
    <xf numFmtId="0" fontId="30" fillId="7" borderId="52" xfId="2" applyFont="1" applyFill="1" applyBorder="1" applyAlignment="1">
      <alignment horizontal="center" vertical="center"/>
    </xf>
    <xf numFmtId="0" fontId="31" fillId="7" borderId="50" xfId="1" applyFont="1" applyFill="1" applyBorder="1" applyAlignment="1">
      <alignment vertical="center" wrapText="1"/>
    </xf>
    <xf numFmtId="0" fontId="31" fillId="7" borderId="51" xfId="1" applyFont="1" applyFill="1" applyBorder="1" applyAlignment="1">
      <alignment vertical="center" wrapText="1"/>
    </xf>
    <xf numFmtId="2" fontId="31" fillId="7" borderId="52" xfId="1" applyNumberFormat="1" applyFont="1" applyFill="1" applyBorder="1" applyAlignment="1">
      <alignment horizontal="center" vertical="center" wrapText="1"/>
    </xf>
    <xf numFmtId="0" fontId="30" fillId="0" borderId="41" xfId="1" quotePrefix="1" applyFont="1" applyFill="1" applyBorder="1" applyAlignment="1">
      <alignment vertical="center" wrapText="1"/>
    </xf>
    <xf numFmtId="0" fontId="30" fillId="0" borderId="42" xfId="1" quotePrefix="1" applyFont="1" applyFill="1" applyBorder="1" applyAlignment="1">
      <alignment vertical="center" wrapText="1"/>
    </xf>
    <xf numFmtId="164" fontId="31" fillId="0" borderId="43" xfId="1" applyNumberFormat="1" applyFont="1" applyFill="1" applyBorder="1" applyAlignment="1">
      <alignment horizontal="center" vertical="center"/>
    </xf>
    <xf numFmtId="0" fontId="31" fillId="0" borderId="53" xfId="1" applyFont="1" applyBorder="1"/>
    <xf numFmtId="0" fontId="31" fillId="0" borderId="54" xfId="1" applyFont="1" applyBorder="1"/>
    <xf numFmtId="0" fontId="31" fillId="0" borderId="55" xfId="1" applyFont="1" applyBorder="1"/>
    <xf numFmtId="0" fontId="21" fillId="0" borderId="53" xfId="1" applyBorder="1"/>
    <xf numFmtId="0" fontId="21" fillId="0" borderId="54" xfId="1" applyBorder="1"/>
    <xf numFmtId="0" fontId="21" fillId="0" borderId="55" xfId="1" applyBorder="1"/>
    <xf numFmtId="164" fontId="31" fillId="0" borderId="50" xfId="1" quotePrefix="1" applyNumberFormat="1" applyFont="1" applyFill="1" applyBorder="1" applyAlignment="1">
      <alignment horizontal="center" vertical="center"/>
    </xf>
    <xf numFmtId="164" fontId="31" fillId="0" borderId="51" xfId="1" quotePrefix="1" applyNumberFormat="1" applyFont="1" applyFill="1" applyBorder="1" applyAlignment="1">
      <alignment horizontal="center" vertical="center"/>
    </xf>
    <xf numFmtId="164" fontId="31" fillId="0" borderId="52" xfId="1" quotePrefix="1" applyNumberFormat="1" applyFont="1" applyFill="1" applyBorder="1" applyAlignment="1">
      <alignment horizontal="center" vertical="center"/>
    </xf>
    <xf numFmtId="0" fontId="30" fillId="7" borderId="50" xfId="2" applyFont="1" applyFill="1" applyBorder="1" applyAlignment="1">
      <alignment horizontal="center" vertical="center"/>
    </xf>
    <xf numFmtId="0" fontId="30" fillId="7" borderId="51" xfId="2" applyFont="1" applyFill="1" applyBorder="1" applyAlignment="1">
      <alignment horizontal="center" vertical="center"/>
    </xf>
    <xf numFmtId="2" fontId="31" fillId="7" borderId="50" xfId="1" applyNumberFormat="1" applyFont="1" applyFill="1" applyBorder="1" applyAlignment="1">
      <alignment horizontal="center" vertical="center" wrapText="1"/>
    </xf>
    <xf numFmtId="2" fontId="31" fillId="7" borderId="51" xfId="1" applyNumberFormat="1" applyFont="1" applyFill="1" applyBorder="1" applyAlignment="1">
      <alignment horizontal="center" vertical="center" wrapText="1"/>
    </xf>
    <xf numFmtId="164" fontId="31" fillId="0" borderId="41" xfId="1" applyNumberFormat="1" applyFont="1" applyFill="1" applyBorder="1" applyAlignment="1">
      <alignment horizontal="center" vertical="center"/>
    </xf>
    <xf numFmtId="164" fontId="31" fillId="0" borderId="42" xfId="1" applyNumberFormat="1" applyFont="1" applyFill="1" applyBorder="1" applyAlignment="1">
      <alignment horizontal="center" vertical="center"/>
    </xf>
    <xf numFmtId="0" fontId="31" fillId="0" borderId="56" xfId="1" applyFont="1" applyBorder="1"/>
    <xf numFmtId="0" fontId="21" fillId="0" borderId="56" xfId="1" applyBorder="1"/>
    <xf numFmtId="0" fontId="51" fillId="5" borderId="33" xfId="0" applyFont="1" applyFill="1" applyBorder="1" applyAlignment="1">
      <alignment horizontal="right"/>
    </xf>
    <xf numFmtId="2" fontId="51" fillId="5" borderId="0" xfId="0" applyNumberFormat="1" applyFont="1" applyFill="1" applyBorder="1"/>
    <xf numFmtId="0" fontId="52" fillId="5" borderId="30" xfId="0" applyFont="1" applyFill="1" applyBorder="1" applyAlignment="1">
      <alignment horizontal="right"/>
    </xf>
    <xf numFmtId="164" fontId="51" fillId="5" borderId="0" xfId="0" applyNumberFormat="1" applyFont="1" applyFill="1" applyBorder="1"/>
    <xf numFmtId="164" fontId="51" fillId="5" borderId="32" xfId="0" applyNumberFormat="1" applyFont="1" applyFill="1" applyBorder="1"/>
    <xf numFmtId="164" fontId="51" fillId="5" borderId="29" xfId="0" applyNumberFormat="1" applyFont="1" applyFill="1" applyBorder="1"/>
    <xf numFmtId="164" fontId="51" fillId="5" borderId="28" xfId="0" applyNumberFormat="1" applyFont="1" applyFill="1" applyBorder="1"/>
    <xf numFmtId="0" fontId="0" fillId="5" borderId="59" xfId="0" applyFill="1" applyBorder="1"/>
    <xf numFmtId="167" fontId="30" fillId="0" borderId="50" xfId="1" applyNumberFormat="1" applyFont="1" applyFill="1" applyBorder="1" applyAlignment="1">
      <alignment vertical="center" wrapText="1"/>
    </xf>
    <xf numFmtId="167" fontId="30" fillId="0" borderId="51" xfId="1" applyNumberFormat="1" applyFont="1" applyFill="1" applyBorder="1" applyAlignment="1">
      <alignment vertical="center" wrapText="1"/>
    </xf>
    <xf numFmtId="167" fontId="31" fillId="0" borderId="52" xfId="1" quotePrefix="1" applyNumberFormat="1" applyFont="1" applyFill="1" applyBorder="1" applyAlignment="1">
      <alignment horizontal="center" vertical="center"/>
    </xf>
    <xf numFmtId="167" fontId="31" fillId="0" borderId="50" xfId="1" quotePrefix="1" applyNumberFormat="1" applyFont="1" applyFill="1" applyBorder="1" applyAlignment="1">
      <alignment horizontal="center" vertical="center"/>
    </xf>
    <xf numFmtId="167" fontId="31" fillId="0" borderId="51" xfId="1" quotePrefix="1" applyNumberFormat="1" applyFont="1" applyFill="1" applyBorder="1" applyAlignment="1">
      <alignment horizontal="center" vertical="center"/>
    </xf>
    <xf numFmtId="167" fontId="30" fillId="7" borderId="50" xfId="1" applyNumberFormat="1" applyFont="1" applyFill="1" applyBorder="1" applyAlignment="1">
      <alignment vertical="center" wrapText="1"/>
    </xf>
    <xf numFmtId="167" fontId="30" fillId="7" borderId="51" xfId="1" applyNumberFormat="1" applyFont="1" applyFill="1" applyBorder="1" applyAlignment="1">
      <alignment vertical="center" wrapText="1"/>
    </xf>
    <xf numFmtId="167" fontId="30" fillId="7" borderId="52" xfId="2" applyNumberFormat="1" applyFont="1" applyFill="1" applyBorder="1" applyAlignment="1">
      <alignment horizontal="center" vertical="center"/>
    </xf>
    <xf numFmtId="167" fontId="30" fillId="7" borderId="50" xfId="2" applyNumberFormat="1" applyFont="1" applyFill="1" applyBorder="1" applyAlignment="1">
      <alignment horizontal="center" vertical="center"/>
    </xf>
    <xf numFmtId="167" fontId="30" fillId="7" borderId="51" xfId="2" applyNumberFormat="1" applyFont="1" applyFill="1" applyBorder="1" applyAlignment="1">
      <alignment horizontal="center" vertical="center"/>
    </xf>
    <xf numFmtId="167" fontId="31" fillId="0" borderId="50" xfId="1" applyNumberFormat="1" applyFont="1" applyFill="1" applyBorder="1" applyAlignment="1">
      <alignment vertical="center" wrapText="1"/>
    </xf>
    <xf numFmtId="167" fontId="31" fillId="0" borderId="52" xfId="1" quotePrefix="1" applyNumberFormat="1" applyFont="1" applyFill="1" applyBorder="1" applyAlignment="1">
      <alignment horizontal="center" vertical="center" wrapText="1"/>
    </xf>
    <xf numFmtId="165" fontId="31" fillId="0" borderId="50" xfId="1" applyNumberFormat="1" applyFont="1" applyFill="1" applyBorder="1" applyAlignment="1">
      <alignment vertical="center" wrapText="1"/>
    </xf>
    <xf numFmtId="165" fontId="31" fillId="0" borderId="51" xfId="1" applyNumberFormat="1" applyFont="1" applyFill="1" applyBorder="1" applyAlignment="1">
      <alignment vertical="center" wrapText="1"/>
    </xf>
    <xf numFmtId="165" fontId="31" fillId="0" borderId="52" xfId="1" quotePrefix="1" applyNumberFormat="1" applyFont="1" applyFill="1" applyBorder="1" applyAlignment="1">
      <alignment horizontal="center" vertical="center" wrapText="1"/>
    </xf>
    <xf numFmtId="2" fontId="22" fillId="0" borderId="1" xfId="9" applyNumberFormat="1" applyFont="1" applyBorder="1" applyAlignment="1">
      <alignment horizontal="center" vertical="center"/>
    </xf>
    <xf numFmtId="0" fontId="53" fillId="5" borderId="0" xfId="0" applyFont="1" applyFill="1" applyBorder="1" applyAlignment="1">
      <alignment horizontal="center" vertical="top" readingOrder="1"/>
    </xf>
    <xf numFmtId="0" fontId="53" fillId="5" borderId="32" xfId="0" applyFont="1" applyFill="1" applyBorder="1" applyAlignment="1">
      <alignment horizontal="center" vertical="top" readingOrder="1"/>
    </xf>
    <xf numFmtId="0" fontId="23" fillId="0" borderId="0" xfId="0" applyFont="1"/>
    <xf numFmtId="0" fontId="0" fillId="0" borderId="33" xfId="0" applyBorder="1"/>
    <xf numFmtId="0" fontId="0" fillId="0" borderId="29" xfId="0" applyBorder="1"/>
    <xf numFmtId="0" fontId="24" fillId="3" borderId="0" xfId="9" applyFont="1" applyFill="1" applyBorder="1" applyAlignment="1">
      <alignment horizontal="left" vertical="center"/>
    </xf>
    <xf numFmtId="0" fontId="0" fillId="0" borderId="0" xfId="0" applyBorder="1"/>
    <xf numFmtId="0" fontId="0" fillId="8" borderId="8" xfId="0" applyFill="1" applyBorder="1"/>
    <xf numFmtId="0" fontId="28" fillId="6" borderId="61" xfId="1" applyFont="1" applyFill="1" applyBorder="1" applyAlignment="1">
      <alignment horizontal="center" vertical="center"/>
    </xf>
    <xf numFmtId="0" fontId="28" fillId="6" borderId="62" xfId="1" applyFont="1" applyFill="1" applyBorder="1" applyAlignment="1">
      <alignment horizontal="center" vertical="center"/>
    </xf>
    <xf numFmtId="0" fontId="28" fillId="6" borderId="63" xfId="1" applyFont="1" applyFill="1" applyBorder="1" applyAlignment="1">
      <alignment horizontal="center" vertical="center"/>
    </xf>
    <xf numFmtId="0" fontId="24" fillId="3" borderId="64" xfId="9" applyFont="1" applyFill="1" applyBorder="1" applyAlignment="1">
      <alignment vertical="center"/>
    </xf>
    <xf numFmtId="0" fontId="28" fillId="6" borderId="65" xfId="1" applyFont="1" applyFill="1" applyBorder="1" applyAlignment="1">
      <alignment horizontal="center" vertical="center"/>
    </xf>
    <xf numFmtId="0" fontId="0" fillId="0" borderId="60" xfId="0" applyBorder="1"/>
    <xf numFmtId="0" fontId="28" fillId="6" borderId="66" xfId="7" applyFont="1" applyFill="1" applyBorder="1" applyAlignment="1"/>
    <xf numFmtId="0" fontId="29" fillId="6" borderId="67" xfId="7" applyFont="1" applyFill="1" applyBorder="1" applyAlignment="1">
      <alignment wrapText="1"/>
    </xf>
    <xf numFmtId="0" fontId="24" fillId="3" borderId="68" xfId="9" applyFont="1" applyFill="1" applyBorder="1" applyAlignment="1">
      <alignment vertical="center"/>
    </xf>
    <xf numFmtId="0" fontId="0" fillId="0" borderId="67" xfId="0" applyBorder="1"/>
    <xf numFmtId="0" fontId="23" fillId="8" borderId="27" xfId="0" applyFont="1" applyFill="1" applyBorder="1"/>
    <xf numFmtId="0" fontId="24" fillId="3" borderId="69" xfId="9" applyFont="1" applyFill="1" applyBorder="1" applyAlignment="1">
      <alignment horizontal="left" vertical="center"/>
    </xf>
    <xf numFmtId="0" fontId="23" fillId="8" borderId="70" xfId="0" applyFont="1" applyFill="1" applyBorder="1"/>
    <xf numFmtId="0" fontId="0" fillId="8" borderId="29" xfId="0" applyFill="1" applyBorder="1"/>
    <xf numFmtId="0" fontId="25" fillId="0" borderId="67" xfId="0" applyFont="1" applyBorder="1" applyAlignment="1">
      <alignment horizontal="right"/>
    </xf>
    <xf numFmtId="0" fontId="25" fillId="0" borderId="70" xfId="0" applyFont="1" applyBorder="1" applyAlignment="1">
      <alignment horizontal="right"/>
    </xf>
    <xf numFmtId="0" fontId="28" fillId="6" borderId="72" xfId="1" applyFont="1" applyFill="1" applyBorder="1" applyAlignment="1">
      <alignment horizontal="center" vertical="center"/>
    </xf>
    <xf numFmtId="0" fontId="0" fillId="0" borderId="9" xfId="0" applyBorder="1"/>
    <xf numFmtId="0" fontId="0" fillId="7" borderId="71" xfId="0" applyFill="1" applyBorder="1"/>
    <xf numFmtId="0" fontId="22" fillId="0" borderId="39" xfId="0" applyFont="1" applyBorder="1" applyAlignment="1">
      <alignment wrapText="1"/>
    </xf>
    <xf numFmtId="0" fontId="0" fillId="0" borderId="39" xfId="0" applyBorder="1"/>
    <xf numFmtId="0" fontId="0" fillId="8" borderId="6" xfId="0" applyFill="1" applyBorder="1"/>
    <xf numFmtId="0" fontId="24" fillId="3" borderId="5" xfId="9" applyFont="1" applyFill="1" applyBorder="1" applyAlignment="1">
      <alignment vertical="center"/>
    </xf>
    <xf numFmtId="0" fontId="22" fillId="0" borderId="39" xfId="0" applyFont="1" applyBorder="1"/>
    <xf numFmtId="0" fontId="0" fillId="8" borderId="18" xfId="0" applyFill="1" applyBorder="1"/>
    <xf numFmtId="0" fontId="0" fillId="0" borderId="18" xfId="0" applyBorder="1"/>
    <xf numFmtId="0" fontId="24" fillId="3" borderId="9" xfId="9" applyFont="1" applyFill="1" applyBorder="1" applyAlignment="1">
      <alignment horizontal="left" vertical="center"/>
    </xf>
    <xf numFmtId="0" fontId="24" fillId="3" borderId="60" xfId="9" applyFont="1" applyFill="1" applyBorder="1" applyAlignment="1">
      <alignment horizontal="left" vertical="center"/>
    </xf>
    <xf numFmtId="1" fontId="0" fillId="0" borderId="9" xfId="0" applyNumberFormat="1" applyBorder="1"/>
    <xf numFmtId="1" fontId="23" fillId="8" borderId="7" xfId="0" applyNumberFormat="1" applyFont="1" applyFill="1" applyBorder="1"/>
    <xf numFmtId="0" fontId="0" fillId="8" borderId="58" xfId="0" applyFill="1" applyBorder="1"/>
    <xf numFmtId="1" fontId="23" fillId="8" borderId="73" xfId="0" applyNumberFormat="1" applyFont="1" applyFill="1" applyBorder="1"/>
    <xf numFmtId="0" fontId="0" fillId="8" borderId="75" xfId="0" applyFill="1" applyBorder="1"/>
    <xf numFmtId="1" fontId="25" fillId="0" borderId="9" xfId="0" applyNumberFormat="1" applyFont="1" applyBorder="1" applyAlignment="1">
      <alignment horizontal="center"/>
    </xf>
    <xf numFmtId="0" fontId="25" fillId="0" borderId="9" xfId="0" applyFont="1" applyBorder="1" applyAlignment="1">
      <alignment horizontal="center"/>
    </xf>
    <xf numFmtId="1" fontId="25" fillId="0" borderId="73" xfId="0" applyNumberFormat="1" applyFont="1" applyBorder="1" applyAlignment="1">
      <alignment horizontal="center"/>
    </xf>
    <xf numFmtId="0" fontId="0" fillId="0" borderId="75" xfId="0" applyBorder="1"/>
    <xf numFmtId="0" fontId="28" fillId="6" borderId="67" xfId="7" applyFont="1" applyFill="1" applyBorder="1" applyAlignment="1">
      <alignment horizontal="center"/>
    </xf>
    <xf numFmtId="0" fontId="13" fillId="0" borderId="0" xfId="4" applyFont="1"/>
    <xf numFmtId="164" fontId="18" fillId="0" borderId="1" xfId="4" applyNumberFormat="1" applyFont="1" applyFill="1" applyBorder="1" applyAlignment="1">
      <alignment horizontal="right"/>
    </xf>
    <xf numFmtId="0" fontId="53" fillId="5" borderId="0" xfId="0" applyFont="1" applyFill="1" applyBorder="1" applyAlignment="1">
      <alignment horizontal="center" vertical="top" readingOrder="1"/>
    </xf>
    <xf numFmtId="0" fontId="53" fillId="5" borderId="32" xfId="0" applyFont="1" applyFill="1" applyBorder="1" applyAlignment="1">
      <alignment horizontal="center" vertical="top" readingOrder="1"/>
    </xf>
    <xf numFmtId="0" fontId="30" fillId="12" borderId="27" xfId="1" applyFont="1" applyFill="1" applyBorder="1" applyAlignment="1">
      <alignment vertical="center" wrapText="1"/>
    </xf>
    <xf numFmtId="0" fontId="30" fillId="12" borderId="24" xfId="1" applyFont="1" applyFill="1" applyBorder="1" applyAlignment="1">
      <alignment vertical="center" wrapText="1"/>
    </xf>
    <xf numFmtId="0" fontId="30" fillId="0" borderId="15" xfId="1" applyFont="1" applyFill="1" applyBorder="1" applyAlignment="1">
      <alignment vertical="center" wrapText="1"/>
    </xf>
    <xf numFmtId="0" fontId="30" fillId="12" borderId="15" xfId="1" applyFont="1" applyFill="1" applyBorder="1" applyAlignment="1">
      <alignment vertical="center" wrapText="1"/>
    </xf>
    <xf numFmtId="0" fontId="0" fillId="12" borderId="0" xfId="0" applyFill="1"/>
    <xf numFmtId="0" fontId="0" fillId="0" borderId="0" xfId="0" applyProtection="1">
      <protection locked="0"/>
    </xf>
    <xf numFmtId="0" fontId="22" fillId="0" borderId="67" xfId="0" applyFont="1" applyBorder="1"/>
    <xf numFmtId="0" fontId="23" fillId="8" borderId="77" xfId="0" applyFont="1" applyFill="1" applyBorder="1"/>
    <xf numFmtId="0" fontId="23" fillId="8" borderId="8" xfId="0" applyFont="1" applyFill="1" applyBorder="1"/>
    <xf numFmtId="2" fontId="28" fillId="0" borderId="0" xfId="7" applyNumberFormat="1" applyFont="1" applyFill="1" applyAlignment="1">
      <alignment horizontal="center" vertical="center" wrapText="1"/>
    </xf>
    <xf numFmtId="0" fontId="44" fillId="0" borderId="0" xfId="11" applyFont="1" applyAlignment="1">
      <alignment vertical="center"/>
    </xf>
    <xf numFmtId="0" fontId="44" fillId="0" borderId="0" xfId="11" applyFont="1" applyAlignment="1">
      <alignment horizontal="center" vertical="center"/>
    </xf>
    <xf numFmtId="0" fontId="44" fillId="0" borderId="0" xfId="11" applyFont="1" applyFill="1" applyAlignment="1">
      <alignment vertical="center"/>
    </xf>
    <xf numFmtId="0" fontId="35" fillId="7" borderId="0" xfId="11" applyFont="1" applyFill="1" applyAlignment="1">
      <alignment horizontal="center" vertical="top"/>
    </xf>
    <xf numFmtId="0" fontId="44" fillId="0" borderId="35" xfId="11" applyFont="1" applyBorder="1"/>
    <xf numFmtId="0" fontId="44" fillId="0" borderId="34" xfId="11" applyFont="1" applyBorder="1"/>
    <xf numFmtId="0" fontId="22" fillId="0" borderId="0" xfId="11"/>
    <xf numFmtId="0" fontId="46" fillId="13" borderId="0" xfId="11" applyFont="1" applyFill="1" applyBorder="1" applyAlignment="1">
      <alignment horizontal="center" vertical="center"/>
    </xf>
    <xf numFmtId="0" fontId="45" fillId="0" borderId="33" xfId="11" applyFont="1" applyBorder="1" applyAlignment="1">
      <alignment horizontal="center"/>
    </xf>
    <xf numFmtId="0" fontId="45" fillId="0" borderId="0" xfId="11" applyFont="1" applyBorder="1" applyAlignment="1">
      <alignment horizontal="center"/>
    </xf>
    <xf numFmtId="0" fontId="44" fillId="0" borderId="0" xfId="11" applyFont="1" applyBorder="1"/>
    <xf numFmtId="0" fontId="44" fillId="0" borderId="32" xfId="11" applyFont="1" applyBorder="1"/>
    <xf numFmtId="0" fontId="23" fillId="13" borderId="0" xfId="11" applyFont="1" applyFill="1" applyBorder="1" applyAlignment="1">
      <alignment horizontal="center" vertical="center"/>
    </xf>
    <xf numFmtId="2" fontId="44" fillId="0" borderId="33" xfId="11" applyNumberFormat="1" applyFont="1" applyBorder="1"/>
    <xf numFmtId="2" fontId="44" fillId="0" borderId="0" xfId="11" applyNumberFormat="1" applyFont="1" applyBorder="1"/>
    <xf numFmtId="0" fontId="23" fillId="2" borderId="1" xfId="11" applyFont="1" applyFill="1" applyBorder="1" applyAlignment="1">
      <alignment horizontal="center" vertical="center"/>
    </xf>
    <xf numFmtId="0" fontId="44" fillId="0" borderId="33" xfId="11" applyFont="1" applyBorder="1"/>
    <xf numFmtId="168" fontId="44" fillId="0" borderId="0" xfId="11" applyNumberFormat="1" applyFont="1" applyBorder="1" applyProtection="1"/>
    <xf numFmtId="168" fontId="44" fillId="0" borderId="0" xfId="11" applyNumberFormat="1" applyFont="1" applyBorder="1"/>
    <xf numFmtId="168" fontId="44" fillId="0" borderId="32" xfId="11" applyNumberFormat="1" applyFont="1" applyBorder="1"/>
    <xf numFmtId="0" fontId="24" fillId="3" borderId="1" xfId="11" applyFont="1" applyFill="1" applyBorder="1" applyAlignment="1">
      <alignment vertical="center"/>
    </xf>
    <xf numFmtId="0" fontId="24" fillId="13" borderId="0" xfId="11" applyFont="1" applyFill="1" applyBorder="1" applyAlignment="1">
      <alignment vertical="center"/>
    </xf>
    <xf numFmtId="0" fontId="44" fillId="11" borderId="1" xfId="11" applyFont="1" applyFill="1" applyBorder="1" applyAlignment="1">
      <alignment vertical="center"/>
    </xf>
    <xf numFmtId="0" fontId="44" fillId="13" borderId="0" xfId="11" applyFont="1" applyFill="1" applyBorder="1" applyAlignment="1">
      <alignment vertical="center" wrapText="1" shrinkToFit="1"/>
    </xf>
    <xf numFmtId="168" fontId="44" fillId="0" borderId="32" xfId="11" applyNumberFormat="1" applyFont="1" applyBorder="1" applyProtection="1"/>
    <xf numFmtId="0" fontId="44" fillId="8" borderId="1" xfId="11" applyFont="1" applyFill="1" applyBorder="1" applyAlignment="1">
      <alignment vertical="center"/>
    </xf>
    <xf numFmtId="2" fontId="22" fillId="0" borderId="1" xfId="11" applyNumberFormat="1" applyFont="1" applyFill="1" applyBorder="1" applyAlignment="1">
      <alignment horizontal="center" vertical="center"/>
    </xf>
    <xf numFmtId="0" fontId="22" fillId="0" borderId="1" xfId="11" applyFont="1" applyBorder="1" applyAlignment="1">
      <alignment vertical="center" wrapText="1" shrinkToFit="1"/>
    </xf>
    <xf numFmtId="0" fontId="22" fillId="13" borderId="0" xfId="11" applyFont="1" applyFill="1" applyBorder="1" applyAlignment="1">
      <alignment vertical="center" wrapText="1" shrinkToFit="1"/>
    </xf>
    <xf numFmtId="166" fontId="44" fillId="0" borderId="0" xfId="11" applyNumberFormat="1" applyFont="1" applyBorder="1" applyProtection="1"/>
    <xf numFmtId="166" fontId="44" fillId="0" borderId="32" xfId="11" applyNumberFormat="1" applyFont="1" applyBorder="1"/>
    <xf numFmtId="0" fontId="58" fillId="8" borderId="1" xfId="11" applyFont="1" applyFill="1" applyBorder="1" applyAlignment="1">
      <alignment horizontal="right" vertical="center"/>
    </xf>
    <xf numFmtId="2" fontId="44" fillId="0" borderId="1" xfId="11" applyNumberFormat="1" applyFont="1" applyBorder="1" applyAlignment="1">
      <alignment horizontal="center" vertical="center"/>
    </xf>
    <xf numFmtId="0" fontId="44" fillId="0" borderId="1" xfId="11" applyFont="1" applyBorder="1" applyAlignment="1">
      <alignment vertical="center" wrapText="1" shrinkToFit="1"/>
    </xf>
    <xf numFmtId="0" fontId="58" fillId="7" borderId="1" xfId="11" applyFont="1" applyFill="1" applyBorder="1" applyAlignment="1">
      <alignment horizontal="right" vertical="center"/>
    </xf>
    <xf numFmtId="2" fontId="44" fillId="7" borderId="1" xfId="11" applyNumberFormat="1" applyFont="1" applyFill="1" applyBorder="1" applyAlignment="1">
      <alignment horizontal="center" vertical="center"/>
    </xf>
    <xf numFmtId="0" fontId="58" fillId="0" borderId="1" xfId="11" applyFont="1" applyBorder="1" applyAlignment="1">
      <alignment horizontal="right" vertical="center"/>
    </xf>
    <xf numFmtId="0" fontId="44" fillId="0" borderId="30" xfId="11" applyFont="1" applyBorder="1"/>
    <xf numFmtId="0" fontId="44" fillId="0" borderId="29" xfId="11" applyFont="1" applyBorder="1"/>
    <xf numFmtId="0" fontId="44" fillId="0" borderId="28" xfId="11" applyFont="1" applyBorder="1"/>
    <xf numFmtId="0" fontId="59" fillId="3" borderId="2" xfId="11" applyFont="1" applyFill="1" applyBorder="1" applyAlignment="1">
      <alignment horizontal="center" vertical="center"/>
    </xf>
    <xf numFmtId="0" fontId="59" fillId="3" borderId="3" xfId="11" applyFont="1" applyFill="1" applyBorder="1" applyAlignment="1">
      <alignment horizontal="center" vertical="center"/>
    </xf>
    <xf numFmtId="0" fontId="59" fillId="3" borderId="4" xfId="11" applyFont="1" applyFill="1" applyBorder="1" applyAlignment="1">
      <alignment horizontal="center" vertical="center"/>
    </xf>
    <xf numFmtId="0" fontId="44" fillId="0" borderId="0" xfId="11" applyFont="1"/>
    <xf numFmtId="0" fontId="56" fillId="13" borderId="0" xfId="11" applyFont="1" applyFill="1" applyBorder="1" applyAlignment="1">
      <alignment vertical="center" wrapText="1" shrinkToFit="1"/>
    </xf>
    <xf numFmtId="2" fontId="44" fillId="0" borderId="1" xfId="11" applyNumberFormat="1" applyFont="1" applyFill="1" applyBorder="1" applyAlignment="1">
      <alignment horizontal="center" vertical="center"/>
    </xf>
    <xf numFmtId="0" fontId="22" fillId="11" borderId="1" xfId="11" applyFont="1" applyFill="1" applyBorder="1" applyAlignment="1">
      <alignment vertical="center"/>
    </xf>
    <xf numFmtId="0" fontId="26" fillId="11" borderId="1" xfId="11" applyFont="1" applyFill="1" applyBorder="1" applyAlignment="1">
      <alignment horizontal="right" vertical="center"/>
    </xf>
    <xf numFmtId="0" fontId="44" fillId="13" borderId="0" xfId="11" applyFont="1" applyFill="1" applyBorder="1" applyAlignment="1">
      <alignment vertical="center"/>
    </xf>
    <xf numFmtId="0" fontId="44" fillId="0" borderId="1" xfId="11" applyFont="1" applyFill="1" applyBorder="1" applyAlignment="1">
      <alignment vertical="center"/>
    </xf>
    <xf numFmtId="0" fontId="26" fillId="0" borderId="1" xfId="11" applyFont="1" applyBorder="1" applyAlignment="1">
      <alignment horizontal="right" vertical="center"/>
    </xf>
    <xf numFmtId="0" fontId="24" fillId="3" borderId="2" xfId="11" applyFont="1" applyFill="1" applyBorder="1" applyAlignment="1">
      <alignment horizontal="center" vertical="center"/>
    </xf>
    <xf numFmtId="0" fontId="24" fillId="3" borderId="3" xfId="11" applyFont="1" applyFill="1" applyBorder="1" applyAlignment="1">
      <alignment horizontal="center" vertical="center"/>
    </xf>
    <xf numFmtId="0" fontId="24" fillId="3" borderId="4" xfId="11" applyFont="1" applyFill="1" applyBorder="1" applyAlignment="1">
      <alignment horizontal="center" vertical="center"/>
    </xf>
    <xf numFmtId="0" fontId="44" fillId="0" borderId="1" xfId="11" applyFont="1" applyBorder="1" applyAlignment="1">
      <alignment vertical="center"/>
    </xf>
    <xf numFmtId="0" fontId="23" fillId="13" borderId="0" xfId="11" applyFont="1" applyFill="1" applyAlignment="1">
      <alignment vertical="center"/>
    </xf>
    <xf numFmtId="0" fontId="44" fillId="0" borderId="1" xfId="11" applyFont="1" applyFill="1" applyBorder="1" applyAlignment="1">
      <alignment vertical="center" wrapText="1"/>
    </xf>
    <xf numFmtId="0" fontId="44" fillId="13" borderId="0" xfId="11" applyFont="1" applyFill="1" applyAlignment="1">
      <alignment vertical="center"/>
    </xf>
    <xf numFmtId="0" fontId="23" fillId="0" borderId="0" xfId="11" applyFont="1" applyAlignment="1">
      <alignment vertical="center"/>
    </xf>
    <xf numFmtId="0" fontId="22" fillId="0" borderId="0" xfId="11" applyFont="1" applyAlignment="1">
      <alignment vertical="center"/>
    </xf>
    <xf numFmtId="0" fontId="45" fillId="0" borderId="0" xfId="11" applyFont="1" applyAlignment="1">
      <alignment vertical="center"/>
    </xf>
    <xf numFmtId="0" fontId="44" fillId="11" borderId="0" xfId="11" applyFont="1" applyFill="1" applyAlignment="1">
      <alignment horizontal="center" vertical="center"/>
    </xf>
    <xf numFmtId="0" fontId="44" fillId="12" borderId="0" xfId="11" applyFont="1" applyFill="1" applyAlignment="1">
      <alignment horizontal="center" vertical="center"/>
    </xf>
    <xf numFmtId="0" fontId="44" fillId="0" borderId="0" xfId="11" applyFont="1" applyAlignment="1">
      <alignment horizontal="center"/>
    </xf>
    <xf numFmtId="0" fontId="44" fillId="8" borderId="0" xfId="11" applyFont="1" applyFill="1" applyAlignment="1">
      <alignment horizontal="center" vertical="center"/>
    </xf>
    <xf numFmtId="0" fontId="44" fillId="13" borderId="0" xfId="11" applyFont="1" applyFill="1"/>
    <xf numFmtId="0" fontId="44" fillId="0" borderId="0" xfId="11" applyFont="1" applyFill="1"/>
    <xf numFmtId="0" fontId="22" fillId="0" borderId="30" xfId="11" applyBorder="1"/>
    <xf numFmtId="0" fontId="44" fillId="0" borderId="29" xfId="11" applyFont="1" applyBorder="1" applyAlignment="1">
      <alignment horizontal="center"/>
    </xf>
    <xf numFmtId="0" fontId="22" fillId="0" borderId="29" xfId="11" applyBorder="1"/>
    <xf numFmtId="0" fontId="22" fillId="0" borderId="28" xfId="11" applyBorder="1"/>
    <xf numFmtId="0" fontId="44" fillId="0" borderId="0" xfId="11" applyFont="1" applyAlignment="1">
      <alignment horizontal="right"/>
    </xf>
    <xf numFmtId="0" fontId="44" fillId="0" borderId="0" xfId="11" applyFont="1" applyAlignment="1">
      <alignment horizontal="left"/>
    </xf>
    <xf numFmtId="0" fontId="44" fillId="0" borderId="0" xfId="11" applyFont="1" applyAlignment="1">
      <alignment horizontal="left" vertical="top"/>
    </xf>
    <xf numFmtId="0" fontId="44" fillId="0" borderId="0" xfId="11" applyFont="1" applyAlignment="1">
      <alignment horizontal="right" vertical="top"/>
    </xf>
    <xf numFmtId="0" fontId="44" fillId="0" borderId="0" xfId="11" applyFont="1" applyAlignment="1">
      <alignment horizontal="right" vertical="center"/>
    </xf>
    <xf numFmtId="0" fontId="44" fillId="0" borderId="0" xfId="11" applyFont="1" applyAlignment="1">
      <alignment horizontal="left" vertical="center"/>
    </xf>
    <xf numFmtId="0" fontId="22" fillId="0" borderId="0" xfId="11" applyFont="1" applyAlignment="1">
      <alignment horizontal="left" vertical="center"/>
    </xf>
    <xf numFmtId="0" fontId="23" fillId="7" borderId="0" xfId="0" applyFont="1" applyFill="1"/>
    <xf numFmtId="0" fontId="44" fillId="0" borderId="0" xfId="11" applyFont="1" applyFill="1" applyBorder="1" applyAlignment="1">
      <alignment vertical="center" wrapText="1" shrinkToFit="1"/>
    </xf>
    <xf numFmtId="0" fontId="44" fillId="0" borderId="0" xfId="11" applyFont="1" applyFill="1" applyBorder="1" applyAlignment="1">
      <alignment vertical="center"/>
    </xf>
    <xf numFmtId="0" fontId="46" fillId="13" borderId="0" xfId="11" applyFont="1" applyFill="1" applyBorder="1" applyAlignment="1">
      <alignment horizontal="center"/>
    </xf>
    <xf numFmtId="0" fontId="55" fillId="13" borderId="0" xfId="11" applyFont="1" applyFill="1" applyAlignment="1">
      <alignment horizontal="center" vertical="top"/>
    </xf>
    <xf numFmtId="0" fontId="23" fillId="13" borderId="0" xfId="11" applyFont="1" applyFill="1" applyBorder="1" applyAlignment="1">
      <alignment horizontal="center"/>
    </xf>
    <xf numFmtId="0" fontId="23" fillId="2" borderId="1" xfId="11" applyFont="1" applyFill="1" applyBorder="1" applyAlignment="1">
      <alignment horizontal="center"/>
    </xf>
    <xf numFmtId="0" fontId="24" fillId="3" borderId="1" xfId="11" applyFont="1" applyFill="1" applyBorder="1"/>
    <xf numFmtId="0" fontId="24" fillId="13" borderId="0" xfId="11" applyFont="1" applyFill="1" applyBorder="1"/>
    <xf numFmtId="0" fontId="44" fillId="8" borderId="1" xfId="11" applyFont="1" applyFill="1" applyBorder="1" applyAlignment="1">
      <alignment vertical="top"/>
    </xf>
    <xf numFmtId="2" fontId="44" fillId="0" borderId="1" xfId="11" applyNumberFormat="1" applyFont="1" applyFill="1" applyBorder="1" applyAlignment="1">
      <alignment horizontal="center" vertical="top"/>
    </xf>
    <xf numFmtId="0" fontId="22" fillId="0" borderId="1" xfId="11" applyFont="1" applyBorder="1" applyAlignment="1">
      <alignment vertical="top" wrapText="1" shrinkToFit="1"/>
    </xf>
    <xf numFmtId="0" fontId="22" fillId="13" borderId="0" xfId="11" applyFont="1" applyFill="1" applyBorder="1" applyAlignment="1">
      <alignment vertical="top" wrapText="1" shrinkToFit="1"/>
    </xf>
    <xf numFmtId="0" fontId="58" fillId="8" borderId="1" xfId="11" applyFont="1" applyFill="1" applyBorder="1" applyAlignment="1">
      <alignment horizontal="right" vertical="top"/>
    </xf>
    <xf numFmtId="2" fontId="44" fillId="0" borderId="1" xfId="11" applyNumberFormat="1" applyFont="1" applyBorder="1" applyAlignment="1">
      <alignment horizontal="center" vertical="top"/>
    </xf>
    <xf numFmtId="0" fontId="44" fillId="0" borderId="1" xfId="11" applyFont="1" applyBorder="1" applyAlignment="1">
      <alignment vertical="top" wrapText="1" shrinkToFit="1"/>
    </xf>
    <xf numFmtId="2" fontId="44" fillId="7" borderId="1" xfId="11" applyNumberFormat="1" applyFont="1" applyFill="1" applyBorder="1" applyAlignment="1">
      <alignment horizontal="center" vertical="top"/>
    </xf>
    <xf numFmtId="0" fontId="44" fillId="13" borderId="0" xfId="11" applyFont="1" applyFill="1" applyBorder="1" applyAlignment="1">
      <alignment vertical="top" wrapText="1" shrinkToFit="1"/>
    </xf>
    <xf numFmtId="0" fontId="59" fillId="3" borderId="2" xfId="11" applyFont="1" applyFill="1" applyBorder="1" applyAlignment="1">
      <alignment horizontal="center"/>
    </xf>
    <xf numFmtId="0" fontId="59" fillId="3" borderId="3" xfId="11" applyFont="1" applyFill="1" applyBorder="1" applyAlignment="1">
      <alignment horizontal="center"/>
    </xf>
    <xf numFmtId="0" fontId="59" fillId="3" borderId="4" xfId="11" applyFont="1" applyFill="1" applyBorder="1" applyAlignment="1">
      <alignment horizontal="center"/>
    </xf>
    <xf numFmtId="0" fontId="44" fillId="11" borderId="1" xfId="11" applyFont="1" applyFill="1" applyBorder="1" applyAlignment="1">
      <alignment vertical="top"/>
    </xf>
    <xf numFmtId="0" fontId="45" fillId="0" borderId="29" xfId="11" applyFont="1" applyBorder="1" applyAlignment="1">
      <alignment horizontal="center"/>
    </xf>
    <xf numFmtId="166" fontId="44" fillId="0" borderId="29" xfId="11" applyNumberFormat="1" applyFont="1" applyBorder="1" applyProtection="1"/>
    <xf numFmtId="166" fontId="44" fillId="0" borderId="28" xfId="11" applyNumberFormat="1" applyFont="1" applyBorder="1"/>
    <xf numFmtId="0" fontId="26" fillId="11" borderId="1" xfId="11" applyFont="1" applyFill="1" applyBorder="1" applyAlignment="1">
      <alignment horizontal="right" vertical="top"/>
    </xf>
    <xf numFmtId="0" fontId="45" fillId="0" borderId="0" xfId="11" applyFont="1" applyAlignment="1">
      <alignment horizontal="center"/>
    </xf>
    <xf numFmtId="166" fontId="44" fillId="0" borderId="0" xfId="11" applyNumberFormat="1" applyFont="1" applyProtection="1"/>
    <xf numFmtId="166" fontId="44" fillId="0" borderId="0" xfId="11" applyNumberFormat="1" applyFont="1"/>
    <xf numFmtId="0" fontId="26" fillId="8" borderId="1" xfId="11" applyFont="1" applyFill="1" applyBorder="1" applyAlignment="1">
      <alignment horizontal="right" vertical="center"/>
    </xf>
    <xf numFmtId="0" fontId="24" fillId="0" borderId="1" xfId="11" applyFont="1" applyBorder="1" applyAlignment="1">
      <alignment horizontal="right" vertical="center"/>
    </xf>
    <xf numFmtId="0" fontId="24" fillId="3" borderId="2" xfId="11" applyFont="1" applyFill="1" applyBorder="1" applyAlignment="1">
      <alignment horizontal="center"/>
    </xf>
    <xf numFmtId="0" fontId="24" fillId="3" borderId="3" xfId="11" applyFont="1" applyFill="1" applyBorder="1" applyAlignment="1">
      <alignment horizontal="center"/>
    </xf>
    <xf numFmtId="0" fontId="24" fillId="3" borderId="4" xfId="11" applyFont="1" applyFill="1" applyBorder="1" applyAlignment="1">
      <alignment horizontal="center"/>
    </xf>
    <xf numFmtId="0" fontId="44" fillId="0" borderId="36" xfId="11" applyFont="1" applyBorder="1"/>
    <xf numFmtId="0" fontId="44" fillId="11" borderId="1" xfId="11" applyFont="1" applyFill="1" applyBorder="1"/>
    <xf numFmtId="0" fontId="44" fillId="0" borderId="1" xfId="11" applyFont="1" applyBorder="1" applyAlignment="1">
      <alignment vertical="top"/>
    </xf>
    <xf numFmtId="0" fontId="44" fillId="13" borderId="0" xfId="11" applyFont="1" applyFill="1" applyBorder="1" applyAlignment="1">
      <alignment vertical="top"/>
    </xf>
    <xf numFmtId="0" fontId="23" fillId="13" borderId="0" xfId="11" applyFont="1" applyFill="1"/>
    <xf numFmtId="0" fontId="24" fillId="3" borderId="7" xfId="11" applyFont="1" applyFill="1" applyBorder="1" applyAlignment="1">
      <alignment horizontal="center"/>
    </xf>
    <xf numFmtId="0" fontId="24" fillId="3" borderId="8" xfId="11" applyFont="1" applyFill="1" applyBorder="1" applyAlignment="1">
      <alignment horizontal="center"/>
    </xf>
    <xf numFmtId="0" fontId="24" fillId="3" borderId="58" xfId="11" applyFont="1" applyFill="1" applyBorder="1" applyAlignment="1">
      <alignment horizontal="center"/>
    </xf>
    <xf numFmtId="0" fontId="23" fillId="0" borderId="0" xfId="11" applyFont="1"/>
    <xf numFmtId="2" fontId="44" fillId="0" borderId="0" xfId="11" applyNumberFormat="1" applyFont="1" applyBorder="1" applyAlignment="1">
      <alignment horizontal="center" vertical="top"/>
    </xf>
    <xf numFmtId="2" fontId="44" fillId="13" borderId="0" xfId="11" applyNumberFormat="1" applyFont="1" applyFill="1" applyBorder="1" applyAlignment="1">
      <alignment horizontal="center" vertical="top"/>
    </xf>
    <xf numFmtId="2" fontId="44" fillId="0" borderId="0" xfId="11" applyNumberFormat="1" applyFont="1" applyFill="1" applyBorder="1" applyAlignment="1">
      <alignment horizontal="center" vertical="top"/>
    </xf>
    <xf numFmtId="0" fontId="44" fillId="13" borderId="0" xfId="11" applyFont="1" applyFill="1" applyAlignment="1">
      <alignment horizontal="left" vertical="top"/>
    </xf>
    <xf numFmtId="0" fontId="44" fillId="0" borderId="0" xfId="11" applyFont="1" applyFill="1" applyAlignment="1">
      <alignment horizontal="left" vertical="top"/>
    </xf>
    <xf numFmtId="2" fontId="22" fillId="0" borderId="1" xfId="11" applyNumberFormat="1" applyFont="1" applyBorder="1" applyAlignment="1">
      <alignment horizontal="center" vertical="center"/>
    </xf>
    <xf numFmtId="0" fontId="58" fillId="11" borderId="1" xfId="11" applyFont="1" applyFill="1" applyBorder="1" applyAlignment="1">
      <alignment vertical="center"/>
    </xf>
    <xf numFmtId="0" fontId="58" fillId="8" borderId="1" xfId="11" applyFont="1" applyFill="1" applyBorder="1" applyAlignment="1">
      <alignment vertical="center"/>
    </xf>
    <xf numFmtId="2" fontId="26" fillId="0" borderId="1" xfId="11" applyNumberFormat="1" applyFont="1" applyFill="1" applyBorder="1" applyAlignment="1">
      <alignment horizontal="center" vertical="center"/>
    </xf>
    <xf numFmtId="0" fontId="26" fillId="0" borderId="1" xfId="11" applyFont="1" applyBorder="1" applyAlignment="1">
      <alignment vertical="center" wrapText="1" shrinkToFit="1"/>
    </xf>
    <xf numFmtId="2" fontId="58" fillId="0" borderId="1" xfId="11" applyNumberFormat="1" applyFont="1" applyFill="1" applyBorder="1" applyAlignment="1">
      <alignment horizontal="center" vertical="center"/>
    </xf>
    <xf numFmtId="2" fontId="58" fillId="0" borderId="1" xfId="11" applyNumberFormat="1" applyFont="1" applyBorder="1" applyAlignment="1">
      <alignment horizontal="center" vertical="center"/>
    </xf>
    <xf numFmtId="0" fontId="58" fillId="0" borderId="1" xfId="11" applyFont="1" applyBorder="1" applyAlignment="1">
      <alignment vertical="center" wrapText="1" shrinkToFit="1"/>
    </xf>
    <xf numFmtId="0" fontId="26" fillId="11" borderId="1" xfId="11" applyFont="1" applyFill="1" applyBorder="1" applyAlignment="1">
      <alignment vertical="center"/>
    </xf>
    <xf numFmtId="0" fontId="58" fillId="0" borderId="0" xfId="11" applyFont="1" applyAlignment="1">
      <alignment horizontal="center"/>
    </xf>
    <xf numFmtId="0" fontId="26" fillId="8" borderId="1" xfId="11" applyFont="1" applyFill="1" applyBorder="1" applyAlignment="1">
      <alignment horizontal="right" vertical="top"/>
    </xf>
    <xf numFmtId="2" fontId="22" fillId="0" borderId="1" xfId="11" applyNumberFormat="1" applyFont="1" applyBorder="1" applyAlignment="1">
      <alignment horizontal="center" vertical="top"/>
    </xf>
    <xf numFmtId="2" fontId="64" fillId="0" borderId="1" xfId="11" applyNumberFormat="1" applyFont="1" applyBorder="1" applyAlignment="1">
      <alignment horizontal="center" vertical="top"/>
    </xf>
    <xf numFmtId="0" fontId="64" fillId="0" borderId="1" xfId="11" applyFont="1" applyBorder="1" applyAlignment="1">
      <alignment vertical="top" wrapText="1" shrinkToFit="1"/>
    </xf>
    <xf numFmtId="0" fontId="63" fillId="7" borderId="1" xfId="11" applyFont="1" applyFill="1" applyBorder="1" applyAlignment="1">
      <alignment horizontal="right" vertical="center"/>
    </xf>
    <xf numFmtId="2" fontId="57" fillId="7" borderId="1" xfId="11" applyNumberFormat="1" applyFont="1" applyFill="1" applyBorder="1" applyAlignment="1">
      <alignment horizontal="center" vertical="center"/>
    </xf>
    <xf numFmtId="2" fontId="64" fillId="7" borderId="1" xfId="11" applyNumberFormat="1" applyFont="1" applyFill="1" applyBorder="1" applyAlignment="1">
      <alignment horizontal="center" vertical="center"/>
    </xf>
    <xf numFmtId="0" fontId="63" fillId="8" borderId="1" xfId="11" applyFont="1" applyFill="1" applyBorder="1" applyAlignment="1">
      <alignment horizontal="right" vertical="center"/>
    </xf>
    <xf numFmtId="2" fontId="64" fillId="7" borderId="1" xfId="11" applyNumberFormat="1" applyFont="1" applyFill="1" applyBorder="1" applyAlignment="1">
      <alignment horizontal="center" vertical="top"/>
    </xf>
    <xf numFmtId="0" fontId="65" fillId="0" borderId="1" xfId="11" applyFont="1" applyBorder="1" applyAlignment="1">
      <alignment horizontal="right" vertical="center"/>
    </xf>
    <xf numFmtId="0" fontId="64" fillId="11" borderId="1" xfId="11" applyFont="1" applyFill="1" applyBorder="1" applyAlignment="1">
      <alignment vertical="top"/>
    </xf>
    <xf numFmtId="2" fontId="64" fillId="0" borderId="1" xfId="11" applyNumberFormat="1" applyFont="1" applyFill="1" applyBorder="1" applyAlignment="1">
      <alignment horizontal="center" vertical="top"/>
    </xf>
    <xf numFmtId="0" fontId="63" fillId="11" borderId="1" xfId="11" applyFont="1" applyFill="1" applyBorder="1" applyAlignment="1">
      <alignment horizontal="right" vertical="center"/>
    </xf>
    <xf numFmtId="0" fontId="64" fillId="0" borderId="1" xfId="11" applyFont="1" applyBorder="1" applyAlignment="1">
      <alignment horizontal="right" vertical="center"/>
    </xf>
    <xf numFmtId="0" fontId="57" fillId="0" borderId="1" xfId="11" applyFont="1" applyFill="1" applyBorder="1" applyAlignment="1">
      <alignment horizontal="right" vertical="center"/>
    </xf>
    <xf numFmtId="0" fontId="65" fillId="3" borderId="7" xfId="11" applyFont="1" applyFill="1" applyBorder="1" applyAlignment="1">
      <alignment horizontal="center"/>
    </xf>
    <xf numFmtId="0" fontId="44" fillId="11" borderId="1" xfId="12" applyFont="1" applyFill="1" applyBorder="1" applyAlignment="1">
      <alignment vertical="center"/>
    </xf>
    <xf numFmtId="2" fontId="44" fillId="0" borderId="1" xfId="12" applyNumberFormat="1" applyFont="1" applyBorder="1" applyAlignment="1">
      <alignment horizontal="center" vertical="center"/>
    </xf>
    <xf numFmtId="2" fontId="22" fillId="0" borderId="1" xfId="12" applyNumberFormat="1" applyFont="1" applyBorder="1" applyAlignment="1">
      <alignment horizontal="center" vertical="center"/>
    </xf>
    <xf numFmtId="2" fontId="44" fillId="0" borderId="1" xfId="12" applyNumberFormat="1" applyFont="1" applyFill="1" applyBorder="1" applyAlignment="1">
      <alignment horizontal="center" vertical="center"/>
    </xf>
    <xf numFmtId="0" fontId="44" fillId="0" borderId="1" xfId="11" applyFont="1" applyFill="1" applyBorder="1" applyAlignment="1">
      <alignment vertical="center" wrapText="1" shrinkToFit="1"/>
    </xf>
    <xf numFmtId="0" fontId="22" fillId="11" borderId="1" xfId="12" applyFont="1" applyFill="1" applyBorder="1" applyAlignment="1">
      <alignment vertical="center"/>
    </xf>
    <xf numFmtId="2" fontId="64" fillId="0" borderId="1" xfId="11" applyNumberFormat="1" applyFont="1" applyBorder="1" applyAlignment="1">
      <alignment horizontal="center" vertical="center"/>
    </xf>
    <xf numFmtId="0" fontId="63" fillId="12" borderId="1" xfId="11" applyFont="1" applyFill="1" applyBorder="1" applyAlignment="1">
      <alignment horizontal="right" vertical="center"/>
    </xf>
    <xf numFmtId="0" fontId="63" fillId="0" borderId="1" xfId="11" applyFont="1" applyBorder="1" applyAlignment="1">
      <alignment horizontal="right" vertical="center"/>
    </xf>
    <xf numFmtId="0" fontId="65" fillId="3" borderId="2" xfId="11" applyFont="1" applyFill="1" applyBorder="1" applyAlignment="1">
      <alignment horizontal="center" vertical="center"/>
    </xf>
    <xf numFmtId="0" fontId="65" fillId="3" borderId="3" xfId="11" applyFont="1" applyFill="1" applyBorder="1" applyAlignment="1">
      <alignment horizontal="center" vertical="center"/>
    </xf>
    <xf numFmtId="0" fontId="65" fillId="3" borderId="4" xfId="11" applyFont="1" applyFill="1" applyBorder="1" applyAlignment="1">
      <alignment horizontal="center" vertical="center"/>
    </xf>
    <xf numFmtId="0" fontId="64" fillId="0" borderId="1" xfId="11" applyFont="1" applyFill="1" applyBorder="1" applyAlignment="1">
      <alignment horizontal="right" vertical="center"/>
    </xf>
    <xf numFmtId="2" fontId="64" fillId="0" borderId="1" xfId="11" applyNumberFormat="1" applyFont="1" applyFill="1" applyBorder="1" applyAlignment="1">
      <alignment horizontal="center" vertical="center"/>
    </xf>
    <xf numFmtId="0" fontId="22" fillId="5" borderId="35" xfId="0" applyFont="1" applyFill="1" applyBorder="1"/>
    <xf numFmtId="0" fontId="25" fillId="5" borderId="35" xfId="0" applyFont="1" applyFill="1" applyBorder="1" applyAlignment="1">
      <alignment horizontal="right"/>
    </xf>
    <xf numFmtId="0" fontId="25" fillId="5" borderId="0" xfId="0" applyFont="1" applyFill="1" applyBorder="1" applyAlignment="1">
      <alignment horizontal="right"/>
    </xf>
    <xf numFmtId="167" fontId="30" fillId="0" borderId="50" xfId="1" applyNumberFormat="1" applyFont="1" applyFill="1" applyBorder="1" applyAlignment="1">
      <alignment horizontal="center" vertical="center" wrapText="1"/>
    </xf>
    <xf numFmtId="167" fontId="30" fillId="0" borderId="51" xfId="1" applyNumberFormat="1" applyFont="1" applyFill="1" applyBorder="1" applyAlignment="1">
      <alignment horizontal="center" vertical="center" wrapText="1"/>
    </xf>
    <xf numFmtId="0" fontId="57" fillId="13" borderId="0" xfId="11" applyFont="1" applyFill="1" applyAlignment="1">
      <alignment horizontal="center" vertical="top"/>
    </xf>
    <xf numFmtId="0" fontId="44" fillId="0" borderId="1" xfId="11" applyFont="1" applyFill="1" applyBorder="1" applyAlignment="1">
      <alignment vertical="top"/>
    </xf>
    <xf numFmtId="166" fontId="44" fillId="0" borderId="0" xfId="11" applyNumberFormat="1" applyFont="1" applyBorder="1"/>
    <xf numFmtId="0" fontId="44" fillId="12" borderId="1" xfId="11" applyFont="1" applyFill="1" applyBorder="1" applyAlignment="1">
      <alignment vertical="center"/>
    </xf>
    <xf numFmtId="0" fontId="44" fillId="12" borderId="1" xfId="11" applyFont="1" applyFill="1" applyBorder="1" applyAlignment="1">
      <alignment vertical="top"/>
    </xf>
    <xf numFmtId="2" fontId="56" fillId="0" borderId="1" xfId="11" applyNumberFormat="1" applyFont="1" applyBorder="1" applyAlignment="1">
      <alignment horizontal="center" vertical="top"/>
    </xf>
    <xf numFmtId="0" fontId="23" fillId="0" borderId="1" xfId="11" applyFont="1" applyBorder="1" applyAlignment="1">
      <alignment vertical="center"/>
    </xf>
    <xf numFmtId="0" fontId="22" fillId="0" borderId="1" xfId="11" applyFont="1" applyBorder="1" applyAlignment="1">
      <alignment vertical="center"/>
    </xf>
    <xf numFmtId="0" fontId="22" fillId="0" borderId="0" xfId="11" applyFont="1" applyFill="1" applyAlignment="1">
      <alignment wrapText="1"/>
    </xf>
    <xf numFmtId="0" fontId="44" fillId="0" borderId="0" xfId="11" applyFont="1" applyFill="1" applyAlignment="1">
      <alignment wrapText="1"/>
    </xf>
    <xf numFmtId="0" fontId="22" fillId="8" borderId="1" xfId="11" applyFont="1" applyFill="1" applyBorder="1" applyAlignment="1">
      <alignment vertical="top"/>
    </xf>
    <xf numFmtId="2" fontId="22" fillId="0" borderId="1" xfId="11" applyNumberFormat="1" applyFont="1" applyFill="1" applyBorder="1" applyAlignment="1">
      <alignment horizontal="center" vertical="top"/>
    </xf>
    <xf numFmtId="0" fontId="22" fillId="11" borderId="1" xfId="11" applyFont="1" applyFill="1" applyBorder="1" applyAlignment="1">
      <alignment vertical="top"/>
    </xf>
    <xf numFmtId="0" fontId="64" fillId="0" borderId="1" xfId="11" applyFont="1" applyBorder="1" applyAlignment="1">
      <alignment vertical="center" wrapText="1" shrinkToFit="1"/>
    </xf>
    <xf numFmtId="0" fontId="64" fillId="0" borderId="1" xfId="11" applyFont="1" applyFill="1" applyBorder="1" applyAlignment="1">
      <alignment vertical="center"/>
    </xf>
    <xf numFmtId="0" fontId="64" fillId="0" borderId="1" xfId="11" applyFont="1" applyBorder="1" applyAlignment="1">
      <alignment vertical="center"/>
    </xf>
    <xf numFmtId="0" fontId="64" fillId="0" borderId="1" xfId="11" applyFont="1" applyFill="1" applyBorder="1" applyAlignment="1">
      <alignment vertical="center" wrapText="1"/>
    </xf>
    <xf numFmtId="0" fontId="57" fillId="0" borderId="0" xfId="11" applyFont="1" applyAlignment="1">
      <alignment vertical="center"/>
    </xf>
    <xf numFmtId="0" fontId="64" fillId="0" borderId="0" xfId="11" applyFont="1" applyAlignment="1">
      <alignment vertical="center"/>
    </xf>
    <xf numFmtId="0" fontId="30" fillId="0" borderId="77" xfId="1" applyFont="1" applyFill="1" applyBorder="1" applyAlignment="1">
      <alignment vertical="center" wrapText="1"/>
    </xf>
    <xf numFmtId="0" fontId="28" fillId="7" borderId="6" xfId="1" applyFont="1" applyFill="1" applyBorder="1" applyAlignment="1">
      <alignment horizontal="center" vertical="center"/>
    </xf>
    <xf numFmtId="0" fontId="30" fillId="0" borderId="41" xfId="1" applyFont="1" applyFill="1" applyBorder="1" applyAlignment="1">
      <alignment horizontal="center" vertical="center" wrapText="1"/>
    </xf>
    <xf numFmtId="0" fontId="30" fillId="0" borderId="42" xfId="1" applyFont="1" applyFill="1" applyBorder="1" applyAlignment="1">
      <alignment horizontal="center" vertical="center" wrapText="1"/>
    </xf>
    <xf numFmtId="0" fontId="30" fillId="7" borderId="50" xfId="1" applyFont="1" applyFill="1" applyBorder="1" applyAlignment="1">
      <alignment horizontal="center" vertical="center" wrapText="1"/>
    </xf>
    <xf numFmtId="0" fontId="30" fillId="7" borderId="51" xfId="1" applyFont="1" applyFill="1" applyBorder="1" applyAlignment="1">
      <alignment horizontal="center" vertical="center" wrapText="1"/>
    </xf>
    <xf numFmtId="0" fontId="31" fillId="7" borderId="50" xfId="1" applyFont="1" applyFill="1" applyBorder="1" applyAlignment="1">
      <alignment horizontal="center" vertical="center" wrapText="1"/>
    </xf>
    <xf numFmtId="0" fontId="31" fillId="7" borderId="51" xfId="1" applyFont="1" applyFill="1" applyBorder="1" applyAlignment="1">
      <alignment horizontal="center" vertical="center" wrapText="1"/>
    </xf>
    <xf numFmtId="0" fontId="30" fillId="0" borderId="41" xfId="1" quotePrefix="1" applyFont="1" applyFill="1" applyBorder="1" applyAlignment="1">
      <alignment horizontal="center" vertical="center" wrapText="1"/>
    </xf>
    <xf numFmtId="0" fontId="30" fillId="0" borderId="42" xfId="1" quotePrefix="1" applyFont="1" applyFill="1" applyBorder="1" applyAlignment="1">
      <alignment horizontal="center" vertical="center" wrapText="1"/>
    </xf>
    <xf numFmtId="0" fontId="31" fillId="0" borderId="53" xfId="1" applyFont="1" applyBorder="1" applyAlignment="1">
      <alignment horizontal="center"/>
    </xf>
    <xf numFmtId="0" fontId="31" fillId="0" borderId="54" xfId="1" applyFont="1" applyBorder="1" applyAlignment="1">
      <alignment horizontal="center"/>
    </xf>
    <xf numFmtId="0" fontId="31" fillId="0" borderId="55" xfId="1" applyFont="1" applyBorder="1" applyAlignment="1">
      <alignment horizontal="center"/>
    </xf>
    <xf numFmtId="0" fontId="21" fillId="0" borderId="53" xfId="1" applyBorder="1" applyAlignment="1">
      <alignment horizontal="center"/>
    </xf>
    <xf numFmtId="0" fontId="21" fillId="0" borderId="54" xfId="1" applyBorder="1" applyAlignment="1">
      <alignment horizontal="center"/>
    </xf>
    <xf numFmtId="0" fontId="21" fillId="0" borderId="55" xfId="1" applyBorder="1" applyAlignment="1">
      <alignment horizontal="center"/>
    </xf>
    <xf numFmtId="167" fontId="30" fillId="0" borderId="50" xfId="2" applyNumberFormat="1" applyFont="1" applyFill="1" applyBorder="1" applyAlignment="1">
      <alignment horizontal="center" vertical="center"/>
    </xf>
    <xf numFmtId="167" fontId="30" fillId="0" borderId="51" xfId="2" applyNumberFormat="1" applyFont="1" applyFill="1" applyBorder="1" applyAlignment="1">
      <alignment horizontal="center" vertical="center"/>
    </xf>
    <xf numFmtId="167" fontId="30" fillId="0" borderId="52" xfId="2" applyNumberFormat="1" applyFont="1" applyFill="1" applyBorder="1" applyAlignment="1">
      <alignment horizontal="center" vertical="center"/>
    </xf>
    <xf numFmtId="167" fontId="28" fillId="7" borderId="47" xfId="1" applyNumberFormat="1" applyFont="1" applyFill="1" applyBorder="1" applyAlignment="1">
      <alignment horizontal="center" vertical="center"/>
    </xf>
    <xf numFmtId="167" fontId="28" fillId="7" borderId="48" xfId="1" applyNumberFormat="1" applyFont="1" applyFill="1" applyBorder="1" applyAlignment="1">
      <alignment horizontal="center" vertical="center"/>
    </xf>
    <xf numFmtId="167" fontId="28" fillId="7" borderId="49" xfId="1" applyNumberFormat="1" applyFont="1" applyFill="1" applyBorder="1" applyAlignment="1">
      <alignment horizontal="center" vertical="center"/>
    </xf>
    <xf numFmtId="167" fontId="31" fillId="7" borderId="50" xfId="1" applyNumberFormat="1" applyFont="1" applyFill="1" applyBorder="1" applyAlignment="1">
      <alignment horizontal="center" vertical="center" wrapText="1"/>
    </xf>
    <xf numFmtId="167" fontId="31" fillId="7" borderId="51" xfId="1" applyNumberFormat="1" applyFont="1" applyFill="1" applyBorder="1" applyAlignment="1">
      <alignment horizontal="center" vertical="center" wrapText="1"/>
    </xf>
    <xf numFmtId="167" fontId="31" fillId="7" borderId="52" xfId="1" applyNumberFormat="1" applyFont="1" applyFill="1" applyBorder="1" applyAlignment="1">
      <alignment horizontal="center" vertical="center" wrapText="1"/>
    </xf>
    <xf numFmtId="167" fontId="31" fillId="0" borderId="41" xfId="1" applyNumberFormat="1" applyFont="1" applyFill="1" applyBorder="1" applyAlignment="1">
      <alignment horizontal="center" vertical="center"/>
    </xf>
    <xf numFmtId="167" fontId="31" fillId="0" borderId="42" xfId="1" applyNumberFormat="1" applyFont="1" applyFill="1" applyBorder="1" applyAlignment="1">
      <alignment horizontal="center" vertical="center"/>
    </xf>
    <xf numFmtId="167" fontId="31" fillId="0" borderId="43" xfId="1" applyNumberFormat="1" applyFont="1" applyFill="1" applyBorder="1" applyAlignment="1">
      <alignment horizontal="center" vertical="center"/>
    </xf>
    <xf numFmtId="165" fontId="30" fillId="0" borderId="50" xfId="2" applyNumberFormat="1" applyFont="1" applyFill="1" applyBorder="1" applyAlignment="1">
      <alignment horizontal="center" vertical="center"/>
    </xf>
    <xf numFmtId="165" fontId="30" fillId="0" borderId="51" xfId="2" applyNumberFormat="1" applyFont="1" applyFill="1" applyBorder="1" applyAlignment="1">
      <alignment horizontal="center" vertical="center"/>
    </xf>
    <xf numFmtId="165" fontId="30" fillId="0" borderId="52" xfId="2" applyNumberFormat="1" applyFont="1" applyFill="1" applyBorder="1" applyAlignment="1">
      <alignment horizontal="center" vertical="center"/>
    </xf>
    <xf numFmtId="2" fontId="56" fillId="16" borderId="1" xfId="11" applyNumberFormat="1" applyFont="1" applyFill="1" applyBorder="1" applyAlignment="1">
      <alignment horizontal="center" vertical="center"/>
    </xf>
    <xf numFmtId="0" fontId="31" fillId="16" borderId="0" xfId="1" applyFont="1" applyFill="1"/>
    <xf numFmtId="0" fontId="11" fillId="0" borderId="0" xfId="1" applyFont="1"/>
    <xf numFmtId="0" fontId="21" fillId="12" borderId="0" xfId="1" applyFill="1"/>
    <xf numFmtId="0" fontId="31" fillId="0" borderId="1" xfId="1" applyFont="1" applyFill="1" applyBorder="1"/>
    <xf numFmtId="167" fontId="31" fillId="12" borderId="52" xfId="1" quotePrefix="1" applyNumberFormat="1" applyFont="1" applyFill="1" applyBorder="1" applyAlignment="1">
      <alignment horizontal="center" vertical="center" wrapText="1"/>
    </xf>
    <xf numFmtId="0" fontId="31" fillId="12" borderId="1" xfId="1" applyFont="1" applyFill="1" applyBorder="1" applyAlignment="1">
      <alignment vertical="center" wrapText="1"/>
    </xf>
    <xf numFmtId="0" fontId="30" fillId="0" borderId="27" xfId="1" applyFont="1" applyFill="1" applyBorder="1" applyAlignment="1">
      <alignment vertical="center" wrapText="1"/>
    </xf>
    <xf numFmtId="0" fontId="24" fillId="3" borderId="0" xfId="9" applyFont="1" applyFill="1" applyBorder="1" applyAlignment="1">
      <alignment vertical="center"/>
    </xf>
    <xf numFmtId="0" fontId="23" fillId="8" borderId="29" xfId="0" applyFont="1" applyFill="1" applyBorder="1"/>
    <xf numFmtId="0" fontId="25" fillId="0" borderId="0" xfId="0" applyFont="1" applyBorder="1" applyAlignment="1">
      <alignment horizontal="right"/>
    </xf>
    <xf numFmtId="1" fontId="22" fillId="0" borderId="0" xfId="0" applyNumberFormat="1" applyFont="1" applyBorder="1"/>
    <xf numFmtId="0" fontId="0" fillId="0" borderId="60" xfId="0" applyBorder="1" applyAlignment="1">
      <alignment wrapText="1"/>
    </xf>
    <xf numFmtId="0" fontId="22" fillId="0" borderId="33" xfId="0" applyFont="1" applyBorder="1" applyAlignment="1">
      <alignment wrapText="1"/>
    </xf>
    <xf numFmtId="167" fontId="31" fillId="12" borderId="52" xfId="1" quotePrefix="1" applyNumberFormat="1" applyFont="1" applyFill="1" applyBorder="1" applyAlignment="1">
      <alignment horizontal="right" vertical="center" wrapText="1"/>
    </xf>
    <xf numFmtId="165" fontId="31" fillId="12" borderId="50" xfId="1" applyNumberFormat="1" applyFont="1" applyFill="1" applyBorder="1" applyAlignment="1">
      <alignment vertical="center" wrapText="1"/>
    </xf>
    <xf numFmtId="165" fontId="31" fillId="12" borderId="51" xfId="1" applyNumberFormat="1" applyFont="1" applyFill="1" applyBorder="1" applyAlignment="1">
      <alignment vertical="center" wrapText="1"/>
    </xf>
    <xf numFmtId="165" fontId="31" fillId="12" borderId="52" xfId="1" quotePrefix="1" applyNumberFormat="1" applyFont="1" applyFill="1" applyBorder="1" applyAlignment="1">
      <alignment horizontal="center" vertical="center" wrapText="1"/>
    </xf>
    <xf numFmtId="0" fontId="10" fillId="0" borderId="53" xfId="1" applyFont="1" applyBorder="1" applyAlignment="1">
      <alignment horizontal="center"/>
    </xf>
    <xf numFmtId="0" fontId="10" fillId="0" borderId="55" xfId="1" applyFont="1" applyBorder="1"/>
    <xf numFmtId="0" fontId="21" fillId="17" borderId="0" xfId="1" applyFill="1"/>
    <xf numFmtId="0" fontId="10" fillId="0" borderId="0" xfId="1" applyFont="1"/>
    <xf numFmtId="167" fontId="48" fillId="17" borderId="50" xfId="1" applyNumberFormat="1" applyFont="1" applyFill="1" applyBorder="1" applyAlignment="1">
      <alignment horizontal="center" vertical="center" wrapText="1"/>
    </xf>
    <xf numFmtId="167" fontId="48" fillId="17" borderId="51" xfId="1" applyNumberFormat="1" applyFont="1" applyFill="1" applyBorder="1" applyAlignment="1">
      <alignment horizontal="center" vertical="center" wrapText="1"/>
    </xf>
    <xf numFmtId="167" fontId="48" fillId="17" borderId="52" xfId="1" quotePrefix="1" applyNumberFormat="1" applyFont="1" applyFill="1" applyBorder="1" applyAlignment="1">
      <alignment horizontal="center" vertical="center" wrapText="1"/>
    </xf>
    <xf numFmtId="167" fontId="31" fillId="17" borderId="50" xfId="1" applyNumberFormat="1" applyFont="1" applyFill="1" applyBorder="1" applyAlignment="1">
      <alignment vertical="center" wrapText="1"/>
    </xf>
    <xf numFmtId="167" fontId="30" fillId="17" borderId="51" xfId="1" applyNumberFormat="1" applyFont="1" applyFill="1" applyBorder="1" applyAlignment="1">
      <alignment vertical="center" wrapText="1"/>
    </xf>
    <xf numFmtId="167" fontId="31" fillId="17" borderId="52" xfId="1" quotePrefix="1" applyNumberFormat="1" applyFont="1" applyFill="1" applyBorder="1" applyAlignment="1">
      <alignment horizontal="center" vertical="center" wrapText="1"/>
    </xf>
    <xf numFmtId="167" fontId="30" fillId="17" borderId="50" xfId="2" applyNumberFormat="1" applyFont="1" applyFill="1" applyBorder="1" applyAlignment="1">
      <alignment horizontal="center" vertical="center"/>
    </xf>
    <xf numFmtId="167" fontId="30" fillId="17" borderId="50" xfId="1" applyNumberFormat="1" applyFont="1" applyFill="1" applyBorder="1" applyAlignment="1">
      <alignment vertical="center"/>
    </xf>
    <xf numFmtId="167" fontId="30" fillId="17" borderId="51" xfId="2" applyNumberFormat="1" applyFont="1" applyFill="1" applyBorder="1" applyAlignment="1">
      <alignment horizontal="center" vertical="center"/>
    </xf>
    <xf numFmtId="167" fontId="30" fillId="17" borderId="52" xfId="2" applyNumberFormat="1" applyFont="1" applyFill="1" applyBorder="1" applyAlignment="1">
      <alignment horizontal="center" vertical="center"/>
    </xf>
    <xf numFmtId="0" fontId="31" fillId="0" borderId="6" xfId="1" applyFont="1" applyFill="1" applyBorder="1" applyAlignment="1">
      <alignment horizontal="left" vertical="center"/>
    </xf>
    <xf numFmtId="167" fontId="30" fillId="17" borderId="50" xfId="1" applyNumberFormat="1" applyFont="1" applyFill="1" applyBorder="1" applyAlignment="1">
      <alignment vertical="center" wrapText="1"/>
    </xf>
    <xf numFmtId="167" fontId="30" fillId="17" borderId="51" xfId="1" applyNumberFormat="1" applyFont="1" applyFill="1" applyBorder="1" applyAlignment="1">
      <alignment vertical="center"/>
    </xf>
    <xf numFmtId="167" fontId="31" fillId="17" borderId="52" xfId="1" quotePrefix="1" applyNumberFormat="1" applyFont="1" applyFill="1" applyBorder="1" applyAlignment="1">
      <alignment horizontal="center" vertical="center"/>
    </xf>
    <xf numFmtId="1" fontId="57" fillId="0" borderId="1" xfId="11" quotePrefix="1" applyNumberFormat="1" applyFont="1" applyFill="1" applyBorder="1" applyAlignment="1">
      <alignment horizontal="center" vertical="center"/>
    </xf>
    <xf numFmtId="0" fontId="9" fillId="0" borderId="0" xfId="4" applyFont="1"/>
    <xf numFmtId="0" fontId="58" fillId="0" borderId="1" xfId="11" applyFont="1" applyFill="1" applyBorder="1" applyAlignment="1">
      <alignment vertical="center" wrapText="1" shrinkToFit="1"/>
    </xf>
    <xf numFmtId="2" fontId="0" fillId="0" borderId="1" xfId="0" applyNumberFormat="1" applyFont="1" applyFill="1" applyBorder="1" applyAlignment="1">
      <alignment horizontal="center" vertical="center"/>
    </xf>
    <xf numFmtId="0" fontId="0" fillId="0" borderId="1" xfId="0" applyFont="1" applyBorder="1" applyAlignment="1">
      <alignment vertical="center" wrapText="1" shrinkToFit="1"/>
    </xf>
    <xf numFmtId="0" fontId="44" fillId="16" borderId="1" xfId="11" applyFont="1" applyFill="1" applyBorder="1" applyAlignment="1">
      <alignment vertical="center" wrapText="1" shrinkToFit="1"/>
    </xf>
    <xf numFmtId="0" fontId="58" fillId="11" borderId="1" xfId="11" applyFont="1" applyFill="1" applyBorder="1" applyAlignment="1">
      <alignment horizontal="right" vertical="top"/>
    </xf>
    <xf numFmtId="0" fontId="24" fillId="0" borderId="0" xfId="11" applyFont="1" applyFill="1" applyBorder="1"/>
    <xf numFmtId="0" fontId="44" fillId="0" borderId="0" xfId="11" applyFont="1" applyFill="1" applyBorder="1" applyAlignment="1">
      <alignment vertical="top" wrapText="1" shrinkToFit="1"/>
    </xf>
    <xf numFmtId="0" fontId="44" fillId="0" borderId="0" xfId="11" applyFont="1" applyFill="1" applyBorder="1" applyAlignment="1">
      <alignment vertical="top"/>
    </xf>
    <xf numFmtId="0" fontId="23" fillId="0" borderId="0" xfId="11" applyFont="1" applyFill="1"/>
    <xf numFmtId="0" fontId="65" fillId="3" borderId="8" xfId="11" applyFont="1" applyFill="1" applyBorder="1" applyAlignment="1">
      <alignment horizontal="center"/>
    </xf>
    <xf numFmtId="0" fontId="57" fillId="0" borderId="1" xfId="11" applyFont="1" applyBorder="1" applyAlignment="1">
      <alignment horizontal="center" vertical="center"/>
    </xf>
    <xf numFmtId="1" fontId="57" fillId="0" borderId="1" xfId="11" applyNumberFormat="1" applyFont="1" applyBorder="1" applyAlignment="1">
      <alignment horizontal="center" vertical="center"/>
    </xf>
    <xf numFmtId="0" fontId="24" fillId="0" borderId="0" xfId="11" applyFont="1" applyFill="1" applyBorder="1" applyAlignment="1">
      <alignment vertical="center"/>
    </xf>
    <xf numFmtId="0" fontId="23" fillId="0" borderId="0" xfId="11" applyFont="1" applyFill="1" applyAlignment="1">
      <alignment vertical="center"/>
    </xf>
    <xf numFmtId="0" fontId="64" fillId="0" borderId="1" xfId="11" applyFont="1" applyFill="1" applyBorder="1" applyAlignment="1">
      <alignment horizontal="center" vertical="center"/>
    </xf>
    <xf numFmtId="2" fontId="26" fillId="0" borderId="1" xfId="11" applyNumberFormat="1" applyFont="1" applyBorder="1" applyAlignment="1">
      <alignment horizontal="center" vertical="center"/>
    </xf>
    <xf numFmtId="2" fontId="26" fillId="0" borderId="1" xfId="11" applyNumberFormat="1" applyFont="1" applyBorder="1" applyAlignment="1">
      <alignment horizontal="center" vertical="top"/>
    </xf>
    <xf numFmtId="0" fontId="26" fillId="0" borderId="1" xfId="11" applyFont="1" applyBorder="1" applyAlignment="1">
      <alignment vertical="top" wrapText="1" shrinkToFit="1"/>
    </xf>
    <xf numFmtId="0" fontId="58" fillId="12" borderId="1" xfId="11" applyFont="1" applyFill="1" applyBorder="1" applyAlignment="1">
      <alignment vertical="top"/>
    </xf>
    <xf numFmtId="0" fontId="64" fillId="8" borderId="1" xfId="11" applyFont="1" applyFill="1" applyBorder="1" applyAlignment="1">
      <alignment horizontal="right" vertical="top"/>
    </xf>
    <xf numFmtId="164" fontId="18" fillId="0" borderId="1" xfId="4" applyNumberFormat="1" applyFont="1" applyBorder="1" applyAlignment="1">
      <alignment horizontal="right"/>
    </xf>
    <xf numFmtId="164" fontId="35" fillId="0" borderId="1" xfId="4" applyNumberFormat="1" applyFont="1" applyBorder="1" applyAlignment="1">
      <alignment horizontal="right"/>
    </xf>
    <xf numFmtId="164" fontId="60" fillId="0" borderId="1" xfId="4" applyNumberFormat="1" applyFont="1" applyBorder="1" applyAlignment="1">
      <alignment horizontal="right"/>
    </xf>
    <xf numFmtId="164" fontId="38" fillId="0" borderId="1" xfId="4" applyNumberFormat="1" applyFont="1" applyBorder="1" applyAlignment="1">
      <alignment horizontal="right"/>
    </xf>
    <xf numFmtId="164" fontId="35" fillId="0" borderId="1" xfId="4" applyNumberFormat="1" applyFont="1" applyFill="1" applyBorder="1" applyAlignment="1">
      <alignment horizontal="right"/>
    </xf>
    <xf numFmtId="0" fontId="20" fillId="0" borderId="1" xfId="4" applyFill="1" applyBorder="1" applyAlignment="1">
      <alignment horizontal="right"/>
    </xf>
    <xf numFmtId="169" fontId="35" fillId="9" borderId="1" xfId="4" applyNumberFormat="1" applyFont="1" applyFill="1" applyBorder="1" applyAlignment="1">
      <alignment horizontal="right"/>
    </xf>
    <xf numFmtId="164" fontId="40" fillId="0" borderId="1" xfId="4" applyNumberFormat="1" applyFont="1" applyBorder="1" applyAlignment="1">
      <alignment horizontal="right"/>
    </xf>
    <xf numFmtId="164" fontId="9" fillId="0" borderId="1" xfId="4" applyNumberFormat="1" applyFont="1" applyBorder="1" applyAlignment="1">
      <alignment horizontal="right"/>
    </xf>
    <xf numFmtId="169" fontId="35" fillId="0" borderId="1" xfId="4" applyNumberFormat="1" applyFont="1" applyBorder="1" applyAlignment="1">
      <alignment horizontal="right"/>
    </xf>
    <xf numFmtId="164" fontId="64" fillId="5" borderId="0" xfId="0" applyNumberFormat="1" applyFont="1" applyFill="1" applyBorder="1"/>
    <xf numFmtId="0" fontId="8" fillId="0" borderId="0" xfId="13"/>
    <xf numFmtId="0" fontId="22" fillId="0" borderId="1" xfId="14" applyFont="1" applyBorder="1" applyAlignment="1">
      <alignment vertical="top" wrapText="1" shrinkToFit="1"/>
    </xf>
    <xf numFmtId="2" fontId="22" fillId="0" borderId="1" xfId="14" applyNumberFormat="1" applyFont="1" applyBorder="1" applyAlignment="1">
      <alignment horizontal="center" vertical="top"/>
    </xf>
    <xf numFmtId="0" fontId="44" fillId="11" borderId="1" xfId="14" applyFont="1" applyFill="1" applyBorder="1" applyAlignment="1">
      <alignment vertical="top"/>
    </xf>
    <xf numFmtId="0" fontId="44" fillId="0" borderId="1" xfId="14" applyFont="1" applyBorder="1" applyAlignment="1">
      <alignment vertical="top" wrapText="1" shrinkToFit="1"/>
    </xf>
    <xf numFmtId="2" fontId="22" fillId="0" borderId="1" xfId="14" applyNumberFormat="1" applyFont="1" applyFill="1" applyBorder="1" applyAlignment="1">
      <alignment horizontal="center" vertical="top"/>
    </xf>
    <xf numFmtId="0" fontId="44" fillId="8" borderId="1" xfId="14" applyFont="1" applyFill="1" applyBorder="1" applyAlignment="1">
      <alignment vertical="top"/>
    </xf>
    <xf numFmtId="2" fontId="44" fillId="0" borderId="1" xfId="14" applyNumberFormat="1" applyFont="1" applyBorder="1" applyAlignment="1">
      <alignment horizontal="center" vertical="top"/>
    </xf>
    <xf numFmtId="0" fontId="24" fillId="3" borderId="1" xfId="14" applyFont="1" applyFill="1" applyBorder="1"/>
    <xf numFmtId="0" fontId="24" fillId="3" borderId="4" xfId="14" applyFont="1" applyFill="1" applyBorder="1" applyAlignment="1">
      <alignment horizontal="center"/>
    </xf>
    <xf numFmtId="0" fontId="24" fillId="3" borderId="3" xfId="14" applyFont="1" applyFill="1" applyBorder="1" applyAlignment="1">
      <alignment horizontal="center"/>
    </xf>
    <xf numFmtId="0" fontId="24" fillId="3" borderId="2" xfId="14" applyFont="1" applyFill="1" applyBorder="1" applyAlignment="1">
      <alignment horizontal="center"/>
    </xf>
    <xf numFmtId="0" fontId="26" fillId="0" borderId="1" xfId="14" applyFont="1" applyBorder="1" applyAlignment="1">
      <alignment horizontal="right" vertical="top"/>
    </xf>
    <xf numFmtId="2" fontId="44" fillId="0" borderId="1" xfId="14" applyNumberFormat="1" applyFont="1" applyFill="1" applyBorder="1" applyAlignment="1">
      <alignment horizontal="center" vertical="top"/>
    </xf>
    <xf numFmtId="0" fontId="22" fillId="0" borderId="1" xfId="14" applyFont="1" applyFill="1" applyBorder="1" applyAlignment="1">
      <alignment vertical="top"/>
    </xf>
    <xf numFmtId="0" fontId="22" fillId="8" borderId="1" xfId="14" applyFont="1" applyFill="1" applyBorder="1" applyAlignment="1">
      <alignment vertical="top"/>
    </xf>
    <xf numFmtId="0" fontId="22" fillId="11" borderId="1" xfId="14" applyFont="1" applyFill="1" applyBorder="1" applyAlignment="1">
      <alignment vertical="top"/>
    </xf>
    <xf numFmtId="1" fontId="35" fillId="9" borderId="1" xfId="4" applyNumberFormat="1" applyFont="1" applyFill="1" applyBorder="1" applyAlignment="1">
      <alignment horizontal="right"/>
    </xf>
    <xf numFmtId="1" fontId="40" fillId="0" borderId="1" xfId="4" applyNumberFormat="1" applyFont="1" applyBorder="1" applyAlignment="1">
      <alignment horizontal="right"/>
    </xf>
    <xf numFmtId="1" fontId="35" fillId="0" borderId="1" xfId="4" applyNumberFormat="1" applyFont="1" applyBorder="1" applyAlignment="1">
      <alignment horizontal="right"/>
    </xf>
    <xf numFmtId="0" fontId="7" fillId="0" borderId="0" xfId="4" applyFont="1"/>
    <xf numFmtId="164" fontId="0" fillId="0" borderId="9" xfId="0" applyNumberFormat="1" applyBorder="1"/>
    <xf numFmtId="164" fontId="0" fillId="0" borderId="0" xfId="0" applyNumberFormat="1" applyBorder="1"/>
    <xf numFmtId="164" fontId="0" fillId="0" borderId="60" xfId="0" applyNumberFormat="1" applyBorder="1"/>
    <xf numFmtId="164" fontId="23" fillId="8" borderId="7" xfId="0" applyNumberFormat="1" applyFont="1" applyFill="1" applyBorder="1"/>
    <xf numFmtId="164" fontId="0" fillId="8" borderId="8" xfId="0" applyNumberFormat="1" applyFill="1" applyBorder="1"/>
    <xf numFmtId="164" fontId="0" fillId="8" borderId="58" xfId="0" applyNumberFormat="1" applyFill="1" applyBorder="1"/>
    <xf numFmtId="164" fontId="24" fillId="3" borderId="9" xfId="9" applyNumberFormat="1" applyFont="1" applyFill="1" applyBorder="1" applyAlignment="1">
      <alignment horizontal="left" vertical="center"/>
    </xf>
    <xf numFmtId="164" fontId="24" fillId="3" borderId="0" xfId="9" applyNumberFormat="1" applyFont="1" applyFill="1" applyBorder="1" applyAlignment="1">
      <alignment horizontal="left" vertical="center"/>
    </xf>
    <xf numFmtId="164" fontId="24" fillId="3" borderId="60" xfId="9" applyNumberFormat="1" applyFont="1" applyFill="1" applyBorder="1" applyAlignment="1">
      <alignment horizontal="left" vertical="center"/>
    </xf>
    <xf numFmtId="164" fontId="23" fillId="8" borderId="73" xfId="0" applyNumberFormat="1" applyFont="1" applyFill="1" applyBorder="1"/>
    <xf numFmtId="164" fontId="0" fillId="8" borderId="29" xfId="0" applyNumberFormat="1" applyFill="1" applyBorder="1"/>
    <xf numFmtId="164" fontId="0" fillId="8" borderId="75" xfId="0" applyNumberFormat="1" applyFill="1" applyBorder="1"/>
    <xf numFmtId="0" fontId="25" fillId="0" borderId="0" xfId="0" applyFont="1" applyFill="1" applyBorder="1" applyAlignment="1">
      <alignment horizontal="center"/>
    </xf>
    <xf numFmtId="0" fontId="22" fillId="0" borderId="0" xfId="0" applyFont="1" applyFill="1" applyBorder="1"/>
    <xf numFmtId="167" fontId="31" fillId="0" borderId="51" xfId="1" applyNumberFormat="1" applyFont="1" applyFill="1" applyBorder="1" applyAlignment="1">
      <alignment vertical="center" wrapText="1"/>
    </xf>
    <xf numFmtId="167" fontId="31" fillId="17" borderId="51" xfId="1" applyNumberFormat="1" applyFont="1" applyFill="1" applyBorder="1" applyAlignment="1">
      <alignment vertical="center" wrapText="1"/>
    </xf>
    <xf numFmtId="167" fontId="31" fillId="0" borderId="50" xfId="1" applyNumberFormat="1" applyFont="1" applyFill="1" applyBorder="1" applyAlignment="1">
      <alignment horizontal="center" vertical="center" wrapText="1"/>
    </xf>
    <xf numFmtId="167" fontId="31" fillId="12" borderId="50" xfId="1" applyNumberFormat="1" applyFont="1" applyFill="1" applyBorder="1" applyAlignment="1">
      <alignment vertical="center" wrapText="1"/>
    </xf>
    <xf numFmtId="167" fontId="31" fillId="12" borderId="51" xfId="1" applyNumberFormat="1" applyFont="1" applyFill="1" applyBorder="1" applyAlignment="1">
      <alignment vertical="center" wrapText="1"/>
    </xf>
    <xf numFmtId="0" fontId="31" fillId="0" borderId="41" xfId="1" applyFont="1" applyFill="1" applyBorder="1" applyAlignment="1">
      <alignment vertical="center" wrapText="1"/>
    </xf>
    <xf numFmtId="0" fontId="31" fillId="0" borderId="42" xfId="1" applyFont="1" applyFill="1" applyBorder="1" applyAlignment="1">
      <alignment vertical="center" wrapText="1"/>
    </xf>
    <xf numFmtId="0" fontId="31" fillId="7" borderId="52" xfId="2" applyFont="1" applyFill="1" applyBorder="1" applyAlignment="1">
      <alignment horizontal="center" vertical="center"/>
    </xf>
    <xf numFmtId="167" fontId="31" fillId="7" borderId="50" xfId="2" applyNumberFormat="1" applyFont="1" applyFill="1" applyBorder="1" applyAlignment="1">
      <alignment horizontal="center" vertical="center"/>
    </xf>
    <xf numFmtId="167" fontId="31" fillId="7" borderId="51" xfId="2" applyNumberFormat="1" applyFont="1" applyFill="1" applyBorder="1" applyAlignment="1">
      <alignment horizontal="center" vertical="center"/>
    </xf>
    <xf numFmtId="167" fontId="31" fillId="7" borderId="52" xfId="2" applyNumberFormat="1" applyFont="1" applyFill="1" applyBorder="1" applyAlignment="1">
      <alignment horizontal="center" vertical="center"/>
    </xf>
    <xf numFmtId="167" fontId="31" fillId="17" borderId="50" xfId="1" applyNumberFormat="1" applyFont="1" applyFill="1" applyBorder="1" applyAlignment="1">
      <alignment horizontal="center" vertical="center" wrapText="1"/>
    </xf>
    <xf numFmtId="167" fontId="31" fillId="17" borderId="51" xfId="1" applyNumberFormat="1" applyFont="1" applyFill="1" applyBorder="1" applyAlignment="1">
      <alignment horizontal="center" vertical="center" wrapText="1"/>
    </xf>
    <xf numFmtId="167" fontId="31" fillId="12" borderId="50" xfId="1" applyNumberFormat="1" applyFont="1" applyFill="1" applyBorder="1" applyAlignment="1">
      <alignment horizontal="right" vertical="center" wrapText="1"/>
    </xf>
    <xf numFmtId="167" fontId="31" fillId="12" borderId="51" xfId="1" applyNumberFormat="1" applyFont="1" applyFill="1" applyBorder="1" applyAlignment="1">
      <alignment horizontal="right" vertical="center" wrapText="1"/>
    </xf>
    <xf numFmtId="167" fontId="31" fillId="0" borderId="51" xfId="1" applyNumberFormat="1" applyFont="1" applyFill="1" applyBorder="1" applyAlignment="1">
      <alignment horizontal="center" vertical="center" wrapText="1"/>
    </xf>
    <xf numFmtId="0" fontId="31" fillId="0" borderId="41" xfId="1" quotePrefix="1" applyFont="1" applyFill="1" applyBorder="1" applyAlignment="1">
      <alignment vertical="center" wrapText="1"/>
    </xf>
    <xf numFmtId="0" fontId="31" fillId="0" borderId="42" xfId="1" quotePrefix="1" applyFont="1" applyFill="1" applyBorder="1" applyAlignment="1">
      <alignment vertical="center" wrapText="1"/>
    </xf>
    <xf numFmtId="0" fontId="7" fillId="0" borderId="53" xfId="1" applyFont="1" applyBorder="1"/>
    <xf numFmtId="0" fontId="7" fillId="0" borderId="54" xfId="1" applyFont="1" applyBorder="1"/>
    <xf numFmtId="0" fontId="7" fillId="0" borderId="55" xfId="1" applyFont="1" applyBorder="1"/>
    <xf numFmtId="165" fontId="31" fillId="0" borderId="50" xfId="1" applyNumberFormat="1" applyFont="1" applyFill="1" applyBorder="1" applyAlignment="1">
      <alignment horizontal="center" vertical="center" wrapText="1"/>
    </xf>
    <xf numFmtId="165" fontId="31" fillId="0" borderId="51" xfId="1" applyNumberFormat="1" applyFont="1" applyFill="1" applyBorder="1" applyAlignment="1">
      <alignment horizontal="center" vertical="center" wrapText="1"/>
    </xf>
    <xf numFmtId="0" fontId="7" fillId="0" borderId="53" xfId="1" applyFont="1" applyBorder="1" applyAlignment="1">
      <alignment horizontal="center"/>
    </xf>
    <xf numFmtId="0" fontId="7" fillId="0" borderId="54" xfId="1" applyFont="1" applyBorder="1" applyAlignment="1">
      <alignment horizontal="center"/>
    </xf>
    <xf numFmtId="0" fontId="31" fillId="0" borderId="41" xfId="1" applyFont="1" applyFill="1" applyBorder="1" applyAlignment="1">
      <alignment horizontal="center" vertical="center" wrapText="1"/>
    </xf>
    <xf numFmtId="0" fontId="31" fillId="0" borderId="42" xfId="1" applyFont="1" applyFill="1" applyBorder="1" applyAlignment="1">
      <alignment horizontal="center" vertical="center" wrapText="1"/>
    </xf>
    <xf numFmtId="167" fontId="31" fillId="16" borderId="50" xfId="1" applyNumberFormat="1" applyFont="1" applyFill="1" applyBorder="1" applyAlignment="1">
      <alignment horizontal="center" vertical="center" wrapText="1"/>
    </xf>
    <xf numFmtId="0" fontId="31" fillId="0" borderId="41" xfId="1" quotePrefix="1" applyFont="1" applyFill="1" applyBorder="1" applyAlignment="1">
      <alignment horizontal="center" vertical="center" wrapText="1"/>
    </xf>
    <xf numFmtId="0" fontId="31" fillId="0" borderId="42" xfId="1" quotePrefix="1" applyFont="1" applyFill="1" applyBorder="1" applyAlignment="1">
      <alignment horizontal="center" vertical="center" wrapText="1"/>
    </xf>
    <xf numFmtId="0" fontId="7" fillId="0" borderId="55" xfId="1" applyFont="1" applyBorder="1" applyAlignment="1">
      <alignment horizontal="center"/>
    </xf>
    <xf numFmtId="167" fontId="31" fillId="0" borderId="50" xfId="2" applyNumberFormat="1" applyFont="1" applyFill="1" applyBorder="1" applyAlignment="1">
      <alignment horizontal="center" vertical="center"/>
    </xf>
    <xf numFmtId="1" fontId="0" fillId="0" borderId="9" xfId="0" applyNumberFormat="1" applyFill="1" applyBorder="1"/>
    <xf numFmtId="0" fontId="0" fillId="0" borderId="60" xfId="0" applyFill="1" applyBorder="1"/>
    <xf numFmtId="0" fontId="48" fillId="12" borderId="77" xfId="1" applyFont="1" applyFill="1" applyBorder="1" applyAlignment="1">
      <alignment vertical="center" wrapText="1"/>
    </xf>
    <xf numFmtId="167" fontId="30" fillId="0" borderId="52" xfId="1" quotePrefix="1" applyNumberFormat="1" applyFont="1" applyFill="1" applyBorder="1" applyAlignment="1">
      <alignment horizontal="center" vertical="center" wrapText="1"/>
    </xf>
    <xf numFmtId="167" fontId="68" fillId="17" borderId="50" xfId="1" applyNumberFormat="1" applyFont="1" applyFill="1" applyBorder="1" applyAlignment="1">
      <alignment vertical="center" wrapText="1"/>
    </xf>
    <xf numFmtId="167" fontId="68" fillId="17" borderId="51" xfId="1" applyNumberFormat="1" applyFont="1" applyFill="1" applyBorder="1" applyAlignment="1">
      <alignment vertical="center" wrapText="1"/>
    </xf>
    <xf numFmtId="167" fontId="68" fillId="17" borderId="52" xfId="1" quotePrefix="1" applyNumberFormat="1" applyFont="1" applyFill="1" applyBorder="1" applyAlignment="1">
      <alignment horizontal="center" vertical="center" wrapText="1"/>
    </xf>
    <xf numFmtId="165" fontId="68" fillId="17" borderId="50" xfId="1" applyNumberFormat="1" applyFont="1" applyFill="1" applyBorder="1" applyAlignment="1">
      <alignment vertical="center" wrapText="1"/>
    </xf>
    <xf numFmtId="165" fontId="68" fillId="17" borderId="51" xfId="1" applyNumberFormat="1" applyFont="1" applyFill="1" applyBorder="1" applyAlignment="1">
      <alignment vertical="center" wrapText="1"/>
    </xf>
    <xf numFmtId="165" fontId="68" fillId="17" borderId="52" xfId="1" quotePrefix="1" applyNumberFormat="1" applyFont="1" applyFill="1" applyBorder="1" applyAlignment="1">
      <alignment horizontal="center" vertical="center" wrapText="1"/>
    </xf>
    <xf numFmtId="165" fontId="68" fillId="17" borderId="50" xfId="1" applyNumberFormat="1" applyFont="1" applyFill="1" applyBorder="1" applyAlignment="1">
      <alignment horizontal="center" vertical="center" wrapText="1"/>
    </xf>
    <xf numFmtId="165" fontId="68" fillId="17" borderId="51" xfId="1" applyNumberFormat="1" applyFont="1" applyFill="1" applyBorder="1" applyAlignment="1">
      <alignment horizontal="center" vertical="center" wrapText="1"/>
    </xf>
    <xf numFmtId="167" fontId="68" fillId="17" borderId="50" xfId="1" applyNumberFormat="1" applyFont="1" applyFill="1" applyBorder="1" applyAlignment="1">
      <alignment horizontal="center" vertical="center" wrapText="1"/>
    </xf>
    <xf numFmtId="167" fontId="68" fillId="17" borderId="51" xfId="1" applyNumberFormat="1" applyFont="1" applyFill="1" applyBorder="1" applyAlignment="1">
      <alignment horizontal="center" vertical="center" wrapText="1"/>
    </xf>
    <xf numFmtId="0" fontId="0" fillId="0" borderId="9" xfId="0" applyFill="1" applyBorder="1"/>
    <xf numFmtId="0" fontId="28" fillId="6" borderId="39" xfId="7" applyFont="1" applyFill="1" applyBorder="1" applyAlignment="1">
      <alignment horizontal="center" wrapText="1"/>
    </xf>
    <xf numFmtId="0" fontId="28" fillId="6" borderId="6" xfId="7" applyFont="1" applyFill="1" applyBorder="1" applyAlignment="1">
      <alignment horizontal="center" wrapText="1"/>
    </xf>
    <xf numFmtId="0" fontId="22" fillId="0" borderId="60" xfId="0" applyFont="1" applyBorder="1" applyAlignment="1">
      <alignment wrapText="1"/>
    </xf>
    <xf numFmtId="0" fontId="30" fillId="12" borderId="1" xfId="1" applyFont="1" applyFill="1" applyBorder="1" applyAlignment="1">
      <alignment vertical="center" wrapText="1"/>
    </xf>
    <xf numFmtId="167" fontId="31" fillId="17" borderId="52" xfId="1" applyNumberFormat="1" applyFont="1" applyFill="1" applyBorder="1" applyAlignment="1">
      <alignment vertical="center" wrapText="1"/>
    </xf>
    <xf numFmtId="167" fontId="68" fillId="17" borderId="41" xfId="1" applyNumberFormat="1" applyFont="1" applyFill="1" applyBorder="1" applyAlignment="1">
      <alignment vertical="center" wrapText="1"/>
    </xf>
    <xf numFmtId="167" fontId="68" fillId="17" borderId="42" xfId="1" applyNumberFormat="1" applyFont="1" applyFill="1" applyBorder="1" applyAlignment="1">
      <alignment vertical="center" wrapText="1"/>
    </xf>
    <xf numFmtId="167" fontId="68" fillId="17" borderId="43" xfId="1" applyNumberFormat="1" applyFont="1" applyFill="1" applyBorder="1" applyAlignment="1">
      <alignment vertical="center" wrapText="1"/>
    </xf>
    <xf numFmtId="167" fontId="31" fillId="17" borderId="41" xfId="1" applyNumberFormat="1" applyFont="1" applyFill="1" applyBorder="1" applyAlignment="1">
      <alignment vertical="center" wrapText="1"/>
    </xf>
    <xf numFmtId="167" fontId="31" fillId="17" borderId="42" xfId="1" applyNumberFormat="1" applyFont="1" applyFill="1" applyBorder="1" applyAlignment="1">
      <alignment vertical="center" wrapText="1"/>
    </xf>
    <xf numFmtId="167" fontId="31" fillId="17" borderId="43" xfId="1" quotePrefix="1" applyNumberFormat="1" applyFont="1" applyFill="1" applyBorder="1" applyAlignment="1">
      <alignment horizontal="center" vertical="center" wrapText="1"/>
    </xf>
    <xf numFmtId="167" fontId="68" fillId="17" borderId="43" xfId="1" quotePrefix="1" applyNumberFormat="1" applyFont="1" applyFill="1" applyBorder="1" applyAlignment="1">
      <alignment horizontal="center" vertical="center" wrapText="1"/>
    </xf>
    <xf numFmtId="0" fontId="30" fillId="7" borderId="41" xfId="1" applyFont="1" applyFill="1" applyBorder="1" applyAlignment="1">
      <alignment vertical="center" wrapText="1"/>
    </xf>
    <xf numFmtId="0" fontId="30" fillId="7" borderId="42" xfId="1" applyFont="1" applyFill="1" applyBorder="1" applyAlignment="1">
      <alignment vertical="center" wrapText="1"/>
    </xf>
    <xf numFmtId="0" fontId="30" fillId="7" borderId="43" xfId="2" applyFont="1" applyFill="1" applyBorder="1" applyAlignment="1">
      <alignment horizontal="center" vertical="center"/>
    </xf>
    <xf numFmtId="167" fontId="31" fillId="0" borderId="41" xfId="1" applyNumberFormat="1" applyFont="1" applyFill="1" applyBorder="1" applyAlignment="1">
      <alignment vertical="center" wrapText="1"/>
    </xf>
    <xf numFmtId="167" fontId="31" fillId="0" borderId="42" xfId="1" applyNumberFormat="1" applyFont="1" applyFill="1" applyBorder="1" applyAlignment="1">
      <alignment vertical="center" wrapText="1"/>
    </xf>
    <xf numFmtId="167" fontId="31" fillId="0" borderId="43" xfId="1" quotePrefix="1" applyNumberFormat="1" applyFont="1" applyFill="1" applyBorder="1" applyAlignment="1">
      <alignment horizontal="center" vertical="center" wrapText="1"/>
    </xf>
    <xf numFmtId="167" fontId="30" fillId="17" borderId="42" xfId="1" applyNumberFormat="1" applyFont="1" applyFill="1" applyBorder="1" applyAlignment="1">
      <alignment vertical="center" wrapText="1"/>
    </xf>
    <xf numFmtId="167" fontId="30" fillId="12" borderId="41" xfId="1" applyNumberFormat="1" applyFont="1" applyFill="1" applyBorder="1" applyAlignment="1">
      <alignment vertical="center" wrapText="1"/>
    </xf>
    <xf numFmtId="167" fontId="30" fillId="12" borderId="42" xfId="1" applyNumberFormat="1" applyFont="1" applyFill="1" applyBorder="1" applyAlignment="1">
      <alignment vertical="center" wrapText="1"/>
    </xf>
    <xf numFmtId="167" fontId="30" fillId="12" borderId="43" xfId="1" quotePrefix="1" applyNumberFormat="1" applyFont="1" applyFill="1" applyBorder="1" applyAlignment="1">
      <alignment horizontal="center" vertical="center" wrapText="1"/>
    </xf>
    <xf numFmtId="167" fontId="30" fillId="7" borderId="41" xfId="1" applyNumberFormat="1" applyFont="1" applyFill="1" applyBorder="1" applyAlignment="1">
      <alignment vertical="center" wrapText="1"/>
    </xf>
    <xf numFmtId="167" fontId="30" fillId="7" borderId="42" xfId="1" applyNumberFormat="1" applyFont="1" applyFill="1" applyBorder="1" applyAlignment="1">
      <alignment vertical="center" wrapText="1"/>
    </xf>
    <xf numFmtId="167" fontId="30" fillId="7" borderId="43" xfId="2" applyNumberFormat="1" applyFont="1" applyFill="1" applyBorder="1" applyAlignment="1">
      <alignment horizontal="center" vertical="center"/>
    </xf>
    <xf numFmtId="167" fontId="30" fillId="17" borderId="41" xfId="1" applyNumberFormat="1" applyFont="1" applyFill="1" applyBorder="1" applyAlignment="1">
      <alignment vertical="center" wrapText="1"/>
    </xf>
    <xf numFmtId="167" fontId="31" fillId="0" borderId="41" xfId="1" applyNumberFormat="1" applyFont="1" applyFill="1" applyBorder="1" applyAlignment="1">
      <alignment horizontal="center" vertical="center" wrapText="1"/>
    </xf>
    <xf numFmtId="167" fontId="31" fillId="12" borderId="41" xfId="1" applyNumberFormat="1" applyFont="1" applyFill="1" applyBorder="1" applyAlignment="1">
      <alignment vertical="center" wrapText="1"/>
    </xf>
    <xf numFmtId="167" fontId="31" fillId="12" borderId="42" xfId="1" applyNumberFormat="1" applyFont="1" applyFill="1" applyBorder="1" applyAlignment="1">
      <alignment vertical="center" wrapText="1"/>
    </xf>
    <xf numFmtId="0" fontId="31" fillId="7" borderId="41" xfId="1" applyFont="1" applyFill="1" applyBorder="1" applyAlignment="1">
      <alignment vertical="center" wrapText="1"/>
    </xf>
    <xf numFmtId="0" fontId="31" fillId="7" borderId="42" xfId="1" applyFont="1" applyFill="1" applyBorder="1" applyAlignment="1">
      <alignment vertical="center" wrapText="1"/>
    </xf>
    <xf numFmtId="2" fontId="31" fillId="7" borderId="43" xfId="1" applyNumberFormat="1" applyFont="1" applyFill="1" applyBorder="1" applyAlignment="1">
      <alignment horizontal="center" vertical="center" wrapText="1"/>
    </xf>
    <xf numFmtId="167" fontId="31" fillId="17" borderId="41" xfId="1" applyNumberFormat="1" applyFont="1" applyFill="1" applyBorder="1" applyAlignment="1">
      <alignment horizontal="center" vertical="center" wrapText="1"/>
    </xf>
    <xf numFmtId="167" fontId="31" fillId="17" borderId="42" xfId="1" applyNumberFormat="1" applyFont="1" applyFill="1" applyBorder="1" applyAlignment="1">
      <alignment horizontal="center" vertical="center" wrapText="1"/>
    </xf>
    <xf numFmtId="165" fontId="30" fillId="0" borderId="41" xfId="2" applyNumberFormat="1" applyFont="1" applyFill="1" applyBorder="1" applyAlignment="1">
      <alignment horizontal="center" vertical="center"/>
    </xf>
    <xf numFmtId="165" fontId="30" fillId="0" borderId="42" xfId="2" applyNumberFormat="1" applyFont="1" applyFill="1" applyBorder="1" applyAlignment="1">
      <alignment horizontal="center" vertical="center"/>
    </xf>
    <xf numFmtId="165" fontId="30" fillId="0" borderId="43" xfId="2" applyNumberFormat="1" applyFont="1" applyFill="1" applyBorder="1" applyAlignment="1">
      <alignment horizontal="center" vertical="center"/>
    </xf>
    <xf numFmtId="0" fontId="70" fillId="9" borderId="0" xfId="7" applyFont="1" applyFill="1" applyAlignment="1">
      <alignment horizontal="left" indent="2"/>
    </xf>
    <xf numFmtId="0" fontId="70" fillId="0" borderId="0" xfId="7" applyFont="1" applyBorder="1" applyAlignment="1">
      <alignment horizontal="left" indent="6"/>
    </xf>
    <xf numFmtId="0" fontId="22" fillId="0" borderId="0" xfId="0" applyFont="1" applyBorder="1"/>
    <xf numFmtId="0" fontId="24" fillId="3" borderId="10" xfId="9" applyFont="1" applyFill="1" applyBorder="1" applyAlignment="1">
      <alignment horizontal="left" vertical="center"/>
    </xf>
    <xf numFmtId="0" fontId="24" fillId="3" borderId="16" xfId="9" applyFont="1" applyFill="1" applyBorder="1" applyAlignment="1">
      <alignment horizontal="left" vertical="center"/>
    </xf>
    <xf numFmtId="0" fontId="0" fillId="0" borderId="16" xfId="0" applyBorder="1"/>
    <xf numFmtId="0" fontId="22" fillId="0" borderId="16" xfId="0" applyFont="1" applyBorder="1"/>
    <xf numFmtId="0" fontId="0" fillId="8" borderId="25" xfId="0" applyFill="1" applyBorder="1"/>
    <xf numFmtId="0" fontId="24" fillId="3" borderId="79" xfId="9" applyFont="1" applyFill="1" applyBorder="1" applyAlignment="1">
      <alignment horizontal="left" vertical="center"/>
    </xf>
    <xf numFmtId="0" fontId="0" fillId="8" borderId="20" xfId="0" applyFill="1" applyBorder="1"/>
    <xf numFmtId="0" fontId="0" fillId="0" borderId="20" xfId="0" applyBorder="1"/>
    <xf numFmtId="0" fontId="0" fillId="7" borderId="35" xfId="0" applyFill="1" applyBorder="1"/>
    <xf numFmtId="0" fontId="0" fillId="7" borderId="14" xfId="0" applyFill="1" applyBorder="1"/>
    <xf numFmtId="0" fontId="0" fillId="0" borderId="16" xfId="0" applyBorder="1" applyAlignment="1">
      <alignment wrapText="1"/>
    </xf>
    <xf numFmtId="0" fontId="6" fillId="0" borderId="0" xfId="4" applyFont="1"/>
    <xf numFmtId="1" fontId="25" fillId="0" borderId="0" xfId="0" applyNumberFormat="1" applyFont="1" applyBorder="1" applyAlignment="1">
      <alignment horizontal="center"/>
    </xf>
    <xf numFmtId="0" fontId="25" fillId="0" borderId="0" xfId="0" applyFont="1" applyBorder="1" applyAlignment="1">
      <alignment horizontal="center"/>
    </xf>
    <xf numFmtId="0" fontId="0" fillId="8" borderId="25" xfId="0" applyFill="1" applyBorder="1" applyAlignment="1">
      <alignment wrapText="1"/>
    </xf>
    <xf numFmtId="0" fontId="24" fillId="3" borderId="79" xfId="9" applyFont="1" applyFill="1" applyBorder="1" applyAlignment="1">
      <alignment horizontal="left" vertical="center" wrapText="1"/>
    </xf>
    <xf numFmtId="0" fontId="28" fillId="6" borderId="0" xfId="15" applyFont="1" applyFill="1" applyBorder="1" applyAlignment="1"/>
    <xf numFmtId="0" fontId="5" fillId="0" borderId="0" xfId="15"/>
    <xf numFmtId="0" fontId="29" fillId="6" borderId="0" xfId="15" applyFont="1" applyFill="1" applyBorder="1" applyAlignment="1">
      <alignment wrapText="1"/>
    </xf>
    <xf numFmtId="0" fontId="28" fillId="6" borderId="7" xfId="15" applyFont="1" applyFill="1" applyBorder="1" applyAlignment="1"/>
    <xf numFmtId="0" fontId="28" fillId="6" borderId="45" xfId="16" applyFont="1" applyFill="1" applyBorder="1" applyAlignment="1">
      <alignment horizontal="center" vertical="center"/>
    </xf>
    <xf numFmtId="0" fontId="28" fillId="0" borderId="0" xfId="15" applyFont="1" applyFill="1" applyAlignment="1">
      <alignment vertical="top"/>
    </xf>
    <xf numFmtId="0" fontId="28" fillId="0" borderId="0" xfId="15" applyFont="1" applyFill="1" applyAlignment="1">
      <alignment horizontal="left" vertical="top"/>
    </xf>
    <xf numFmtId="0" fontId="5" fillId="0" borderId="0" xfId="15" applyFill="1"/>
    <xf numFmtId="0" fontId="5" fillId="0" borderId="0" xfId="15" applyFont="1"/>
    <xf numFmtId="0" fontId="22" fillId="0" borderId="67" xfId="0" applyFont="1" applyFill="1" applyBorder="1"/>
    <xf numFmtId="2" fontId="0" fillId="0" borderId="0" xfId="0" applyNumberFormat="1" applyBorder="1"/>
    <xf numFmtId="1" fontId="0" fillId="0" borderId="0" xfId="0" applyNumberFormat="1" applyBorder="1"/>
    <xf numFmtId="164" fontId="0" fillId="0" borderId="9" xfId="0" applyNumberFormat="1" applyFill="1" applyBorder="1"/>
    <xf numFmtId="0" fontId="4" fillId="0" borderId="0" xfId="15" applyFont="1"/>
    <xf numFmtId="167" fontId="30" fillId="16" borderId="50" xfId="2" applyNumberFormat="1" applyFont="1" applyFill="1" applyBorder="1" applyAlignment="1">
      <alignment horizontal="center" vertical="center"/>
    </xf>
    <xf numFmtId="0" fontId="22" fillId="18" borderId="16" xfId="0" applyFont="1" applyFill="1" applyBorder="1" applyAlignment="1">
      <alignment wrapText="1"/>
    </xf>
    <xf numFmtId="0" fontId="0" fillId="18" borderId="16" xfId="0" applyFill="1" applyBorder="1"/>
    <xf numFmtId="0" fontId="22" fillId="18" borderId="16" xfId="0" applyFont="1" applyFill="1" applyBorder="1"/>
    <xf numFmtId="164" fontId="44" fillId="0" borderId="9" xfId="0" applyNumberFormat="1" applyFont="1" applyFill="1" applyBorder="1"/>
    <xf numFmtId="1" fontId="22" fillId="0" borderId="9" xfId="0" applyNumberFormat="1" applyFont="1" applyBorder="1"/>
    <xf numFmtId="164" fontId="22" fillId="0" borderId="60" xfId="0" applyNumberFormat="1" applyFont="1" applyBorder="1"/>
    <xf numFmtId="164" fontId="22" fillId="0" borderId="9" xfId="0" applyNumberFormat="1" applyFont="1" applyBorder="1"/>
    <xf numFmtId="164" fontId="22" fillId="0" borderId="0" xfId="0" applyNumberFormat="1" applyFont="1" applyBorder="1"/>
    <xf numFmtId="0" fontId="28" fillId="6" borderId="85" xfId="16" applyFont="1" applyFill="1" applyBorder="1" applyAlignment="1">
      <alignment horizontal="center" vertical="center"/>
    </xf>
    <xf numFmtId="0" fontId="28" fillId="6" borderId="86" xfId="16" applyFont="1" applyFill="1" applyBorder="1" applyAlignment="1">
      <alignment horizontal="center" vertical="center"/>
    </xf>
    <xf numFmtId="2" fontId="28" fillId="0" borderId="87" xfId="15" applyNumberFormat="1" applyFont="1" applyBorder="1" applyAlignment="1">
      <alignment horizontal="left" vertical="top" wrapText="1"/>
    </xf>
    <xf numFmtId="2" fontId="28" fillId="0" borderId="76" xfId="15" applyNumberFormat="1" applyFont="1" applyBorder="1" applyAlignment="1">
      <alignment horizontal="left" vertical="top" wrapText="1"/>
    </xf>
    <xf numFmtId="2" fontId="28" fillId="0" borderId="16" xfId="15" applyNumberFormat="1" applyFont="1" applyBorder="1" applyAlignment="1">
      <alignment horizontal="left" vertical="top" wrapText="1"/>
    </xf>
    <xf numFmtId="1" fontId="28" fillId="0" borderId="87" xfId="15" applyNumberFormat="1" applyFont="1" applyBorder="1" applyAlignment="1">
      <alignment horizontal="left" vertical="top" wrapText="1"/>
    </xf>
    <xf numFmtId="1" fontId="28" fillId="0" borderId="76" xfId="15" applyNumberFormat="1" applyFont="1" applyBorder="1" applyAlignment="1">
      <alignment horizontal="left" vertical="top" wrapText="1"/>
    </xf>
    <xf numFmtId="1" fontId="28" fillId="0" borderId="16" xfId="15" applyNumberFormat="1" applyFont="1" applyBorder="1" applyAlignment="1">
      <alignment horizontal="left" vertical="top" wrapText="1"/>
    </xf>
    <xf numFmtId="2" fontId="28" fillId="0" borderId="33" xfId="15" applyNumberFormat="1" applyFont="1" applyBorder="1" applyAlignment="1">
      <alignment horizontal="left" vertical="top" wrapText="1"/>
    </xf>
    <xf numFmtId="2" fontId="28" fillId="0" borderId="9" xfId="15" applyNumberFormat="1" applyFont="1" applyBorder="1" applyAlignment="1">
      <alignment horizontal="left" vertical="top" wrapText="1"/>
    </xf>
    <xf numFmtId="2" fontId="28" fillId="0" borderId="0" xfId="15" applyNumberFormat="1" applyFont="1" applyAlignment="1">
      <alignment horizontal="left" vertical="top" wrapText="1"/>
    </xf>
    <xf numFmtId="2" fontId="28" fillId="0" borderId="32" xfId="15" applyNumberFormat="1" applyFont="1" applyBorder="1" applyAlignment="1">
      <alignment horizontal="left" vertical="top" wrapText="1"/>
    </xf>
    <xf numFmtId="2" fontId="28" fillId="0" borderId="87" xfId="15" applyNumberFormat="1" applyFont="1" applyBorder="1" applyAlignment="1">
      <alignment horizontal="left"/>
    </xf>
    <xf numFmtId="2" fontId="28" fillId="0" borderId="76" xfId="15" applyNumberFormat="1" applyFont="1" applyBorder="1" applyAlignment="1">
      <alignment horizontal="left"/>
    </xf>
    <xf numFmtId="2" fontId="28" fillId="0" borderId="16" xfId="15" applyNumberFormat="1" applyFont="1" applyBorder="1" applyAlignment="1">
      <alignment horizontal="left"/>
    </xf>
    <xf numFmtId="2" fontId="28" fillId="0" borderId="88" xfId="15" applyNumberFormat="1" applyFont="1" applyBorder="1" applyAlignment="1">
      <alignment horizontal="left" vertical="top" wrapText="1"/>
    </xf>
    <xf numFmtId="2" fontId="28" fillId="0" borderId="89" xfId="15" applyNumberFormat="1" applyFont="1" applyBorder="1" applyAlignment="1">
      <alignment horizontal="left" vertical="top" wrapText="1"/>
    </xf>
    <xf numFmtId="2" fontId="28" fillId="0" borderId="20" xfId="15" applyNumberFormat="1" applyFont="1" applyBorder="1" applyAlignment="1">
      <alignment horizontal="left" vertical="top" wrapText="1"/>
    </xf>
    <xf numFmtId="2" fontId="28" fillId="0" borderId="90" xfId="15" applyNumberFormat="1" applyFont="1" applyBorder="1" applyAlignment="1">
      <alignment horizontal="left" vertical="top" wrapText="1"/>
    </xf>
    <xf numFmtId="2" fontId="28" fillId="0" borderId="28" xfId="15" applyNumberFormat="1" applyFont="1" applyBorder="1" applyAlignment="1">
      <alignment horizontal="left" vertical="top" wrapText="1"/>
    </xf>
    <xf numFmtId="0" fontId="22" fillId="0" borderId="0" xfId="0" applyFont="1" applyAlignment="1">
      <alignment wrapText="1"/>
    </xf>
    <xf numFmtId="0" fontId="44" fillId="18" borderId="0" xfId="0" applyFont="1" applyFill="1" applyAlignment="1">
      <alignment vertical="top" wrapText="1"/>
    </xf>
    <xf numFmtId="1" fontId="22" fillId="0" borderId="9" xfId="0" applyNumberFormat="1" applyFont="1" applyFill="1" applyBorder="1"/>
    <xf numFmtId="0" fontId="22" fillId="0" borderId="60" xfId="0" applyFont="1" applyFill="1" applyBorder="1"/>
    <xf numFmtId="0" fontId="3" fillId="0" borderId="0" xfId="15" applyFont="1"/>
    <xf numFmtId="0" fontId="2" fillId="0" borderId="0" xfId="4" applyFont="1"/>
    <xf numFmtId="0" fontId="71" fillId="12" borderId="0" xfId="17" applyFont="1" applyFill="1"/>
    <xf numFmtId="0" fontId="35" fillId="12" borderId="0" xfId="17" applyFont="1" applyFill="1"/>
    <xf numFmtId="0" fontId="2" fillId="12" borderId="0" xfId="17" applyFill="1"/>
    <xf numFmtId="0" fontId="2" fillId="0" borderId="0" xfId="17"/>
    <xf numFmtId="0" fontId="72" fillId="0" borderId="0" xfId="17" applyFont="1" applyAlignment="1">
      <alignment vertical="center"/>
    </xf>
    <xf numFmtId="0" fontId="73" fillId="0" borderId="0" xfId="17" applyFont="1"/>
    <xf numFmtId="0" fontId="74" fillId="0" borderId="0" xfId="17" applyFont="1" applyAlignment="1">
      <alignment vertical="center"/>
    </xf>
    <xf numFmtId="0" fontId="74" fillId="0" borderId="0" xfId="17" applyFont="1"/>
    <xf numFmtId="1" fontId="75" fillId="12" borderId="91" xfId="17" applyNumberFormat="1" applyFont="1" applyFill="1" applyBorder="1" applyAlignment="1">
      <alignment horizontal="center"/>
    </xf>
    <xf numFmtId="0" fontId="76" fillId="12" borderId="91" xfId="17" applyFont="1" applyFill="1" applyBorder="1"/>
    <xf numFmtId="0" fontId="76" fillId="12" borderId="36" xfId="17" applyFont="1" applyFill="1" applyBorder="1"/>
    <xf numFmtId="0" fontId="77" fillId="12" borderId="35" xfId="17" applyFont="1" applyFill="1" applyBorder="1" applyAlignment="1">
      <alignment horizontal="center"/>
    </xf>
    <xf numFmtId="0" fontId="76" fillId="12" borderId="35" xfId="17" applyFont="1" applyFill="1" applyBorder="1"/>
    <xf numFmtId="0" fontId="77" fillId="12" borderId="36" xfId="17" applyFont="1" applyFill="1" applyBorder="1" applyAlignment="1">
      <alignment horizontal="center"/>
    </xf>
    <xf numFmtId="0" fontId="77" fillId="12" borderId="34" xfId="17" applyFont="1" applyFill="1" applyBorder="1" applyAlignment="1">
      <alignment horizontal="center"/>
    </xf>
    <xf numFmtId="0" fontId="78" fillId="12" borderId="36" xfId="17" applyFont="1" applyFill="1" applyBorder="1"/>
    <xf numFmtId="0" fontId="79" fillId="12" borderId="35" xfId="17" applyFont="1" applyFill="1" applyBorder="1" applyAlignment="1">
      <alignment horizontal="center"/>
    </xf>
    <xf numFmtId="0" fontId="78" fillId="12" borderId="34" xfId="17" applyFont="1" applyFill="1" applyBorder="1"/>
    <xf numFmtId="0" fontId="78" fillId="12" borderId="91" xfId="17" applyFont="1" applyFill="1" applyBorder="1"/>
    <xf numFmtId="0" fontId="80" fillId="0" borderId="92" xfId="17" applyFont="1" applyBorder="1" applyAlignment="1">
      <alignment horizontal="center"/>
    </xf>
    <xf numFmtId="0" fontId="80" fillId="0" borderId="34" xfId="17" applyFont="1" applyBorder="1" applyAlignment="1">
      <alignment horizontal="center"/>
    </xf>
    <xf numFmtId="0" fontId="80" fillId="0" borderId="66" xfId="17" applyFont="1" applyBorder="1" applyAlignment="1">
      <alignment horizontal="center"/>
    </xf>
    <xf numFmtId="0" fontId="80" fillId="0" borderId="71" xfId="17" applyFont="1" applyBorder="1" applyAlignment="1">
      <alignment horizontal="center"/>
    </xf>
    <xf numFmtId="0" fontId="80" fillId="0" borderId="93" xfId="17" applyFont="1" applyBorder="1" applyAlignment="1">
      <alignment horizontal="center"/>
    </xf>
    <xf numFmtId="0" fontId="80" fillId="0" borderId="21" xfId="17" applyFont="1" applyBorder="1" applyAlignment="1">
      <alignment horizontal="center"/>
    </xf>
    <xf numFmtId="0" fontId="80" fillId="0" borderId="22" xfId="17" applyFont="1" applyBorder="1" applyAlignment="1">
      <alignment horizontal="center"/>
    </xf>
    <xf numFmtId="0" fontId="80" fillId="0" borderId="23" xfId="17" applyFont="1" applyBorder="1" applyAlignment="1">
      <alignment horizontal="center"/>
    </xf>
    <xf numFmtId="0" fontId="80" fillId="0" borderId="11" xfId="17" applyFont="1" applyBorder="1" applyAlignment="1">
      <alignment horizontal="center"/>
    </xf>
    <xf numFmtId="1" fontId="76" fillId="0" borderId="94" xfId="17" applyNumberFormat="1" applyFont="1" applyBorder="1" applyAlignment="1">
      <alignment horizontal="center"/>
    </xf>
    <xf numFmtId="0" fontId="76" fillId="0" borderId="82" xfId="17" applyFont="1" applyBorder="1" applyAlignment="1">
      <alignment horizontal="center" vertical="center"/>
    </xf>
    <xf numFmtId="0" fontId="76" fillId="0" borderId="24" xfId="17" applyFont="1" applyBorder="1" applyAlignment="1">
      <alignment horizontal="center"/>
    </xf>
    <xf numFmtId="0" fontId="76" fillId="0" borderId="1" xfId="17" applyFont="1" applyBorder="1" applyAlignment="1">
      <alignment horizontal="center"/>
    </xf>
    <xf numFmtId="0" fontId="76" fillId="0" borderId="2" xfId="17" applyFont="1" applyBorder="1" applyAlignment="1">
      <alignment horizontal="center"/>
    </xf>
    <xf numFmtId="0" fontId="75" fillId="0" borderId="24" xfId="17" applyFont="1" applyBorder="1"/>
    <xf numFmtId="0" fontId="75" fillId="0" borderId="1" xfId="17" applyFont="1" applyBorder="1"/>
    <xf numFmtId="0" fontId="75" fillId="0" borderId="26" xfId="17" applyFont="1" applyBorder="1"/>
    <xf numFmtId="0" fontId="76" fillId="0" borderId="24" xfId="17" applyFont="1" applyBorder="1"/>
    <xf numFmtId="0" fontId="76" fillId="0" borderId="1" xfId="17" applyFont="1" applyBorder="1"/>
    <xf numFmtId="0" fontId="76" fillId="0" borderId="26" xfId="17" applyFont="1" applyBorder="1"/>
    <xf numFmtId="0" fontId="81" fillId="0" borderId="24" xfId="17" applyFont="1" applyBorder="1"/>
    <xf numFmtId="0" fontId="81" fillId="0" borderId="1" xfId="17" applyFont="1" applyBorder="1"/>
    <xf numFmtId="0" fontId="81" fillId="0" borderId="2" xfId="17" applyFont="1" applyBorder="1"/>
    <xf numFmtId="0" fontId="78" fillId="0" borderId="24" xfId="17" applyFont="1" applyBorder="1"/>
    <xf numFmtId="0" fontId="78" fillId="0" borderId="1" xfId="17" applyFont="1" applyBorder="1"/>
    <xf numFmtId="0" fontId="78" fillId="0" borderId="2" xfId="17" applyFont="1" applyBorder="1"/>
    <xf numFmtId="0" fontId="78" fillId="0" borderId="94" xfId="17" applyFont="1" applyBorder="1"/>
    <xf numFmtId="1" fontId="75" fillId="0" borderId="94" xfId="17" applyNumberFormat="1" applyFont="1" applyBorder="1" applyAlignment="1">
      <alignment horizontal="center"/>
    </xf>
    <xf numFmtId="0" fontId="75" fillId="0" borderId="82" xfId="17" applyFont="1" applyBorder="1" applyAlignment="1">
      <alignment horizontal="center" vertical="center"/>
    </xf>
    <xf numFmtId="170" fontId="76" fillId="0" borderId="24" xfId="17" applyNumberFormat="1" applyFont="1" applyBorder="1" applyAlignment="1">
      <alignment horizontal="center"/>
    </xf>
    <xf numFmtId="170" fontId="76" fillId="0" borderId="1" xfId="17" applyNumberFormat="1" applyFont="1" applyBorder="1" applyAlignment="1">
      <alignment horizontal="center"/>
    </xf>
    <xf numFmtId="170" fontId="76" fillId="0" borderId="2" xfId="17" applyNumberFormat="1" applyFont="1" applyBorder="1" applyAlignment="1">
      <alignment horizontal="center"/>
    </xf>
    <xf numFmtId="1" fontId="75" fillId="0" borderId="24" xfId="17" applyNumberFormat="1" applyFont="1" applyBorder="1" applyAlignment="1">
      <alignment horizontal="center"/>
    </xf>
    <xf numFmtId="1" fontId="75" fillId="0" borderId="1" xfId="17" applyNumberFormat="1" applyFont="1" applyBorder="1" applyAlignment="1">
      <alignment horizontal="center"/>
    </xf>
    <xf numFmtId="1" fontId="75" fillId="0" borderId="26" xfId="17" applyNumberFormat="1" applyFont="1" applyBorder="1" applyAlignment="1">
      <alignment horizontal="center"/>
    </xf>
    <xf numFmtId="1" fontId="76" fillId="0" borderId="24" xfId="17" applyNumberFormat="1" applyFont="1" applyBorder="1" applyAlignment="1">
      <alignment horizontal="center"/>
    </xf>
    <xf numFmtId="1" fontId="76" fillId="0" borderId="1" xfId="17" applyNumberFormat="1" applyFont="1" applyBorder="1" applyAlignment="1">
      <alignment horizontal="center"/>
    </xf>
    <xf numFmtId="1" fontId="76" fillId="0" borderId="26" xfId="17" applyNumberFormat="1" applyFont="1" applyBorder="1" applyAlignment="1">
      <alignment horizontal="center"/>
    </xf>
    <xf numFmtId="1" fontId="81" fillId="0" borderId="24" xfId="17" applyNumberFormat="1" applyFont="1" applyBorder="1" applyAlignment="1">
      <alignment horizontal="center"/>
    </xf>
    <xf numFmtId="1" fontId="81" fillId="0" borderId="1" xfId="17" applyNumberFormat="1" applyFont="1" applyBorder="1" applyAlignment="1">
      <alignment horizontal="center"/>
    </xf>
    <xf numFmtId="1" fontId="81" fillId="0" borderId="2" xfId="17" applyNumberFormat="1" applyFont="1" applyBorder="1" applyAlignment="1">
      <alignment horizontal="center"/>
    </xf>
    <xf numFmtId="1" fontId="82" fillId="0" borderId="24" xfId="17" applyNumberFormat="1" applyFont="1" applyBorder="1" applyAlignment="1">
      <alignment horizontal="center"/>
    </xf>
    <xf numFmtId="1" fontId="82" fillId="0" borderId="1" xfId="17" applyNumberFormat="1" applyFont="1" applyBorder="1" applyAlignment="1">
      <alignment horizontal="center"/>
    </xf>
    <xf numFmtId="1" fontId="82" fillId="0" borderId="2" xfId="17" applyNumberFormat="1" applyFont="1" applyBorder="1" applyAlignment="1">
      <alignment horizontal="center"/>
    </xf>
    <xf numFmtId="164" fontId="82" fillId="0" borderId="94" xfId="17" applyNumberFormat="1" applyFont="1" applyBorder="1" applyAlignment="1">
      <alignment horizontal="center"/>
    </xf>
    <xf numFmtId="0" fontId="2" fillId="0" borderId="94" xfId="17" applyBorder="1"/>
    <xf numFmtId="1" fontId="75" fillId="0" borderId="95" xfId="17" applyNumberFormat="1" applyFont="1" applyBorder="1" applyAlignment="1">
      <alignment horizontal="center"/>
    </xf>
    <xf numFmtId="49" fontId="75" fillId="0" borderId="96" xfId="17" applyNumberFormat="1" applyFont="1" applyBorder="1" applyAlignment="1">
      <alignment horizontal="center" vertical="center"/>
    </xf>
    <xf numFmtId="170" fontId="76" fillId="0" borderId="17" xfId="17" applyNumberFormat="1" applyFont="1" applyBorder="1" applyAlignment="1">
      <alignment horizontal="center"/>
    </xf>
    <xf numFmtId="170" fontId="76" fillId="0" borderId="19" xfId="17" applyNumberFormat="1" applyFont="1" applyBorder="1" applyAlignment="1">
      <alignment horizontal="center"/>
    </xf>
    <xf numFmtId="170" fontId="76" fillId="0" borderId="97" xfId="17" applyNumberFormat="1" applyFont="1" applyBorder="1" applyAlignment="1">
      <alignment horizontal="center"/>
    </xf>
    <xf numFmtId="1" fontId="75" fillId="0" borderId="17" xfId="17" applyNumberFormat="1" applyFont="1" applyBorder="1" applyAlignment="1">
      <alignment horizontal="center"/>
    </xf>
    <xf numFmtId="1" fontId="75" fillId="0" borderId="19" xfId="17" applyNumberFormat="1" applyFont="1" applyBorder="1" applyAlignment="1">
      <alignment horizontal="center"/>
    </xf>
    <xf numFmtId="1" fontId="75" fillId="0" borderId="98" xfId="17" applyNumberFormat="1" applyFont="1" applyBorder="1" applyAlignment="1">
      <alignment horizontal="center"/>
    </xf>
    <xf numFmtId="1" fontId="76" fillId="0" borderId="17" xfId="17" applyNumberFormat="1" applyFont="1" applyBorder="1" applyAlignment="1">
      <alignment horizontal="center"/>
    </xf>
    <xf numFmtId="1" fontId="76" fillId="0" borderId="19" xfId="17" applyNumberFormat="1" applyFont="1" applyBorder="1" applyAlignment="1">
      <alignment horizontal="center"/>
    </xf>
    <xf numFmtId="1" fontId="76" fillId="0" borderId="98" xfId="17" applyNumberFormat="1" applyFont="1" applyBorder="1" applyAlignment="1">
      <alignment horizontal="center"/>
    </xf>
    <xf numFmtId="1" fontId="81" fillId="0" borderId="17" xfId="17" applyNumberFormat="1" applyFont="1" applyBorder="1" applyAlignment="1">
      <alignment horizontal="center"/>
    </xf>
    <xf numFmtId="1" fontId="81" fillId="0" borderId="19" xfId="17" applyNumberFormat="1" applyFont="1" applyBorder="1" applyAlignment="1">
      <alignment horizontal="center"/>
    </xf>
    <xf numFmtId="1" fontId="81" fillId="0" borderId="97" xfId="17" applyNumberFormat="1" applyFont="1" applyBorder="1" applyAlignment="1">
      <alignment horizontal="center"/>
    </xf>
    <xf numFmtId="0" fontId="78" fillId="0" borderId="17" xfId="17" applyFont="1" applyBorder="1"/>
    <xf numFmtId="0" fontId="78" fillId="0" borderId="19" xfId="17" applyFont="1" applyBorder="1"/>
    <xf numFmtId="0" fontId="78" fillId="0" borderId="97" xfId="17" applyFont="1" applyBorder="1"/>
    <xf numFmtId="0" fontId="78" fillId="0" borderId="95" xfId="17" applyFont="1" applyBorder="1"/>
    <xf numFmtId="1" fontId="75" fillId="0" borderId="0" xfId="17" applyNumberFormat="1" applyFont="1" applyAlignment="1">
      <alignment horizontal="center"/>
    </xf>
    <xf numFmtId="49" fontId="75" fillId="0" borderId="0" xfId="17" applyNumberFormat="1" applyFont="1" applyAlignment="1">
      <alignment horizontal="center" vertical="center"/>
    </xf>
    <xf numFmtId="170" fontId="76" fillId="0" borderId="0" xfId="17" applyNumberFormat="1" applyFont="1" applyAlignment="1">
      <alignment horizontal="center"/>
    </xf>
    <xf numFmtId="1" fontId="76" fillId="0" borderId="0" xfId="17" applyNumberFormat="1" applyFont="1" applyAlignment="1">
      <alignment horizontal="center"/>
    </xf>
    <xf numFmtId="1" fontId="81" fillId="0" borderId="0" xfId="17" applyNumberFormat="1" applyFont="1" applyAlignment="1">
      <alignment horizontal="center"/>
    </xf>
    <xf numFmtId="0" fontId="78" fillId="0" borderId="0" xfId="17" applyFont="1"/>
    <xf numFmtId="1" fontId="75" fillId="12" borderId="99" xfId="17" applyNumberFormat="1" applyFont="1" applyFill="1" applyBorder="1" applyAlignment="1">
      <alignment horizontal="center"/>
    </xf>
    <xf numFmtId="0" fontId="80" fillId="0" borderId="91" xfId="17" applyFont="1" applyBorder="1" applyAlignment="1">
      <alignment horizontal="center"/>
    </xf>
    <xf numFmtId="0" fontId="80" fillId="0" borderId="100" xfId="17" applyFont="1" applyBorder="1" applyAlignment="1">
      <alignment horizontal="center"/>
    </xf>
    <xf numFmtId="0" fontId="80" fillId="0" borderId="101" xfId="17" applyFont="1" applyBorder="1" applyAlignment="1">
      <alignment horizontal="center"/>
    </xf>
    <xf numFmtId="0" fontId="80" fillId="0" borderId="102" xfId="17" applyFont="1" applyBorder="1" applyAlignment="1">
      <alignment horizontal="center"/>
    </xf>
    <xf numFmtId="0" fontId="83" fillId="0" borderId="92" xfId="17" applyFont="1" applyBorder="1" applyAlignment="1">
      <alignment horizontal="center"/>
    </xf>
    <xf numFmtId="0" fontId="83" fillId="0" borderId="57" xfId="17" applyFont="1" applyBorder="1" applyAlignment="1">
      <alignment horizontal="center"/>
    </xf>
    <xf numFmtId="0" fontId="78" fillId="0" borderId="21" xfId="17" applyFont="1" applyBorder="1" applyAlignment="1">
      <alignment horizontal="center"/>
    </xf>
    <xf numFmtId="0" fontId="78" fillId="0" borderId="22" xfId="17" applyFont="1" applyBorder="1" applyAlignment="1">
      <alignment horizontal="center"/>
    </xf>
    <xf numFmtId="0" fontId="78" fillId="0" borderId="11" xfId="17" applyFont="1" applyBorder="1" applyAlignment="1">
      <alignment horizontal="center"/>
    </xf>
    <xf numFmtId="1" fontId="78" fillId="0" borderId="23" xfId="17" applyNumberFormat="1" applyFont="1" applyBorder="1" applyAlignment="1">
      <alignment horizontal="center"/>
    </xf>
    <xf numFmtId="0" fontId="83" fillId="0" borderId="21" xfId="17" applyFont="1" applyBorder="1" applyAlignment="1">
      <alignment horizontal="center"/>
    </xf>
    <xf numFmtId="0" fontId="83" fillId="0" borderId="22" xfId="17" applyFont="1" applyBorder="1" applyAlignment="1">
      <alignment horizontal="center"/>
    </xf>
    <xf numFmtId="1" fontId="83" fillId="0" borderId="23" xfId="17" applyNumberFormat="1" applyFont="1" applyBorder="1" applyAlignment="1">
      <alignment horizontal="center"/>
    </xf>
    <xf numFmtId="0" fontId="83" fillId="0" borderId="94" xfId="17" applyFont="1" applyBorder="1" applyAlignment="1">
      <alignment horizontal="center"/>
    </xf>
    <xf numFmtId="0" fontId="83" fillId="0" borderId="15" xfId="17" applyFont="1" applyBorder="1" applyAlignment="1">
      <alignment horizontal="center"/>
    </xf>
    <xf numFmtId="0" fontId="78" fillId="0" borderId="24" xfId="17" applyFont="1" applyBorder="1" applyAlignment="1">
      <alignment horizontal="center"/>
    </xf>
    <xf numFmtId="0" fontId="78" fillId="0" borderId="1" xfId="17" applyFont="1" applyBorder="1" applyAlignment="1">
      <alignment horizontal="center"/>
    </xf>
    <xf numFmtId="0" fontId="78" fillId="0" borderId="2" xfId="17" applyFont="1" applyBorder="1" applyAlignment="1">
      <alignment horizontal="center"/>
    </xf>
    <xf numFmtId="1" fontId="78" fillId="0" borderId="26" xfId="17" applyNumberFormat="1" applyFont="1" applyBorder="1" applyAlignment="1">
      <alignment horizontal="center"/>
    </xf>
    <xf numFmtId="0" fontId="83" fillId="0" borderId="24" xfId="17" applyFont="1" applyBorder="1" applyAlignment="1">
      <alignment horizontal="center"/>
    </xf>
    <xf numFmtId="0" fontId="83" fillId="0" borderId="1" xfId="17" applyFont="1" applyBorder="1" applyAlignment="1">
      <alignment horizontal="center"/>
    </xf>
    <xf numFmtId="1" fontId="83" fillId="0" borderId="26" xfId="17" applyNumberFormat="1" applyFont="1" applyBorder="1" applyAlignment="1">
      <alignment horizontal="center"/>
    </xf>
    <xf numFmtId="0" fontId="83" fillId="0" borderId="95" xfId="17" applyFont="1" applyBorder="1" applyAlignment="1">
      <alignment horizontal="center"/>
    </xf>
    <xf numFmtId="0" fontId="83" fillId="0" borderId="103" xfId="17" applyFont="1" applyBorder="1" applyAlignment="1">
      <alignment horizontal="center"/>
    </xf>
    <xf numFmtId="0" fontId="78" fillId="0" borderId="17" xfId="17" applyFont="1" applyBorder="1" applyAlignment="1">
      <alignment horizontal="center"/>
    </xf>
    <xf numFmtId="0" fontId="78" fillId="0" borderId="19" xfId="17" applyFont="1" applyBorder="1" applyAlignment="1">
      <alignment horizontal="center"/>
    </xf>
    <xf numFmtId="0" fontId="78" fillId="0" borderId="97" xfId="17" applyFont="1" applyBorder="1" applyAlignment="1">
      <alignment horizontal="center"/>
    </xf>
    <xf numFmtId="1" fontId="78" fillId="0" borderId="98" xfId="17" applyNumberFormat="1" applyFont="1" applyBorder="1" applyAlignment="1">
      <alignment horizontal="center"/>
    </xf>
    <xf numFmtId="0" fontId="83" fillId="0" borderId="17" xfId="17" applyFont="1" applyBorder="1" applyAlignment="1">
      <alignment horizontal="center"/>
    </xf>
    <xf numFmtId="0" fontId="83" fillId="0" borderId="19" xfId="17" applyFont="1" applyBorder="1" applyAlignment="1">
      <alignment horizontal="center"/>
    </xf>
    <xf numFmtId="1" fontId="83" fillId="0" borderId="98" xfId="17" applyNumberFormat="1" applyFont="1" applyBorder="1" applyAlignment="1">
      <alignment horizontal="center"/>
    </xf>
    <xf numFmtId="0" fontId="83" fillId="0" borderId="0" xfId="17" applyFont="1" applyAlignment="1">
      <alignment horizontal="center"/>
    </xf>
    <xf numFmtId="0" fontId="78" fillId="0" borderId="0" xfId="17" applyFont="1" applyAlignment="1">
      <alignment horizontal="center"/>
    </xf>
    <xf numFmtId="0" fontId="83" fillId="0" borderId="0" xfId="17" applyFont="1"/>
    <xf numFmtId="0" fontId="75" fillId="12" borderId="99" xfId="17" applyFont="1" applyFill="1" applyBorder="1" applyAlignment="1">
      <alignment horizontal="center"/>
    </xf>
    <xf numFmtId="0" fontId="83" fillId="12" borderId="91" xfId="17" applyFont="1" applyFill="1" applyBorder="1" applyAlignment="1">
      <alignment horizontal="center"/>
    </xf>
    <xf numFmtId="0" fontId="84" fillId="12" borderId="36" xfId="17" applyFont="1" applyFill="1" applyBorder="1"/>
    <xf numFmtId="0" fontId="84" fillId="12" borderId="34" xfId="17" applyFont="1" applyFill="1" applyBorder="1"/>
    <xf numFmtId="0" fontId="77" fillId="12" borderId="38" xfId="17" applyFont="1" applyFill="1" applyBorder="1" applyAlignment="1">
      <alignment horizontal="center"/>
    </xf>
    <xf numFmtId="0" fontId="77" fillId="12" borderId="40" xfId="17" applyFont="1" applyFill="1" applyBorder="1" applyAlignment="1">
      <alignment horizontal="center"/>
    </xf>
    <xf numFmtId="0" fontId="77" fillId="12" borderId="37" xfId="17" applyFont="1" applyFill="1" applyBorder="1" applyAlignment="1">
      <alignment horizontal="center"/>
    </xf>
    <xf numFmtId="0" fontId="78" fillId="0" borderId="77" xfId="17" applyFont="1" applyBorder="1" applyAlignment="1">
      <alignment horizontal="center"/>
    </xf>
    <xf numFmtId="0" fontId="78" fillId="0" borderId="92" xfId="17" applyFont="1" applyBorder="1"/>
    <xf numFmtId="0" fontId="80" fillId="0" borderId="13" xfId="17" applyFont="1" applyBorder="1" applyAlignment="1">
      <alignment horizontal="center"/>
    </xf>
    <xf numFmtId="0" fontId="78" fillId="0" borderId="21" xfId="17" applyFont="1" applyBorder="1"/>
    <xf numFmtId="0" fontId="78" fillId="0" borderId="22" xfId="17" applyFont="1" applyBorder="1"/>
    <xf numFmtId="1" fontId="78" fillId="0" borderId="23" xfId="17" applyNumberFormat="1" applyFont="1" applyBorder="1"/>
    <xf numFmtId="0" fontId="78" fillId="0" borderId="58" xfId="17" applyFont="1" applyBorder="1"/>
    <xf numFmtId="0" fontId="78" fillId="0" borderId="6" xfId="17" applyFont="1" applyBorder="1"/>
    <xf numFmtId="1" fontId="78" fillId="0" borderId="25" xfId="17" applyNumberFormat="1" applyFont="1" applyBorder="1"/>
    <xf numFmtId="0" fontId="78" fillId="0" borderId="27" xfId="17" applyFont="1" applyBorder="1"/>
    <xf numFmtId="0" fontId="78" fillId="0" borderId="7" xfId="17" applyFont="1" applyBorder="1"/>
    <xf numFmtId="0" fontId="78" fillId="0" borderId="23" xfId="17" applyFont="1" applyBorder="1"/>
    <xf numFmtId="0" fontId="75" fillId="0" borderId="15" xfId="17" applyFont="1" applyBorder="1" applyAlignment="1">
      <alignment horizontal="center"/>
    </xf>
    <xf numFmtId="0" fontId="78" fillId="0" borderId="4" xfId="17" applyFont="1" applyBorder="1" applyAlignment="1">
      <alignment horizontal="center"/>
    </xf>
    <xf numFmtId="1" fontId="78" fillId="0" borderId="2" xfId="17" applyNumberFormat="1" applyFont="1" applyBorder="1" applyAlignment="1">
      <alignment horizontal="center"/>
    </xf>
    <xf numFmtId="0" fontId="85" fillId="0" borderId="24" xfId="17" applyFont="1" applyBorder="1" applyAlignment="1">
      <alignment horizontal="center"/>
    </xf>
    <xf numFmtId="0" fontId="85" fillId="0" borderId="1" xfId="17" applyFont="1" applyBorder="1" applyAlignment="1">
      <alignment horizontal="center"/>
    </xf>
    <xf numFmtId="1" fontId="85" fillId="0" borderId="26" xfId="17" applyNumberFormat="1" applyFont="1" applyBorder="1" applyAlignment="1">
      <alignment horizontal="center"/>
    </xf>
    <xf numFmtId="0" fontId="75" fillId="0" borderId="104" xfId="17" applyFont="1" applyBorder="1" applyAlignment="1">
      <alignment horizontal="center"/>
    </xf>
    <xf numFmtId="0" fontId="78" fillId="0" borderId="105" xfId="17" applyFont="1" applyBorder="1" applyAlignment="1">
      <alignment horizontal="center"/>
    </xf>
    <xf numFmtId="0" fontId="78" fillId="0" borderId="5" xfId="17" applyFont="1" applyBorder="1" applyAlignment="1">
      <alignment horizontal="center"/>
    </xf>
    <xf numFmtId="0" fontId="78" fillId="0" borderId="106" xfId="17" applyFont="1" applyBorder="1" applyAlignment="1">
      <alignment horizontal="center"/>
    </xf>
    <xf numFmtId="1" fontId="78" fillId="0" borderId="79" xfId="17" applyNumberFormat="1" applyFont="1" applyBorder="1" applyAlignment="1">
      <alignment horizontal="center"/>
    </xf>
    <xf numFmtId="0" fontId="78" fillId="0" borderId="69" xfId="17" applyFont="1" applyBorder="1" applyAlignment="1">
      <alignment horizontal="center"/>
    </xf>
    <xf numFmtId="1" fontId="78" fillId="0" borderId="106" xfId="17" applyNumberFormat="1" applyFont="1" applyBorder="1" applyAlignment="1">
      <alignment horizontal="center"/>
    </xf>
    <xf numFmtId="0" fontId="82" fillId="0" borderId="104" xfId="17" applyFont="1" applyBorder="1" applyAlignment="1">
      <alignment horizontal="right"/>
    </xf>
    <xf numFmtId="0" fontId="78" fillId="0" borderId="107" xfId="17" applyFont="1" applyBorder="1"/>
    <xf numFmtId="0" fontId="86" fillId="0" borderId="105" xfId="17" applyFont="1" applyBorder="1" applyAlignment="1">
      <alignment horizontal="center"/>
    </xf>
    <xf numFmtId="0" fontId="86" fillId="0" borderId="5" xfId="17" applyFont="1" applyBorder="1" applyAlignment="1">
      <alignment horizontal="center"/>
    </xf>
    <xf numFmtId="0" fontId="86" fillId="0" borderId="106" xfId="17" applyFont="1" applyBorder="1" applyAlignment="1">
      <alignment horizontal="center"/>
    </xf>
    <xf numFmtId="0" fontId="86" fillId="0" borderId="69" xfId="17" applyFont="1" applyBorder="1" applyAlignment="1">
      <alignment horizontal="center"/>
    </xf>
    <xf numFmtId="1" fontId="86" fillId="0" borderId="79" xfId="17" applyNumberFormat="1" applyFont="1" applyBorder="1" applyAlignment="1">
      <alignment horizontal="center"/>
    </xf>
    <xf numFmtId="0" fontId="83" fillId="0" borderId="38" xfId="17" applyFont="1" applyBorder="1" applyAlignment="1">
      <alignment horizontal="center"/>
    </xf>
    <xf numFmtId="0" fontId="78" fillId="0" borderId="99" xfId="17" applyFont="1" applyBorder="1"/>
    <xf numFmtId="0" fontId="78" fillId="0" borderId="108" xfId="17" applyFont="1" applyBorder="1"/>
    <xf numFmtId="0" fontId="78" fillId="0" borderId="101" xfId="17" applyFont="1" applyBorder="1"/>
    <xf numFmtId="0" fontId="78" fillId="0" borderId="109" xfId="17" applyFont="1" applyBorder="1"/>
    <xf numFmtId="0" fontId="75" fillId="16" borderId="100" xfId="17" applyFont="1" applyFill="1" applyBorder="1"/>
    <xf numFmtId="0" fontId="75" fillId="16" borderId="101" xfId="17" applyFont="1" applyFill="1" applyBorder="1"/>
    <xf numFmtId="1" fontId="75" fillId="16" borderId="102" xfId="17" applyNumberFormat="1" applyFont="1" applyFill="1" applyBorder="1"/>
    <xf numFmtId="0" fontId="78" fillId="0" borderId="100" xfId="17" applyFont="1" applyBorder="1"/>
    <xf numFmtId="1" fontId="78" fillId="0" borderId="102" xfId="17" applyNumberFormat="1" applyFont="1" applyBorder="1"/>
    <xf numFmtId="0" fontId="75" fillId="0" borderId="0" xfId="17" applyFont="1"/>
    <xf numFmtId="1" fontId="75" fillId="0" borderId="0" xfId="17" applyNumberFormat="1" applyFont="1"/>
    <xf numFmtId="1" fontId="78" fillId="0" borderId="0" xfId="17" applyNumberFormat="1" applyFont="1"/>
    <xf numFmtId="0" fontId="2" fillId="0" borderId="0" xfId="17" applyAlignment="1">
      <alignment horizontal="center"/>
    </xf>
    <xf numFmtId="0" fontId="8" fillId="0" borderId="0" xfId="17" applyFont="1"/>
    <xf numFmtId="1" fontId="78" fillId="0" borderId="26" xfId="17" applyNumberFormat="1" applyFont="1" applyBorder="1"/>
    <xf numFmtId="0" fontId="78" fillId="0" borderId="4" xfId="17" applyFont="1" applyBorder="1"/>
    <xf numFmtId="1" fontId="78" fillId="0" borderId="2" xfId="17" applyNumberFormat="1" applyFont="1" applyBorder="1"/>
    <xf numFmtId="0" fontId="85" fillId="0" borderId="24" xfId="17" applyFont="1" applyBorder="1"/>
    <xf numFmtId="0" fontId="85" fillId="0" borderId="1" xfId="17" applyFont="1" applyBorder="1"/>
    <xf numFmtId="1" fontId="85" fillId="0" borderId="26" xfId="17" applyNumberFormat="1" applyFont="1" applyBorder="1"/>
    <xf numFmtId="0" fontId="78" fillId="0" borderId="105" xfId="17" applyFont="1" applyBorder="1"/>
    <xf numFmtId="0" fontId="78" fillId="0" borderId="5" xfId="17" applyFont="1" applyBorder="1"/>
    <xf numFmtId="1" fontId="78" fillId="0" borderId="79" xfId="17" applyNumberFormat="1" applyFont="1" applyBorder="1"/>
    <xf numFmtId="0" fontId="78" fillId="0" borderId="69" xfId="17" applyFont="1" applyBorder="1"/>
    <xf numFmtId="1" fontId="78" fillId="0" borderId="106" xfId="17" applyNumberFormat="1" applyFont="1" applyBorder="1"/>
    <xf numFmtId="0" fontId="87" fillId="0" borderId="15" xfId="17" applyFont="1" applyBorder="1" applyAlignment="1">
      <alignment horizontal="right"/>
    </xf>
    <xf numFmtId="0" fontId="86" fillId="0" borderId="4" xfId="17" applyFont="1" applyBorder="1" applyAlignment="1">
      <alignment horizontal="center"/>
    </xf>
    <xf numFmtId="0" fontId="86" fillId="0" borderId="1" xfId="17" applyFont="1" applyBorder="1" applyAlignment="1">
      <alignment horizontal="center"/>
    </xf>
    <xf numFmtId="0" fontId="86" fillId="0" borderId="2" xfId="17" applyFont="1" applyBorder="1" applyAlignment="1">
      <alignment horizontal="center"/>
    </xf>
    <xf numFmtId="0" fontId="86" fillId="0" borderId="69" xfId="17" applyFont="1" applyBorder="1"/>
    <xf numFmtId="0" fontId="86" fillId="0" borderId="5" xfId="17" applyFont="1" applyBorder="1"/>
    <xf numFmtId="1" fontId="86" fillId="0" borderId="79" xfId="17" applyNumberFormat="1" applyFont="1" applyBorder="1"/>
    <xf numFmtId="0" fontId="78" fillId="12" borderId="99" xfId="17" applyFont="1" applyFill="1" applyBorder="1"/>
    <xf numFmtId="0" fontId="78" fillId="12" borderId="108" xfId="17" applyFont="1" applyFill="1" applyBorder="1"/>
    <xf numFmtId="0" fontId="77" fillId="12" borderId="101" xfId="17" applyFont="1" applyFill="1" applyBorder="1" applyAlignment="1">
      <alignment horizontal="center"/>
    </xf>
    <xf numFmtId="0" fontId="78" fillId="12" borderId="109" xfId="17" applyFont="1" applyFill="1" applyBorder="1"/>
    <xf numFmtId="0" fontId="75" fillId="12" borderId="36" xfId="17" applyFont="1" applyFill="1" applyBorder="1"/>
    <xf numFmtId="0" fontId="75" fillId="12" borderId="35" xfId="17" applyFont="1" applyFill="1" applyBorder="1" applyAlignment="1">
      <alignment horizontal="center"/>
    </xf>
    <xf numFmtId="0" fontId="75" fillId="12" borderId="34" xfId="17" applyFont="1" applyFill="1" applyBorder="1"/>
    <xf numFmtId="0" fontId="78" fillId="0" borderId="110" xfId="17" applyFont="1" applyBorder="1" applyAlignment="1">
      <alignment horizontal="center"/>
    </xf>
    <xf numFmtId="0" fontId="78" fillId="0" borderId="110" xfId="17" applyFont="1" applyBorder="1"/>
    <xf numFmtId="0" fontId="80" fillId="0" borderId="27" xfId="17" applyFont="1" applyBorder="1" applyAlignment="1">
      <alignment horizontal="center"/>
    </xf>
    <xf numFmtId="0" fontId="80" fillId="0" borderId="6" xfId="17" applyFont="1" applyBorder="1" applyAlignment="1">
      <alignment horizontal="center"/>
    </xf>
    <xf numFmtId="0" fontId="80" fillId="0" borderId="7" xfId="17" applyFont="1" applyBorder="1" applyAlignment="1">
      <alignment horizontal="center"/>
    </xf>
    <xf numFmtId="0" fontId="78" fillId="0" borderId="23" xfId="17" applyFont="1" applyBorder="1" applyAlignment="1">
      <alignment horizontal="center"/>
    </xf>
    <xf numFmtId="0" fontId="75" fillId="0" borderId="94" xfId="17" applyFont="1" applyBorder="1" applyAlignment="1">
      <alignment horizontal="center"/>
    </xf>
    <xf numFmtId="0" fontId="75" fillId="0" borderId="24" xfId="17" applyFont="1" applyBorder="1" applyAlignment="1">
      <alignment horizontal="center"/>
    </xf>
    <xf numFmtId="0" fontId="75" fillId="0" borderId="1" xfId="17" applyFont="1" applyBorder="1" applyAlignment="1">
      <alignment horizontal="center"/>
    </xf>
    <xf numFmtId="164" fontId="78" fillId="0" borderId="26" xfId="17" applyNumberFormat="1" applyFont="1" applyBorder="1" applyAlignment="1">
      <alignment horizontal="center"/>
    </xf>
    <xf numFmtId="0" fontId="81" fillId="0" borderId="24" xfId="17" applyFont="1" applyBorder="1" applyAlignment="1">
      <alignment horizontal="center"/>
    </xf>
    <xf numFmtId="0" fontId="81" fillId="0" borderId="1" xfId="17" applyFont="1" applyBorder="1" applyAlignment="1">
      <alignment horizontal="center"/>
    </xf>
    <xf numFmtId="164" fontId="81" fillId="0" borderId="2" xfId="17" applyNumberFormat="1" applyFont="1" applyBorder="1" applyAlignment="1">
      <alignment horizontal="center"/>
    </xf>
    <xf numFmtId="0" fontId="82" fillId="0" borderId="24" xfId="17" applyFont="1" applyBorder="1" applyAlignment="1">
      <alignment horizontal="center"/>
    </xf>
    <xf numFmtId="0" fontId="82" fillId="0" borderId="1" xfId="17" applyFont="1" applyBorder="1" applyAlignment="1">
      <alignment horizontal="center"/>
    </xf>
    <xf numFmtId="0" fontId="82" fillId="0" borderId="26" xfId="17" applyFont="1" applyBorder="1" applyAlignment="1">
      <alignment horizontal="center"/>
    </xf>
    <xf numFmtId="0" fontId="78" fillId="0" borderId="106" xfId="17" applyFont="1" applyBorder="1"/>
    <xf numFmtId="0" fontId="75" fillId="0" borderId="69" xfId="17" applyFont="1" applyBorder="1" applyAlignment="1">
      <alignment horizontal="center"/>
    </xf>
    <xf numFmtId="0" fontId="75" fillId="0" borderId="5" xfId="17" applyFont="1" applyBorder="1" applyAlignment="1">
      <alignment horizontal="center"/>
    </xf>
    <xf numFmtId="1" fontId="75" fillId="0" borderId="79" xfId="17" applyNumberFormat="1" applyFont="1" applyBorder="1" applyAlignment="1">
      <alignment horizontal="center"/>
    </xf>
    <xf numFmtId="164" fontId="78" fillId="0" borderId="79" xfId="17" applyNumberFormat="1" applyFont="1" applyBorder="1" applyAlignment="1">
      <alignment horizontal="center"/>
    </xf>
    <xf numFmtId="0" fontId="75" fillId="16" borderId="24" xfId="17" applyFont="1" applyFill="1" applyBorder="1" applyAlignment="1">
      <alignment horizontal="center"/>
    </xf>
    <xf numFmtId="0" fontId="75" fillId="16" borderId="1" xfId="17" applyFont="1" applyFill="1" applyBorder="1" applyAlignment="1">
      <alignment horizontal="center"/>
    </xf>
    <xf numFmtId="1" fontId="75" fillId="16" borderId="26" xfId="17" applyNumberFormat="1" applyFont="1" applyFill="1" applyBorder="1" applyAlignment="1">
      <alignment horizontal="center"/>
    </xf>
    <xf numFmtId="0" fontId="78" fillId="0" borderId="15" xfId="17" applyFont="1" applyBorder="1"/>
    <xf numFmtId="0" fontId="75" fillId="0" borderId="100" xfId="17" applyFont="1" applyBorder="1" applyAlignment="1">
      <alignment horizontal="left"/>
    </xf>
    <xf numFmtId="0" fontId="76" fillId="0" borderId="109" xfId="17" applyFont="1" applyBorder="1"/>
    <xf numFmtId="0" fontId="75" fillId="16" borderId="100" xfId="17" applyFont="1" applyFill="1" applyBorder="1" applyAlignment="1">
      <alignment horizontal="center"/>
    </xf>
    <xf numFmtId="0" fontId="75" fillId="16" borderId="101" xfId="17" applyFont="1" applyFill="1" applyBorder="1" applyAlignment="1">
      <alignment horizontal="center"/>
    </xf>
    <xf numFmtId="1" fontId="75" fillId="16" borderId="102" xfId="17" applyNumberFormat="1" applyFont="1" applyFill="1" applyBorder="1" applyAlignment="1">
      <alignment horizontal="center"/>
    </xf>
    <xf numFmtId="0" fontId="76" fillId="0" borderId="100" xfId="17" applyFont="1" applyBorder="1" applyAlignment="1">
      <alignment horizontal="center"/>
    </xf>
    <xf numFmtId="0" fontId="76" fillId="0" borderId="101" xfId="17" applyFont="1" applyBorder="1" applyAlignment="1">
      <alignment horizontal="center"/>
    </xf>
    <xf numFmtId="164" fontId="76" fillId="0" borderId="102" xfId="17" applyNumberFormat="1" applyFont="1" applyBorder="1" applyAlignment="1">
      <alignment horizontal="center"/>
    </xf>
    <xf numFmtId="0" fontId="75" fillId="0" borderId="95" xfId="17" applyFont="1" applyBorder="1" applyAlignment="1">
      <alignment horizontal="center"/>
    </xf>
    <xf numFmtId="0" fontId="76" fillId="0" borderId="18" xfId="17" applyFont="1" applyBorder="1"/>
    <xf numFmtId="0" fontId="76" fillId="0" borderId="73" xfId="17" applyFont="1" applyBorder="1"/>
    <xf numFmtId="0" fontId="75" fillId="0" borderId="70" xfId="17" applyFont="1" applyBorder="1" applyAlignment="1">
      <alignment horizontal="center"/>
    </xf>
    <xf numFmtId="0" fontId="75" fillId="0" borderId="18" xfId="17" applyFont="1" applyBorder="1" applyAlignment="1">
      <alignment horizontal="center"/>
    </xf>
    <xf numFmtId="1" fontId="75" fillId="0" borderId="20" xfId="17" applyNumberFormat="1" applyFont="1" applyBorder="1" applyAlignment="1">
      <alignment horizontal="center"/>
    </xf>
    <xf numFmtId="0" fontId="76" fillId="0" borderId="70" xfId="17" applyFont="1" applyBorder="1" applyAlignment="1">
      <alignment horizontal="center"/>
    </xf>
    <xf numFmtId="0" fontId="76" fillId="0" borderId="18" xfId="17" applyFont="1" applyBorder="1" applyAlignment="1">
      <alignment horizontal="center"/>
    </xf>
    <xf numFmtId="164" fontId="76" fillId="0" borderId="20" xfId="17" applyNumberFormat="1" applyFont="1" applyBorder="1" applyAlignment="1">
      <alignment horizontal="center"/>
    </xf>
    <xf numFmtId="0" fontId="81" fillId="0" borderId="17" xfId="17" applyFont="1" applyBorder="1" applyAlignment="1">
      <alignment horizontal="center"/>
    </xf>
    <xf numFmtId="0" fontId="81" fillId="0" borderId="19" xfId="17" applyFont="1" applyBorder="1" applyAlignment="1">
      <alignment horizontal="center"/>
    </xf>
    <xf numFmtId="164" fontId="81" fillId="0" borderId="97" xfId="17" applyNumberFormat="1" applyFont="1" applyBorder="1" applyAlignment="1">
      <alignment horizontal="center"/>
    </xf>
    <xf numFmtId="0" fontId="78" fillId="0" borderId="99" xfId="17" applyFont="1" applyBorder="1" applyAlignment="1">
      <alignment horizontal="center"/>
    </xf>
    <xf numFmtId="0" fontId="78" fillId="0" borderId="38" xfId="17" applyFont="1" applyBorder="1"/>
    <xf numFmtId="0" fontId="75" fillId="0" borderId="100" xfId="17" applyFont="1" applyBorder="1"/>
    <xf numFmtId="0" fontId="76" fillId="0" borderId="37" xfId="17" applyFont="1" applyBorder="1"/>
    <xf numFmtId="0" fontId="75" fillId="16" borderId="108" xfId="17" applyFont="1" applyFill="1" applyBorder="1" applyAlignment="1">
      <alignment horizontal="center"/>
    </xf>
    <xf numFmtId="0" fontId="76" fillId="0" borderId="40" xfId="17" applyFont="1" applyBorder="1" applyAlignment="1">
      <alignment horizontal="center"/>
    </xf>
    <xf numFmtId="0" fontId="76" fillId="0" borderId="29" xfId="17" applyFont="1" applyBorder="1" applyAlignment="1">
      <alignment horizontal="center"/>
    </xf>
    <xf numFmtId="0" fontId="78" fillId="0" borderId="29" xfId="17" applyFont="1" applyBorder="1" applyAlignment="1">
      <alignment horizontal="center"/>
    </xf>
    <xf numFmtId="0" fontId="78" fillId="0" borderId="98" xfId="17" applyFont="1" applyBorder="1"/>
    <xf numFmtId="0" fontId="76" fillId="0" borderId="0" xfId="17" applyFont="1"/>
    <xf numFmtId="0" fontId="75" fillId="0" borderId="0" xfId="17" applyFont="1" applyAlignment="1">
      <alignment horizontal="center"/>
    </xf>
    <xf numFmtId="164" fontId="75" fillId="0" borderId="0" xfId="17" applyNumberFormat="1" applyFont="1" applyAlignment="1">
      <alignment horizontal="center"/>
    </xf>
    <xf numFmtId="0" fontId="76" fillId="0" borderId="0" xfId="17" applyFont="1" applyAlignment="1">
      <alignment horizontal="center"/>
    </xf>
    <xf numFmtId="0" fontId="83" fillId="12" borderId="34" xfId="17" applyFont="1" applyFill="1" applyBorder="1" applyAlignment="1">
      <alignment horizontal="center"/>
    </xf>
    <xf numFmtId="0" fontId="78" fillId="12" borderId="35" xfId="17" applyFont="1" applyFill="1" applyBorder="1"/>
    <xf numFmtId="0" fontId="78" fillId="12" borderId="100" xfId="17" applyFont="1" applyFill="1" applyBorder="1"/>
    <xf numFmtId="0" fontId="78" fillId="12" borderId="102" xfId="17" applyFont="1" applyFill="1" applyBorder="1"/>
    <xf numFmtId="0" fontId="8" fillId="0" borderId="57" xfId="17" applyFont="1" applyBorder="1" applyAlignment="1">
      <alignment horizontal="center"/>
    </xf>
    <xf numFmtId="0" fontId="88" fillId="0" borderId="92" xfId="17" applyFont="1" applyBorder="1" applyAlignment="1">
      <alignment horizontal="center"/>
    </xf>
    <xf numFmtId="0" fontId="89" fillId="0" borderId="13" xfId="17" applyFont="1" applyBorder="1" applyAlignment="1">
      <alignment horizontal="center"/>
    </xf>
    <xf numFmtId="0" fontId="89" fillId="0" borderId="22" xfId="17" applyFont="1" applyBorder="1" applyAlignment="1">
      <alignment horizontal="center"/>
    </xf>
    <xf numFmtId="0" fontId="89" fillId="0" borderId="23" xfId="17" applyFont="1" applyBorder="1" applyAlignment="1">
      <alignment horizontal="center"/>
    </xf>
    <xf numFmtId="0" fontId="8" fillId="0" borderId="13" xfId="17" applyFont="1" applyBorder="1"/>
    <xf numFmtId="0" fontId="8" fillId="0" borderId="22" xfId="17" applyFont="1" applyBorder="1"/>
    <xf numFmtId="1" fontId="8" fillId="0" borderId="23" xfId="17" applyNumberFormat="1" applyFont="1" applyBorder="1"/>
    <xf numFmtId="0" fontId="8" fillId="0" borderId="21" xfId="17" applyFont="1" applyBorder="1"/>
    <xf numFmtId="0" fontId="8" fillId="0" borderId="11" xfId="17" applyFont="1" applyBorder="1"/>
    <xf numFmtId="0" fontId="8" fillId="0" borderId="23" xfId="17" applyFont="1" applyBorder="1"/>
    <xf numFmtId="0" fontId="90" fillId="0" borderId="15" xfId="17" applyFont="1" applyBorder="1" applyAlignment="1">
      <alignment horizontal="center"/>
    </xf>
    <xf numFmtId="0" fontId="90" fillId="0" borderId="94" xfId="17" applyFont="1" applyBorder="1" applyAlignment="1">
      <alignment horizontal="center"/>
    </xf>
    <xf numFmtId="0" fontId="78" fillId="0" borderId="26" xfId="17" applyFont="1" applyBorder="1"/>
    <xf numFmtId="1" fontId="75" fillId="0" borderId="2" xfId="17" applyNumberFormat="1" applyFont="1" applyBorder="1"/>
    <xf numFmtId="1" fontId="75" fillId="0" borderId="26" xfId="17" applyNumberFormat="1" applyFont="1" applyBorder="1"/>
    <xf numFmtId="0" fontId="75" fillId="0" borderId="4" xfId="17" applyFont="1" applyBorder="1"/>
    <xf numFmtId="1" fontId="82" fillId="0" borderId="26" xfId="17" applyNumberFormat="1" applyFont="1" applyBorder="1" applyAlignment="1">
      <alignment horizontal="center"/>
    </xf>
    <xf numFmtId="0" fontId="83" fillId="0" borderId="24" xfId="17" applyFont="1" applyBorder="1"/>
    <xf numFmtId="0" fontId="83" fillId="0" borderId="1" xfId="17" applyFont="1" applyBorder="1"/>
    <xf numFmtId="1" fontId="83" fillId="0" borderId="2" xfId="17" applyNumberFormat="1" applyFont="1" applyBorder="1"/>
    <xf numFmtId="0" fontId="91" fillId="0" borderId="24" xfId="17" applyFont="1" applyBorder="1"/>
    <xf numFmtId="0" fontId="91" fillId="0" borderId="1" xfId="17" applyFont="1" applyBorder="1"/>
    <xf numFmtId="1" fontId="91" fillId="0" borderId="26" xfId="17" applyNumberFormat="1" applyFont="1" applyBorder="1"/>
    <xf numFmtId="0" fontId="92" fillId="0" borderId="104" xfId="17" applyFont="1" applyBorder="1" applyAlignment="1">
      <alignment horizontal="right"/>
    </xf>
    <xf numFmtId="0" fontId="90" fillId="0" borderId="107" xfId="17" applyFont="1" applyBorder="1" applyAlignment="1">
      <alignment horizontal="center"/>
    </xf>
    <xf numFmtId="0" fontId="82" fillId="0" borderId="105" xfId="17" applyFont="1" applyBorder="1" applyAlignment="1">
      <alignment horizontal="right"/>
    </xf>
    <xf numFmtId="0" fontId="82" fillId="0" borderId="5" xfId="17" applyFont="1" applyBorder="1" applyAlignment="1">
      <alignment horizontal="right"/>
    </xf>
    <xf numFmtId="0" fontId="82" fillId="0" borderId="79" xfId="17" applyFont="1" applyBorder="1" applyAlignment="1">
      <alignment horizontal="right"/>
    </xf>
    <xf numFmtId="0" fontId="82" fillId="0" borderId="105" xfId="17" applyFont="1" applyBorder="1"/>
    <xf numFmtId="0" fontId="82" fillId="0" borderId="5" xfId="17" applyFont="1" applyBorder="1"/>
    <xf numFmtId="1" fontId="82" fillId="0" borderId="79" xfId="17" applyNumberFormat="1" applyFont="1" applyBorder="1"/>
    <xf numFmtId="0" fontId="86" fillId="0" borderId="105" xfId="17" applyFont="1" applyBorder="1"/>
    <xf numFmtId="1" fontId="86" fillId="0" borderId="106" xfId="17" applyNumberFormat="1" applyFont="1" applyBorder="1"/>
    <xf numFmtId="0" fontId="82" fillId="0" borderId="69" xfId="17" applyFont="1" applyBorder="1"/>
    <xf numFmtId="0" fontId="90" fillId="0" borderId="38" xfId="17" applyFont="1" applyBorder="1" applyAlignment="1">
      <alignment horizontal="center"/>
    </xf>
    <xf numFmtId="0" fontId="90" fillId="0" borderId="99" xfId="17" applyFont="1" applyBorder="1" applyAlignment="1">
      <alignment horizontal="center"/>
    </xf>
    <xf numFmtId="0" fontId="75" fillId="0" borderId="102" xfId="17" applyFont="1" applyBorder="1" applyAlignment="1">
      <alignment horizontal="right"/>
    </xf>
    <xf numFmtId="0" fontId="75" fillId="16" borderId="108" xfId="17" applyFont="1" applyFill="1" applyBorder="1"/>
    <xf numFmtId="0" fontId="76" fillId="0" borderId="108" xfId="17" applyFont="1" applyBorder="1"/>
    <xf numFmtId="0" fontId="76" fillId="0" borderId="101" xfId="17" applyFont="1" applyBorder="1"/>
    <xf numFmtId="1" fontId="76" fillId="0" borderId="102" xfId="17" applyNumberFormat="1" applyFont="1" applyBorder="1"/>
    <xf numFmtId="0" fontId="76" fillId="0" borderId="100" xfId="17" applyFont="1" applyBorder="1"/>
    <xf numFmtId="1" fontId="76" fillId="0" borderId="109" xfId="17" applyNumberFormat="1" applyFont="1" applyBorder="1"/>
    <xf numFmtId="0" fontId="90" fillId="0" borderId="32" xfId="17" applyFont="1" applyBorder="1" applyAlignment="1">
      <alignment horizontal="center"/>
    </xf>
    <xf numFmtId="0" fontId="90" fillId="0" borderId="59" xfId="17" applyFont="1" applyBorder="1" applyAlignment="1">
      <alignment horizontal="center"/>
    </xf>
    <xf numFmtId="0" fontId="78" fillId="0" borderId="25" xfId="17" applyFont="1" applyBorder="1"/>
    <xf numFmtId="0" fontId="75" fillId="0" borderId="27" xfId="17" applyFont="1" applyBorder="1"/>
    <xf numFmtId="0" fontId="75" fillId="0" borderId="6" xfId="17" applyFont="1" applyBorder="1"/>
    <xf numFmtId="1" fontId="75" fillId="0" borderId="7" xfId="17" applyNumberFormat="1" applyFont="1" applyBorder="1"/>
    <xf numFmtId="0" fontId="90" fillId="0" borderId="111" xfId="17" applyFont="1" applyBorder="1" applyAlignment="1">
      <alignment horizontal="center"/>
    </xf>
    <xf numFmtId="0" fontId="78" fillId="0" borderId="79" xfId="17" applyFont="1" applyBorder="1"/>
    <xf numFmtId="1" fontId="91" fillId="0" borderId="2" xfId="17" applyNumberFormat="1" applyFont="1" applyBorder="1"/>
    <xf numFmtId="0" fontId="92" fillId="0" borderId="111" xfId="17" applyFont="1" applyBorder="1" applyAlignment="1">
      <alignment horizontal="right"/>
    </xf>
    <xf numFmtId="0" fontId="93" fillId="0" borderId="107" xfId="17" applyFont="1" applyBorder="1"/>
    <xf numFmtId="0" fontId="82" fillId="0" borderId="69" xfId="17" applyFont="1" applyBorder="1" applyAlignment="1">
      <alignment horizontal="right"/>
    </xf>
    <xf numFmtId="1" fontId="82" fillId="0" borderId="106" xfId="17" applyNumberFormat="1" applyFont="1" applyBorder="1"/>
    <xf numFmtId="0" fontId="8" fillId="0" borderId="99" xfId="17" applyFont="1" applyBorder="1" applyAlignment="1">
      <alignment horizontal="center"/>
    </xf>
    <xf numFmtId="0" fontId="8" fillId="0" borderId="99" xfId="17" applyFont="1" applyBorder="1"/>
    <xf numFmtId="0" fontId="94" fillId="0" borderId="0" xfId="17" applyFont="1"/>
    <xf numFmtId="0" fontId="95" fillId="12" borderId="99" xfId="17" applyFont="1" applyFill="1" applyBorder="1" applyAlignment="1">
      <alignment horizontal="center"/>
    </xf>
    <xf numFmtId="0" fontId="96" fillId="12" borderId="99" xfId="17" applyFont="1" applyFill="1" applyBorder="1"/>
    <xf numFmtId="0" fontId="95" fillId="12" borderId="66" xfId="17" applyFont="1" applyFill="1" applyBorder="1"/>
    <xf numFmtId="0" fontId="97" fillId="12" borderId="71" xfId="17" applyFont="1" applyFill="1" applyBorder="1" applyAlignment="1">
      <alignment horizontal="center"/>
    </xf>
    <xf numFmtId="0" fontId="95" fillId="12" borderId="14" xfId="17" applyFont="1" applyFill="1" applyBorder="1"/>
    <xf numFmtId="0" fontId="97" fillId="12" borderId="38" xfId="17" applyFont="1" applyFill="1" applyBorder="1" applyAlignment="1">
      <alignment horizontal="center"/>
    </xf>
    <xf numFmtId="0" fontId="97" fillId="12" borderId="40" xfId="17" applyFont="1" applyFill="1" applyBorder="1" applyAlignment="1">
      <alignment horizontal="center"/>
    </xf>
    <xf numFmtId="0" fontId="97" fillId="12" borderId="37" xfId="17" applyFont="1" applyFill="1" applyBorder="1" applyAlignment="1">
      <alignment horizontal="center"/>
    </xf>
    <xf numFmtId="0" fontId="8" fillId="12" borderId="100" xfId="17" applyFont="1" applyFill="1" applyBorder="1"/>
    <xf numFmtId="0" fontId="97" fillId="12" borderId="101" xfId="17" applyFont="1" applyFill="1" applyBorder="1" applyAlignment="1">
      <alignment horizontal="center"/>
    </xf>
    <xf numFmtId="0" fontId="8" fillId="12" borderId="102" xfId="17" applyFont="1" applyFill="1" applyBorder="1"/>
    <xf numFmtId="0" fontId="8" fillId="0" borderId="110" xfId="17" applyFont="1" applyBorder="1"/>
    <xf numFmtId="0" fontId="8" fillId="0" borderId="77" xfId="17" applyFont="1" applyBorder="1"/>
    <xf numFmtId="0" fontId="8" fillId="0" borderId="21" xfId="17" applyFont="1" applyBorder="1" applyAlignment="1">
      <alignment horizontal="center"/>
    </xf>
    <xf numFmtId="0" fontId="8" fillId="0" borderId="22" xfId="17" applyFont="1" applyBorder="1" applyAlignment="1">
      <alignment horizontal="center"/>
    </xf>
    <xf numFmtId="0" fontId="8" fillId="0" borderId="23" xfId="17" applyFont="1" applyBorder="1" applyAlignment="1">
      <alignment horizontal="center"/>
    </xf>
    <xf numFmtId="0" fontId="8" fillId="0" borderId="58" xfId="17" applyFont="1" applyBorder="1"/>
    <xf numFmtId="0" fontId="8" fillId="0" borderId="6" xfId="17" applyFont="1" applyBorder="1"/>
    <xf numFmtId="0" fontId="8" fillId="0" borderId="25" xfId="17" applyFont="1" applyBorder="1"/>
    <xf numFmtId="0" fontId="8" fillId="0" borderId="27" xfId="17" applyFont="1" applyBorder="1"/>
    <xf numFmtId="0" fontId="95" fillId="0" borderId="94" xfId="17" applyFont="1" applyBorder="1" applyAlignment="1">
      <alignment horizontal="center"/>
    </xf>
    <xf numFmtId="0" fontId="95" fillId="0" borderId="15" xfId="17" applyFont="1" applyBorder="1" applyAlignment="1">
      <alignment horizontal="center"/>
    </xf>
    <xf numFmtId="171" fontId="95" fillId="0" borderId="24" xfId="17" applyNumberFormat="1" applyFont="1" applyBorder="1" applyAlignment="1">
      <alignment horizontal="center"/>
    </xf>
    <xf numFmtId="171" fontId="95" fillId="0" borderId="1" xfId="17" applyNumberFormat="1" applyFont="1" applyBorder="1" applyAlignment="1">
      <alignment horizontal="center"/>
    </xf>
    <xf numFmtId="171" fontId="95" fillId="0" borderId="26" xfId="17" applyNumberFormat="1" applyFont="1" applyBorder="1" applyAlignment="1">
      <alignment horizontal="center"/>
    </xf>
    <xf numFmtId="0" fontId="98" fillId="0" borderId="17" xfId="17" applyFont="1" applyBorder="1"/>
    <xf numFmtId="0" fontId="98" fillId="0" borderId="19" xfId="17" applyFont="1" applyBorder="1"/>
    <xf numFmtId="3" fontId="98" fillId="0" borderId="98" xfId="17" applyNumberFormat="1" applyFont="1" applyBorder="1"/>
    <xf numFmtId="0" fontId="8" fillId="0" borderId="4" xfId="17" applyFont="1" applyBorder="1"/>
    <xf numFmtId="0" fontId="8" fillId="0" borderId="1" xfId="17" applyFont="1" applyBorder="1"/>
    <xf numFmtId="3" fontId="8" fillId="0" borderId="2" xfId="17" applyNumberFormat="1" applyFont="1" applyBorder="1"/>
    <xf numFmtId="3" fontId="8" fillId="0" borderId="1" xfId="17" applyNumberFormat="1" applyFont="1" applyBorder="1"/>
    <xf numFmtId="0" fontId="95" fillId="16" borderId="24" xfId="17" applyFont="1" applyFill="1" applyBorder="1" applyAlignment="1">
      <alignment horizontal="center"/>
    </xf>
    <xf numFmtId="0" fontId="95" fillId="16" borderId="1" xfId="17" applyFont="1" applyFill="1" applyBorder="1" applyAlignment="1">
      <alignment horizontal="center"/>
    </xf>
    <xf numFmtId="1" fontId="95" fillId="16" borderId="26" xfId="17" applyNumberFormat="1" applyFont="1" applyFill="1" applyBorder="1" applyAlignment="1">
      <alignment horizontal="center"/>
    </xf>
    <xf numFmtId="0" fontId="99" fillId="0" borderId="94" xfId="17" applyFont="1" applyBorder="1" applyAlignment="1">
      <alignment horizontal="center"/>
    </xf>
    <xf numFmtId="0" fontId="99" fillId="0" borderId="15" xfId="17" applyFont="1" applyBorder="1" applyAlignment="1">
      <alignment horizontal="center"/>
    </xf>
    <xf numFmtId="171" fontId="99" fillId="0" borderId="24" xfId="17" applyNumberFormat="1" applyFont="1" applyBorder="1" applyAlignment="1">
      <alignment horizontal="center"/>
    </xf>
    <xf numFmtId="171" fontId="99" fillId="0" borderId="1" xfId="17" applyNumberFormat="1" applyFont="1" applyBorder="1" applyAlignment="1">
      <alignment horizontal="center"/>
    </xf>
    <xf numFmtId="171" fontId="99" fillId="0" borderId="26" xfId="17" applyNumberFormat="1" applyFont="1" applyBorder="1" applyAlignment="1">
      <alignment horizontal="center"/>
    </xf>
    <xf numFmtId="0" fontId="8" fillId="0" borderId="24" xfId="17" applyFont="1" applyBorder="1"/>
    <xf numFmtId="0" fontId="8" fillId="0" borderId="26" xfId="17" applyFont="1" applyBorder="1"/>
    <xf numFmtId="0" fontId="100" fillId="0" borderId="94" xfId="17" applyFont="1" applyBorder="1" applyAlignment="1">
      <alignment horizontal="right"/>
    </xf>
    <xf numFmtId="0" fontId="99" fillId="0" borderId="24" xfId="17" applyFont="1" applyBorder="1"/>
    <xf numFmtId="0" fontId="95" fillId="0" borderId="1" xfId="17" applyFont="1" applyBorder="1"/>
    <xf numFmtId="0" fontId="96" fillId="0" borderId="26" xfId="17" applyFont="1" applyBorder="1"/>
    <xf numFmtId="0" fontId="101" fillId="16" borderId="17" xfId="17" applyFont="1" applyFill="1" applyBorder="1"/>
    <xf numFmtId="0" fontId="101" fillId="16" borderId="19" xfId="17" applyFont="1" applyFill="1" applyBorder="1"/>
    <xf numFmtId="3" fontId="101" fillId="16" borderId="98" xfId="17" applyNumberFormat="1" applyFont="1" applyFill="1" applyBorder="1"/>
    <xf numFmtId="0" fontId="98" fillId="0" borderId="98" xfId="17" applyFont="1" applyBorder="1"/>
    <xf numFmtId="0" fontId="8" fillId="0" borderId="24" xfId="17" applyFont="1" applyBorder="1" applyAlignment="1">
      <alignment horizontal="center"/>
    </xf>
    <xf numFmtId="0" fontId="8" fillId="0" borderId="1" xfId="17" applyFont="1" applyBorder="1" applyAlignment="1">
      <alignment horizontal="center"/>
    </xf>
    <xf numFmtId="0" fontId="8" fillId="0" borderId="26" xfId="17" applyFont="1" applyBorder="1" applyAlignment="1">
      <alignment horizontal="center"/>
    </xf>
    <xf numFmtId="0" fontId="8" fillId="0" borderId="95" xfId="17" applyFont="1" applyBorder="1" applyAlignment="1">
      <alignment horizontal="center"/>
    </xf>
    <xf numFmtId="0" fontId="8" fillId="0" borderId="103" xfId="17" applyFont="1" applyBorder="1"/>
    <xf numFmtId="0" fontId="8" fillId="0" borderId="17" xfId="17" applyFont="1" applyBorder="1"/>
    <xf numFmtId="0" fontId="8" fillId="0" borderId="19" xfId="17" applyFont="1" applyBorder="1"/>
    <xf numFmtId="0" fontId="8" fillId="0" borderId="98" xfId="17" applyFont="1" applyBorder="1"/>
    <xf numFmtId="0" fontId="8" fillId="0" borderId="75" xfId="17" applyFont="1" applyBorder="1"/>
    <xf numFmtId="0" fontId="8" fillId="0" borderId="18" xfId="17" applyFont="1" applyBorder="1"/>
    <xf numFmtId="0" fontId="8" fillId="0" borderId="20" xfId="17" applyFont="1" applyBorder="1"/>
    <xf numFmtId="0" fontId="8" fillId="0" borderId="70" xfId="17" applyFont="1" applyBorder="1"/>
    <xf numFmtId="0" fontId="8" fillId="0" borderId="0" xfId="17" applyFont="1" applyAlignment="1">
      <alignment horizontal="center"/>
    </xf>
    <xf numFmtId="0" fontId="75" fillId="0" borderId="0" xfId="17" applyFont="1" applyAlignment="1">
      <alignment horizontal="right"/>
    </xf>
    <xf numFmtId="1" fontId="76" fillId="0" borderId="0" xfId="17" applyNumberFormat="1" applyFont="1"/>
    <xf numFmtId="1" fontId="78" fillId="0" borderId="0" xfId="17" applyNumberFormat="1" applyFont="1" applyAlignment="1">
      <alignment horizontal="center"/>
    </xf>
    <xf numFmtId="0" fontId="85" fillId="12" borderId="99" xfId="17" applyFont="1" applyFill="1" applyBorder="1" applyAlignment="1">
      <alignment horizontal="center"/>
    </xf>
    <xf numFmtId="0" fontId="78" fillId="12" borderId="40" xfId="17" applyFont="1" applyFill="1" applyBorder="1"/>
    <xf numFmtId="0" fontId="84" fillId="12" borderId="38" xfId="17" applyFont="1" applyFill="1" applyBorder="1"/>
    <xf numFmtId="0" fontId="84" fillId="12" borderId="40" xfId="17" applyFont="1" applyFill="1" applyBorder="1"/>
    <xf numFmtId="0" fontId="78" fillId="12" borderId="66" xfId="17" applyFont="1" applyFill="1" applyBorder="1"/>
    <xf numFmtId="0" fontId="102" fillId="12" borderId="71" xfId="17" applyFont="1" applyFill="1" applyBorder="1" applyAlignment="1">
      <alignment horizontal="center"/>
    </xf>
    <xf numFmtId="0" fontId="78" fillId="12" borderId="14" xfId="17" applyFont="1" applyFill="1" applyBorder="1"/>
    <xf numFmtId="0" fontId="78" fillId="0" borderId="8" xfId="17" applyFont="1" applyBorder="1"/>
    <xf numFmtId="0" fontId="85" fillId="0" borderId="94" xfId="17" applyFont="1" applyBorder="1" applyAlignment="1">
      <alignment horizontal="center"/>
    </xf>
    <xf numFmtId="0" fontId="85" fillId="0" borderId="3" xfId="17" applyFont="1" applyBorder="1" applyAlignment="1">
      <alignment horizontal="center"/>
    </xf>
    <xf numFmtId="1" fontId="81" fillId="0" borderId="26" xfId="17" applyNumberFormat="1" applyFont="1" applyBorder="1"/>
    <xf numFmtId="0" fontId="85" fillId="0" borderId="95" xfId="17" applyFont="1" applyBorder="1" applyAlignment="1">
      <alignment horizontal="center"/>
    </xf>
    <xf numFmtId="0" fontId="85" fillId="0" borderId="112" xfId="17" applyFont="1" applyBorder="1" applyAlignment="1">
      <alignment horizontal="center"/>
    </xf>
    <xf numFmtId="0" fontId="75" fillId="0" borderId="17" xfId="17" applyFont="1" applyBorder="1"/>
    <xf numFmtId="0" fontId="75" fillId="0" borderId="19" xfId="17" applyFont="1" applyBorder="1"/>
    <xf numFmtId="1" fontId="75" fillId="0" borderId="98" xfId="17" applyNumberFormat="1" applyFont="1" applyBorder="1"/>
    <xf numFmtId="1" fontId="78" fillId="0" borderId="98" xfId="17" applyNumberFormat="1" applyFont="1" applyBorder="1"/>
    <xf numFmtId="0" fontId="81" fillId="0" borderId="17" xfId="17" applyFont="1" applyBorder="1"/>
    <xf numFmtId="0" fontId="81" fillId="0" borderId="19" xfId="17" applyFont="1" applyBorder="1"/>
    <xf numFmtId="1" fontId="81" fillId="0" borderId="98" xfId="17" applyNumberFormat="1" applyFont="1" applyBorder="1"/>
    <xf numFmtId="1" fontId="75" fillId="0" borderId="97" xfId="17" applyNumberFormat="1" applyFont="1" applyBorder="1"/>
    <xf numFmtId="0" fontId="85" fillId="0" borderId="0" xfId="17" applyFont="1" applyAlignment="1">
      <alignment horizontal="center"/>
    </xf>
    <xf numFmtId="0" fontId="81" fillId="0" borderId="0" xfId="17" applyFont="1"/>
    <xf numFmtId="1" fontId="81" fillId="0" borderId="0" xfId="17" applyNumberFormat="1" applyFont="1"/>
    <xf numFmtId="0" fontId="84" fillId="12" borderId="35" xfId="17" applyFont="1" applyFill="1" applyBorder="1"/>
    <xf numFmtId="0" fontId="78" fillId="0" borderId="92" xfId="17" applyFont="1" applyBorder="1" applyAlignment="1">
      <alignment horizontal="center"/>
    </xf>
    <xf numFmtId="0" fontId="103" fillId="0" borderId="21" xfId="17" applyFont="1" applyBorder="1" applyAlignment="1">
      <alignment horizontal="center"/>
    </xf>
    <xf numFmtId="0" fontId="103" fillId="0" borderId="22" xfId="17" applyFont="1" applyBorder="1" applyAlignment="1">
      <alignment horizontal="center"/>
    </xf>
    <xf numFmtId="0" fontId="103" fillId="0" borderId="23" xfId="17" applyFont="1" applyBorder="1" applyAlignment="1">
      <alignment horizontal="center"/>
    </xf>
    <xf numFmtId="0" fontId="82" fillId="0" borderId="94" xfId="17" applyFont="1" applyBorder="1" applyAlignment="1">
      <alignment horizontal="right"/>
    </xf>
    <xf numFmtId="0" fontId="78" fillId="0" borderId="94" xfId="17" applyFont="1" applyBorder="1" applyAlignment="1">
      <alignment horizontal="center"/>
    </xf>
    <xf numFmtId="0" fontId="86" fillId="0" borderId="24" xfId="17" applyFont="1" applyBorder="1"/>
    <xf numFmtId="0" fontId="86" fillId="0" borderId="1" xfId="17" applyFont="1" applyBorder="1"/>
    <xf numFmtId="0" fontId="86" fillId="0" borderId="26" xfId="17" applyFont="1" applyBorder="1"/>
    <xf numFmtId="0" fontId="82" fillId="0" borderId="24" xfId="17" applyFont="1" applyBorder="1"/>
    <xf numFmtId="0" fontId="82" fillId="0" borderId="1" xfId="17" applyFont="1" applyBorder="1"/>
    <xf numFmtId="1" fontId="82" fillId="0" borderId="26" xfId="17" applyNumberFormat="1" applyFont="1" applyBorder="1"/>
    <xf numFmtId="1" fontId="86" fillId="0" borderId="26" xfId="17" applyNumberFormat="1" applyFont="1" applyBorder="1"/>
    <xf numFmtId="0" fontId="75" fillId="16" borderId="24" xfId="17" applyFont="1" applyFill="1" applyBorder="1"/>
    <xf numFmtId="0" fontId="75" fillId="16" borderId="1" xfId="17" applyFont="1" applyFill="1" applyBorder="1"/>
    <xf numFmtId="1" fontId="75" fillId="16" borderId="26" xfId="17" applyNumberFormat="1" applyFont="1" applyFill="1" applyBorder="1"/>
    <xf numFmtId="170" fontId="78" fillId="0" borderId="24" xfId="17" applyNumberFormat="1" applyFont="1" applyBorder="1"/>
    <xf numFmtId="170" fontId="78" fillId="0" borderId="1" xfId="17" applyNumberFormat="1" applyFont="1" applyBorder="1"/>
    <xf numFmtId="170" fontId="78" fillId="0" borderId="26" xfId="17" applyNumberFormat="1" applyFont="1" applyBorder="1"/>
    <xf numFmtId="0" fontId="98" fillId="16" borderId="38" xfId="17" applyFont="1" applyFill="1" applyBorder="1"/>
    <xf numFmtId="0" fontId="2" fillId="16" borderId="40" xfId="17" applyFill="1" applyBorder="1"/>
    <xf numFmtId="0" fontId="2" fillId="16" borderId="37" xfId="17" applyFill="1" applyBorder="1"/>
    <xf numFmtId="0" fontId="104" fillId="0" borderId="24" xfId="17" applyFont="1" applyBorder="1"/>
    <xf numFmtId="0" fontId="104" fillId="0" borderId="1" xfId="17" applyFont="1" applyBorder="1"/>
    <xf numFmtId="1" fontId="104" fillId="0" borderId="26" xfId="17" applyNumberFormat="1" applyFont="1" applyBorder="1"/>
    <xf numFmtId="0" fontId="75" fillId="20" borderId="91" xfId="17" applyFont="1" applyFill="1" applyBorder="1" applyAlignment="1">
      <alignment horizontal="center" vertical="center" wrapText="1"/>
    </xf>
    <xf numFmtId="0" fontId="78" fillId="20" borderId="36" xfId="17" applyFont="1" applyFill="1" applyBorder="1" applyAlignment="1">
      <alignment vertical="center"/>
    </xf>
    <xf numFmtId="0" fontId="75" fillId="20" borderId="35" xfId="17" applyFont="1" applyFill="1" applyBorder="1" applyAlignment="1">
      <alignment horizontal="center" vertical="center"/>
    </xf>
    <xf numFmtId="0" fontId="78" fillId="20" borderId="34" xfId="17" applyFont="1" applyFill="1" applyBorder="1" applyAlignment="1">
      <alignment vertical="center"/>
    </xf>
    <xf numFmtId="0" fontId="105" fillId="20" borderId="36" xfId="17" applyFont="1" applyFill="1" applyBorder="1" applyAlignment="1">
      <alignment vertical="center"/>
    </xf>
    <xf numFmtId="0" fontId="101" fillId="20" borderId="35" xfId="17" applyFont="1" applyFill="1" applyBorder="1" applyAlignment="1">
      <alignment horizontal="center" vertical="center"/>
    </xf>
    <xf numFmtId="0" fontId="105" fillId="20" borderId="35" xfId="17" applyFont="1" applyFill="1" applyBorder="1" applyAlignment="1">
      <alignment vertical="center"/>
    </xf>
    <xf numFmtId="0" fontId="106" fillId="20" borderId="91" xfId="17" applyFont="1" applyFill="1" applyBorder="1" applyAlignment="1">
      <alignment horizontal="center" vertical="center" wrapText="1"/>
    </xf>
    <xf numFmtId="0" fontId="107" fillId="16" borderId="38" xfId="17" applyFont="1" applyFill="1" applyBorder="1"/>
    <xf numFmtId="0" fontId="75" fillId="0" borderId="99" xfId="17" applyFont="1" applyBorder="1" applyAlignment="1">
      <alignment horizontal="center"/>
    </xf>
    <xf numFmtId="0" fontId="102" fillId="0" borderId="66" xfId="17" applyFont="1" applyBorder="1" applyAlignment="1">
      <alignment horizontal="center"/>
    </xf>
    <xf numFmtId="0" fontId="102" fillId="0" borderId="71" xfId="17" applyFont="1" applyBorder="1" applyAlignment="1">
      <alignment horizontal="center"/>
    </xf>
    <xf numFmtId="0" fontId="102" fillId="0" borderId="14" xfId="17" applyFont="1" applyBorder="1" applyAlignment="1">
      <alignment horizontal="center"/>
    </xf>
    <xf numFmtId="0" fontId="108" fillId="0" borderId="100" xfId="17" applyFont="1" applyBorder="1" applyAlignment="1">
      <alignment horizontal="center" vertical="center"/>
    </xf>
    <xf numFmtId="0" fontId="108" fillId="0" borderId="101" xfId="17" applyFont="1" applyBorder="1" applyAlignment="1">
      <alignment horizontal="center" vertical="center"/>
    </xf>
    <xf numFmtId="0" fontId="108" fillId="0" borderId="109" xfId="17" applyFont="1" applyBorder="1" applyAlignment="1">
      <alignment horizontal="center" vertical="center"/>
    </xf>
    <xf numFmtId="0" fontId="108" fillId="0" borderId="99" xfId="17" applyFont="1" applyBorder="1" applyAlignment="1">
      <alignment horizontal="center" vertical="center"/>
    </xf>
    <xf numFmtId="172" fontId="78" fillId="0" borderId="21" xfId="17" applyNumberFormat="1" applyFont="1" applyBorder="1" applyAlignment="1">
      <alignment horizontal="center"/>
    </xf>
    <xf numFmtId="172" fontId="78" fillId="0" borderId="22" xfId="17" applyNumberFormat="1" applyFont="1" applyBorder="1" applyAlignment="1">
      <alignment horizontal="center"/>
    </xf>
    <xf numFmtId="172" fontId="78" fillId="0" borderId="23" xfId="17" applyNumberFormat="1" applyFont="1" applyBorder="1" applyAlignment="1">
      <alignment horizontal="center"/>
    </xf>
    <xf numFmtId="0" fontId="99" fillId="0" borderId="21" xfId="17" applyFont="1" applyBorder="1" applyAlignment="1">
      <alignment horizontal="center" vertical="center"/>
    </xf>
    <xf numFmtId="0" fontId="99" fillId="0" borderId="22" xfId="17" applyFont="1" applyBorder="1" applyAlignment="1">
      <alignment horizontal="center" vertical="center"/>
    </xf>
    <xf numFmtId="0" fontId="99" fillId="0" borderId="23" xfId="17" applyFont="1" applyBorder="1" applyAlignment="1">
      <alignment horizontal="center" vertical="center"/>
    </xf>
    <xf numFmtId="166" fontId="101" fillId="0" borderId="92" xfId="17" applyNumberFormat="1" applyFont="1" applyBorder="1" applyAlignment="1">
      <alignment horizontal="center"/>
    </xf>
    <xf numFmtId="172" fontId="78" fillId="0" borderId="24" xfId="17" applyNumberFormat="1" applyFont="1" applyBorder="1" applyAlignment="1">
      <alignment horizontal="center"/>
    </xf>
    <xf numFmtId="172" fontId="78" fillId="0" borderId="1" xfId="17" applyNumberFormat="1" applyFont="1" applyBorder="1" applyAlignment="1">
      <alignment horizontal="center"/>
    </xf>
    <xf numFmtId="172" fontId="78" fillId="0" borderId="26" xfId="17" applyNumberFormat="1" applyFont="1" applyBorder="1" applyAlignment="1">
      <alignment horizontal="center"/>
    </xf>
    <xf numFmtId="0" fontId="99" fillId="0" borderId="24" xfId="17" applyFont="1" applyBorder="1" applyAlignment="1">
      <alignment horizontal="center" vertical="center"/>
    </xf>
    <xf numFmtId="0" fontId="99" fillId="0" borderId="1" xfId="17" applyFont="1" applyBorder="1" applyAlignment="1">
      <alignment horizontal="center" vertical="center"/>
    </xf>
    <xf numFmtId="0" fontId="99" fillId="0" borderId="26" xfId="17" applyFont="1" applyBorder="1" applyAlignment="1">
      <alignment horizontal="center" vertical="center"/>
    </xf>
    <xf numFmtId="166" fontId="101" fillId="0" borderId="94" xfId="17" applyNumberFormat="1" applyFont="1" applyBorder="1" applyAlignment="1">
      <alignment horizontal="center"/>
    </xf>
    <xf numFmtId="0" fontId="78" fillId="0" borderId="95" xfId="17" applyFont="1" applyBorder="1" applyAlignment="1">
      <alignment horizontal="center"/>
    </xf>
    <xf numFmtId="172" fontId="78" fillId="0" borderId="17" xfId="17" applyNumberFormat="1" applyFont="1" applyBorder="1" applyAlignment="1">
      <alignment horizontal="center"/>
    </xf>
    <xf numFmtId="172" fontId="78" fillId="0" borderId="19" xfId="17" applyNumberFormat="1" applyFont="1" applyBorder="1" applyAlignment="1">
      <alignment horizontal="center"/>
    </xf>
    <xf numFmtId="172" fontId="78" fillId="0" borderId="98" xfId="17" applyNumberFormat="1" applyFont="1" applyBorder="1" applyAlignment="1">
      <alignment horizontal="center"/>
    </xf>
    <xf numFmtId="0" fontId="99" fillId="0" borderId="17" xfId="17" applyFont="1" applyBorder="1" applyAlignment="1">
      <alignment horizontal="center" vertical="center"/>
    </xf>
    <xf numFmtId="0" fontId="99" fillId="0" borderId="19" xfId="17" applyFont="1" applyBorder="1" applyAlignment="1">
      <alignment horizontal="center" vertical="center"/>
    </xf>
    <xf numFmtId="0" fontId="99" fillId="0" borderId="98" xfId="17" applyFont="1" applyBorder="1" applyAlignment="1">
      <alignment horizontal="center" vertical="center"/>
    </xf>
    <xf numFmtId="166" fontId="101" fillId="0" borderId="95" xfId="17" applyNumberFormat="1" applyFont="1" applyBorder="1" applyAlignment="1">
      <alignment horizontal="center"/>
    </xf>
    <xf numFmtId="0" fontId="75" fillId="20" borderId="99" xfId="17" applyFont="1" applyFill="1" applyBorder="1" applyAlignment="1">
      <alignment horizontal="center" vertical="center" wrapText="1"/>
    </xf>
    <xf numFmtId="0" fontId="86" fillId="20" borderId="36" xfId="17" applyFont="1" applyFill="1" applyBorder="1" applyAlignment="1">
      <alignment vertical="center"/>
    </xf>
    <xf numFmtId="0" fontId="82" fillId="20" borderId="35" xfId="17" applyFont="1" applyFill="1" applyBorder="1" applyAlignment="1">
      <alignment horizontal="center" vertical="center"/>
    </xf>
    <xf numFmtId="0" fontId="86" fillId="20" borderId="35" xfId="17" applyFont="1" applyFill="1" applyBorder="1" applyAlignment="1">
      <alignment vertical="center"/>
    </xf>
    <xf numFmtId="0" fontId="106" fillId="20" borderId="99" xfId="17" applyFont="1" applyFill="1" applyBorder="1" applyAlignment="1">
      <alignment horizontal="center" vertical="center" wrapText="1"/>
    </xf>
    <xf numFmtId="0" fontId="75" fillId="0" borderId="91" xfId="17" applyFont="1" applyBorder="1" applyAlignment="1">
      <alignment horizontal="center"/>
    </xf>
    <xf numFmtId="0" fontId="109" fillId="0" borderId="100" xfId="17" applyFont="1" applyBorder="1" applyAlignment="1">
      <alignment horizontal="center" vertical="center"/>
    </xf>
    <xf numFmtId="0" fontId="109" fillId="0" borderId="101" xfId="17" applyFont="1" applyBorder="1" applyAlignment="1">
      <alignment horizontal="center" vertical="center"/>
    </xf>
    <xf numFmtId="0" fontId="109" fillId="0" borderId="109" xfId="17" applyFont="1" applyBorder="1" applyAlignment="1">
      <alignment horizontal="center" vertical="center"/>
    </xf>
    <xf numFmtId="0" fontId="86" fillId="0" borderId="100" xfId="17" applyFont="1" applyBorder="1" applyAlignment="1">
      <alignment horizontal="center" vertical="center"/>
    </xf>
    <xf numFmtId="0" fontId="86" fillId="0" borderId="101" xfId="17" applyFont="1" applyBorder="1" applyAlignment="1">
      <alignment horizontal="center" vertical="center"/>
    </xf>
    <xf numFmtId="0" fontId="86" fillId="0" borderId="109" xfId="17" applyFont="1" applyBorder="1" applyAlignment="1">
      <alignment horizontal="center" vertical="center"/>
    </xf>
    <xf numFmtId="0" fontId="86" fillId="0" borderId="59" xfId="17" applyFont="1" applyBorder="1" applyAlignment="1">
      <alignment horizontal="center" vertical="center"/>
    </xf>
    <xf numFmtId="166" fontId="78" fillId="0" borderId="13" xfId="17" applyNumberFormat="1" applyFont="1" applyBorder="1" applyAlignment="1">
      <alignment horizontal="center"/>
    </xf>
    <xf numFmtId="166" fontId="78" fillId="0" borderId="22" xfId="17" applyNumberFormat="1" applyFont="1" applyBorder="1" applyAlignment="1">
      <alignment horizontal="center"/>
    </xf>
    <xf numFmtId="166" fontId="78" fillId="0" borderId="23" xfId="17" applyNumberFormat="1" applyFont="1" applyBorder="1" applyAlignment="1">
      <alignment horizontal="center"/>
    </xf>
    <xf numFmtId="0" fontId="86" fillId="0" borderId="21" xfId="17" applyFont="1" applyBorder="1" applyAlignment="1">
      <alignment horizontal="center" vertical="center"/>
    </xf>
    <xf numFmtId="0" fontId="86" fillId="0" borderId="22" xfId="17" applyFont="1" applyBorder="1" applyAlignment="1">
      <alignment horizontal="center" vertical="center"/>
    </xf>
    <xf numFmtId="0" fontId="86" fillId="0" borderId="23" xfId="17" applyFont="1" applyBorder="1" applyAlignment="1">
      <alignment horizontal="center" vertical="center"/>
    </xf>
    <xf numFmtId="166" fontId="82" fillId="0" borderId="92" xfId="17" applyNumberFormat="1" applyFont="1" applyBorder="1" applyAlignment="1">
      <alignment horizontal="center"/>
    </xf>
    <xf numFmtId="166" fontId="78" fillId="0" borderId="4" xfId="17" applyNumberFormat="1" applyFont="1" applyBorder="1" applyAlignment="1">
      <alignment horizontal="center"/>
    </xf>
    <xf numFmtId="166" fontId="78" fillId="0" borderId="1" xfId="17" applyNumberFormat="1" applyFont="1" applyBorder="1" applyAlignment="1">
      <alignment horizontal="center"/>
    </xf>
    <xf numFmtId="166" fontId="78" fillId="0" borderId="26" xfId="17" applyNumberFormat="1" applyFont="1" applyBorder="1" applyAlignment="1">
      <alignment horizontal="center"/>
    </xf>
    <xf numFmtId="0" fontId="86" fillId="0" borderId="24" xfId="17" applyFont="1" applyBorder="1" applyAlignment="1">
      <alignment horizontal="center" vertical="center"/>
    </xf>
    <xf numFmtId="0" fontId="86" fillId="0" borderId="1" xfId="17" applyFont="1" applyBorder="1" applyAlignment="1">
      <alignment horizontal="center" vertical="center"/>
    </xf>
    <xf numFmtId="0" fontId="86" fillId="0" borderId="26" xfId="17" applyFont="1" applyBorder="1" applyAlignment="1">
      <alignment horizontal="center" vertical="center"/>
    </xf>
    <xf numFmtId="166" fontId="82" fillId="0" borderId="94" xfId="17" applyNumberFormat="1" applyFont="1" applyBorder="1" applyAlignment="1">
      <alignment horizontal="center"/>
    </xf>
    <xf numFmtId="166" fontId="78" fillId="0" borderId="113" xfId="17" applyNumberFormat="1" applyFont="1" applyBorder="1" applyAlignment="1">
      <alignment horizontal="center"/>
    </xf>
    <xf numFmtId="166" fontId="78" fillId="0" borderId="19" xfId="17" applyNumberFormat="1" applyFont="1" applyBorder="1" applyAlignment="1">
      <alignment horizontal="center"/>
    </xf>
    <xf numFmtId="166" fontId="78" fillId="0" borderId="98" xfId="17" applyNumberFormat="1" applyFont="1" applyBorder="1" applyAlignment="1">
      <alignment horizontal="center"/>
    </xf>
    <xf numFmtId="0" fontId="86" fillId="0" borderId="17" xfId="17" applyFont="1" applyBorder="1" applyAlignment="1">
      <alignment horizontal="center" vertical="center"/>
    </xf>
    <xf numFmtId="0" fontId="86" fillId="0" borderId="19" xfId="17" applyFont="1" applyBorder="1" applyAlignment="1">
      <alignment horizontal="center" vertical="center"/>
    </xf>
    <xf numFmtId="0" fontId="86" fillId="0" borderId="98" xfId="17" applyFont="1" applyBorder="1" applyAlignment="1">
      <alignment horizontal="center" vertical="center"/>
    </xf>
    <xf numFmtId="166" fontId="82" fillId="0" borderId="95" xfId="17" applyNumberFormat="1" applyFont="1" applyBorder="1" applyAlignment="1">
      <alignment horizontal="center"/>
    </xf>
    <xf numFmtId="166" fontId="78" fillId="0" borderId="0" xfId="17" applyNumberFormat="1" applyFont="1" applyAlignment="1">
      <alignment horizontal="center"/>
    </xf>
    <xf numFmtId="0" fontId="86" fillId="0" borderId="0" xfId="17" applyFont="1" applyAlignment="1">
      <alignment horizontal="center" vertical="center"/>
    </xf>
    <xf numFmtId="166" fontId="82" fillId="0" borderId="0" xfId="17" applyNumberFormat="1" applyFont="1" applyAlignment="1">
      <alignment horizontal="center"/>
    </xf>
    <xf numFmtId="0" fontId="110" fillId="0" borderId="0" xfId="17" applyFont="1"/>
    <xf numFmtId="0" fontId="93" fillId="0" borderId="0" xfId="17" applyFont="1"/>
    <xf numFmtId="0" fontId="111" fillId="12" borderId="100" xfId="17" applyFont="1" applyFill="1" applyBorder="1" applyAlignment="1">
      <alignment horizontal="center"/>
    </xf>
    <xf numFmtId="0" fontId="112" fillId="12" borderId="109" xfId="17" applyFont="1" applyFill="1" applyBorder="1" applyAlignment="1">
      <alignment horizontal="center"/>
    </xf>
    <xf numFmtId="0" fontId="111" fillId="12" borderId="40" xfId="17" applyFont="1" applyFill="1" applyBorder="1" applyAlignment="1">
      <alignment horizontal="center"/>
    </xf>
    <xf numFmtId="0" fontId="112" fillId="12" borderId="37" xfId="17" applyFont="1" applyFill="1" applyBorder="1" applyAlignment="1">
      <alignment horizontal="center"/>
    </xf>
    <xf numFmtId="0" fontId="89" fillId="0" borderId="67" xfId="17" applyFont="1" applyBorder="1" applyAlignment="1">
      <alignment horizontal="center"/>
    </xf>
    <xf numFmtId="0" fontId="89" fillId="0" borderId="39" xfId="17" applyFont="1" applyBorder="1" applyAlignment="1">
      <alignment horizontal="center"/>
    </xf>
    <xf numFmtId="0" fontId="89" fillId="0" borderId="0" xfId="17" applyFont="1" applyAlignment="1">
      <alignment horizontal="center"/>
    </xf>
    <xf numFmtId="0" fontId="89" fillId="0" borderId="60" xfId="17" applyFont="1" applyBorder="1" applyAlignment="1">
      <alignment horizontal="center"/>
    </xf>
    <xf numFmtId="0" fontId="89" fillId="0" borderId="9" xfId="17" applyFont="1" applyBorder="1" applyAlignment="1">
      <alignment horizontal="center"/>
    </xf>
    <xf numFmtId="0" fontId="89" fillId="0" borderId="32" xfId="17" applyFont="1" applyBorder="1" applyAlignment="1">
      <alignment horizontal="center"/>
    </xf>
    <xf numFmtId="0" fontId="98" fillId="0" borderId="67" xfId="17" applyFont="1" applyBorder="1"/>
    <xf numFmtId="49" fontId="98" fillId="0" borderId="39" xfId="17" applyNumberFormat="1" applyFont="1" applyBorder="1" applyAlignment="1">
      <alignment horizontal="center"/>
    </xf>
    <xf numFmtId="170" fontId="8" fillId="0" borderId="39" xfId="17" applyNumberFormat="1" applyFont="1" applyBorder="1"/>
    <xf numFmtId="1" fontId="8" fillId="0" borderId="0" xfId="17" applyNumberFormat="1" applyFont="1" applyAlignment="1">
      <alignment horizontal="center"/>
    </xf>
    <xf numFmtId="1" fontId="8" fillId="0" borderId="60" xfId="17" applyNumberFormat="1" applyFont="1" applyBorder="1" applyAlignment="1">
      <alignment horizontal="center"/>
    </xf>
    <xf numFmtId="0" fontId="98" fillId="0" borderId="9" xfId="17" applyFont="1" applyBorder="1"/>
    <xf numFmtId="0" fontId="98" fillId="0" borderId="0" xfId="17" applyFont="1"/>
    <xf numFmtId="0" fontId="98" fillId="0" borderId="32" xfId="17" applyFont="1" applyBorder="1"/>
    <xf numFmtId="0" fontId="101" fillId="0" borderId="67" xfId="17" applyFont="1" applyBorder="1"/>
    <xf numFmtId="49" fontId="101" fillId="0" borderId="39" xfId="17" applyNumberFormat="1" applyFont="1" applyBorder="1" applyAlignment="1">
      <alignment horizontal="center"/>
    </xf>
    <xf numFmtId="170" fontId="113" fillId="0" borderId="39" xfId="17" applyNumberFormat="1" applyFont="1" applyBorder="1"/>
    <xf numFmtId="1" fontId="113" fillId="0" borderId="0" xfId="17" applyNumberFormat="1" applyFont="1" applyAlignment="1">
      <alignment horizontal="center"/>
    </xf>
    <xf numFmtId="1" fontId="113" fillId="0" borderId="60" xfId="17" applyNumberFormat="1" applyFont="1" applyBorder="1" applyAlignment="1">
      <alignment horizontal="center"/>
    </xf>
    <xf numFmtId="170" fontId="8" fillId="0" borderId="9" xfId="17" applyNumberFormat="1" applyFont="1" applyBorder="1"/>
    <xf numFmtId="1" fontId="98" fillId="0" borderId="100" xfId="17" applyNumberFormat="1" applyFont="1" applyBorder="1" applyAlignment="1">
      <alignment horizontal="center"/>
    </xf>
    <xf numFmtId="1" fontId="98" fillId="0" borderId="101" xfId="17" applyNumberFormat="1" applyFont="1" applyBorder="1" applyAlignment="1">
      <alignment horizontal="center"/>
    </xf>
    <xf numFmtId="1" fontId="98" fillId="0" borderId="102" xfId="17" applyNumberFormat="1" applyFont="1" applyBorder="1" applyAlignment="1">
      <alignment horizontal="center"/>
    </xf>
    <xf numFmtId="1" fontId="98" fillId="0" borderId="109" xfId="17" applyNumberFormat="1" applyFont="1" applyBorder="1" applyAlignment="1">
      <alignment horizontal="center"/>
    </xf>
    <xf numFmtId="1" fontId="98" fillId="0" borderId="21" xfId="17" applyNumberFormat="1" applyFont="1" applyBorder="1"/>
    <xf numFmtId="1" fontId="98" fillId="0" borderId="22" xfId="17" applyNumberFormat="1" applyFont="1" applyBorder="1"/>
    <xf numFmtId="1" fontId="98" fillId="0" borderId="23" xfId="17" applyNumberFormat="1" applyFont="1" applyBorder="1"/>
    <xf numFmtId="1" fontId="98" fillId="0" borderId="17" xfId="17" applyNumberFormat="1" applyFont="1" applyBorder="1"/>
    <xf numFmtId="1" fontId="98" fillId="0" borderId="19" xfId="17" applyNumberFormat="1" applyFont="1" applyBorder="1"/>
    <xf numFmtId="1" fontId="98" fillId="0" borderId="98" xfId="17" applyNumberFormat="1" applyFont="1" applyBorder="1"/>
    <xf numFmtId="0" fontId="8" fillId="0" borderId="33" xfId="17" applyFont="1" applyBorder="1"/>
    <xf numFmtId="0" fontId="8" fillId="0" borderId="32" xfId="17" applyFont="1" applyBorder="1"/>
    <xf numFmtId="0" fontId="98" fillId="21" borderId="66" xfId="17" applyFont="1" applyFill="1" applyBorder="1"/>
    <xf numFmtId="49" fontId="98" fillId="21" borderId="71" xfId="17" applyNumberFormat="1" applyFont="1" applyFill="1" applyBorder="1" applyAlignment="1">
      <alignment horizontal="center"/>
    </xf>
    <xf numFmtId="170" fontId="8" fillId="21" borderId="71" xfId="17" applyNumberFormat="1" applyFont="1" applyFill="1" applyBorder="1"/>
    <xf numFmtId="1" fontId="8" fillId="21" borderId="35" xfId="17" applyNumberFormat="1" applyFont="1" applyFill="1" applyBorder="1" applyAlignment="1">
      <alignment horizontal="center"/>
    </xf>
    <xf numFmtId="1" fontId="8" fillId="21" borderId="80" xfId="17" applyNumberFormat="1" applyFont="1" applyFill="1" applyBorder="1" applyAlignment="1">
      <alignment horizontal="center"/>
    </xf>
    <xf numFmtId="1" fontId="8" fillId="21" borderId="34" xfId="17" applyNumberFormat="1" applyFont="1" applyFill="1" applyBorder="1" applyAlignment="1">
      <alignment horizontal="center"/>
    </xf>
    <xf numFmtId="0" fontId="88" fillId="21" borderId="36" xfId="17" applyFont="1" applyFill="1" applyBorder="1"/>
    <xf numFmtId="0" fontId="88" fillId="21" borderId="35" xfId="17" applyFont="1" applyFill="1" applyBorder="1"/>
    <xf numFmtId="0" fontId="98" fillId="21" borderId="34" xfId="17" applyFont="1" applyFill="1" applyBorder="1"/>
    <xf numFmtId="0" fontId="98" fillId="21" borderId="67" xfId="17" applyFont="1" applyFill="1" applyBorder="1"/>
    <xf numFmtId="0" fontId="98" fillId="21" borderId="39" xfId="17" applyFont="1" applyFill="1" applyBorder="1" applyAlignment="1">
      <alignment horizontal="center"/>
    </xf>
    <xf numFmtId="0" fontId="98" fillId="21" borderId="39" xfId="17" applyFont="1" applyFill="1" applyBorder="1"/>
    <xf numFmtId="1" fontId="8" fillId="21" borderId="0" xfId="17" applyNumberFormat="1" applyFont="1" applyFill="1" applyAlignment="1">
      <alignment horizontal="center"/>
    </xf>
    <xf numFmtId="1" fontId="8" fillId="21" borderId="60" xfId="17" applyNumberFormat="1" applyFont="1" applyFill="1" applyBorder="1" applyAlignment="1">
      <alignment horizontal="center"/>
    </xf>
    <xf numFmtId="1" fontId="8" fillId="21" borderId="32" xfId="17" applyNumberFormat="1" applyFont="1" applyFill="1" applyBorder="1" applyAlignment="1">
      <alignment horizontal="center"/>
    </xf>
    <xf numFmtId="0" fontId="88" fillId="21" borderId="33" xfId="17" applyFont="1" applyFill="1" applyBorder="1"/>
    <xf numFmtId="0" fontId="88" fillId="21" borderId="0" xfId="17" applyFont="1" applyFill="1"/>
    <xf numFmtId="0" fontId="98" fillId="21" borderId="32" xfId="17" applyFont="1" applyFill="1" applyBorder="1"/>
    <xf numFmtId="0" fontId="8" fillId="21" borderId="30" xfId="17" applyFont="1" applyFill="1" applyBorder="1"/>
    <xf numFmtId="49" fontId="98" fillId="21" borderId="18" xfId="17" applyNumberFormat="1" applyFont="1" applyFill="1" applyBorder="1" applyAlignment="1">
      <alignment horizontal="center"/>
    </xf>
    <xf numFmtId="170" fontId="8" fillId="21" borderId="18" xfId="17" applyNumberFormat="1" applyFont="1" applyFill="1" applyBorder="1"/>
    <xf numFmtId="1" fontId="98" fillId="21" borderId="100" xfId="17" applyNumberFormat="1" applyFont="1" applyFill="1" applyBorder="1" applyAlignment="1">
      <alignment horizontal="center"/>
    </xf>
    <xf numFmtId="1" fontId="98" fillId="21" borderId="101" xfId="17" applyNumberFormat="1" applyFont="1" applyFill="1" applyBorder="1" applyAlignment="1">
      <alignment horizontal="center"/>
    </xf>
    <xf numFmtId="1" fontId="98" fillId="21" borderId="102" xfId="17" applyNumberFormat="1" applyFont="1" applyFill="1" applyBorder="1" applyAlignment="1">
      <alignment horizontal="center"/>
    </xf>
    <xf numFmtId="1" fontId="8" fillId="21" borderId="29" xfId="17" applyNumberFormat="1" applyFont="1" applyFill="1" applyBorder="1" applyAlignment="1">
      <alignment horizontal="center"/>
    </xf>
    <xf numFmtId="1" fontId="8" fillId="21" borderId="75" xfId="17" applyNumberFormat="1" applyFont="1" applyFill="1" applyBorder="1" applyAlignment="1">
      <alignment horizontal="center"/>
    </xf>
    <xf numFmtId="0" fontId="8" fillId="21" borderId="29" xfId="17" applyFont="1" applyFill="1" applyBorder="1"/>
    <xf numFmtId="0" fontId="98" fillId="21" borderId="28" xfId="17" applyFont="1" applyFill="1" applyBorder="1"/>
    <xf numFmtId="0" fontId="8" fillId="0" borderId="67" xfId="17" applyFont="1" applyBorder="1"/>
    <xf numFmtId="0" fontId="8" fillId="0" borderId="39" xfId="17" applyFont="1" applyBorder="1"/>
    <xf numFmtId="1" fontId="98" fillId="0" borderId="0" xfId="17" applyNumberFormat="1" applyFont="1" applyAlignment="1">
      <alignment horizontal="center"/>
    </xf>
    <xf numFmtId="0" fontId="110" fillId="12" borderId="100" xfId="17" applyFont="1" applyFill="1" applyBorder="1"/>
    <xf numFmtId="0" fontId="8" fillId="12" borderId="101" xfId="17" applyFont="1" applyFill="1" applyBorder="1"/>
    <xf numFmtId="170" fontId="8" fillId="12" borderId="40" xfId="17" applyNumberFormat="1" applyFont="1" applyFill="1" applyBorder="1"/>
    <xf numFmtId="0" fontId="8" fillId="12" borderId="40" xfId="17" applyFont="1" applyFill="1" applyBorder="1" applyAlignment="1">
      <alignment horizontal="center"/>
    </xf>
    <xf numFmtId="0" fontId="98" fillId="12" borderId="40" xfId="17" applyFont="1" applyFill="1" applyBorder="1"/>
    <xf numFmtId="0" fontId="98" fillId="12" borderId="37" xfId="17" applyFont="1" applyFill="1" applyBorder="1"/>
    <xf numFmtId="0" fontId="2" fillId="12" borderId="34" xfId="17" applyFill="1" applyBorder="1"/>
    <xf numFmtId="0" fontId="2" fillId="12" borderId="28" xfId="17" applyFill="1" applyBorder="1"/>
    <xf numFmtId="0" fontId="89" fillId="0" borderId="33" xfId="17" applyFont="1" applyBorder="1" applyAlignment="1">
      <alignment horizontal="center"/>
    </xf>
    <xf numFmtId="0" fontId="114" fillId="0" borderId="24" xfId="17" applyFont="1" applyBorder="1"/>
    <xf numFmtId="49" fontId="114" fillId="0" borderId="1" xfId="17" applyNumberFormat="1" applyFont="1" applyBorder="1" applyAlignment="1">
      <alignment horizontal="center" vertical="center"/>
    </xf>
    <xf numFmtId="170" fontId="2" fillId="0" borderId="1" xfId="17" applyNumberFormat="1" applyBorder="1" applyAlignment="1">
      <alignment horizontal="center"/>
    </xf>
    <xf numFmtId="1" fontId="2" fillId="0" borderId="0" xfId="17" applyNumberFormat="1" applyAlignment="1">
      <alignment horizontal="center"/>
    </xf>
    <xf numFmtId="1" fontId="2" fillId="0" borderId="1" xfId="17" applyNumberFormat="1" applyBorder="1" applyAlignment="1">
      <alignment horizontal="center"/>
    </xf>
    <xf numFmtId="1" fontId="2" fillId="0" borderId="60" xfId="17" applyNumberFormat="1" applyBorder="1" applyAlignment="1">
      <alignment horizontal="center"/>
    </xf>
    <xf numFmtId="0" fontId="114" fillId="0" borderId="100" xfId="17" applyFont="1" applyBorder="1" applyAlignment="1">
      <alignment horizontal="center"/>
    </xf>
    <xf numFmtId="0" fontId="114" fillId="0" borderId="101" xfId="17" applyFont="1" applyBorder="1" applyAlignment="1">
      <alignment horizontal="center"/>
    </xf>
    <xf numFmtId="1" fontId="114" fillId="0" borderId="102" xfId="17" applyNumberFormat="1" applyFont="1" applyBorder="1" applyAlignment="1">
      <alignment horizontal="center"/>
    </xf>
    <xf numFmtId="0" fontId="115" fillId="0" borderId="24" xfId="17" applyFont="1" applyBorder="1"/>
    <xf numFmtId="49" fontId="115" fillId="0" borderId="1" xfId="17" applyNumberFormat="1" applyFont="1" applyBorder="1" applyAlignment="1">
      <alignment horizontal="center" vertical="center"/>
    </xf>
    <xf numFmtId="170" fontId="105" fillId="0" borderId="1" xfId="17" applyNumberFormat="1" applyFont="1" applyBorder="1" applyAlignment="1">
      <alignment horizontal="center"/>
    </xf>
    <xf numFmtId="1" fontId="105" fillId="0" borderId="0" xfId="17" applyNumberFormat="1" applyFont="1" applyAlignment="1">
      <alignment horizontal="center"/>
    </xf>
    <xf numFmtId="1" fontId="105" fillId="0" borderId="1" xfId="17" applyNumberFormat="1" applyFont="1" applyBorder="1" applyAlignment="1">
      <alignment horizontal="center"/>
    </xf>
    <xf numFmtId="1" fontId="105" fillId="0" borderId="60" xfId="17" applyNumberFormat="1" applyFont="1" applyBorder="1" applyAlignment="1">
      <alignment horizontal="center"/>
    </xf>
    <xf numFmtId="0" fontId="115" fillId="0" borderId="33" xfId="17" applyFont="1" applyBorder="1" applyAlignment="1">
      <alignment horizontal="center"/>
    </xf>
    <xf numFmtId="0" fontId="115" fillId="0" borderId="0" xfId="17" applyFont="1" applyAlignment="1">
      <alignment horizontal="center"/>
    </xf>
    <xf numFmtId="1" fontId="115" fillId="0" borderId="32" xfId="17" applyNumberFormat="1" applyFont="1" applyBorder="1" applyAlignment="1">
      <alignment horizontal="center"/>
    </xf>
    <xf numFmtId="170" fontId="2" fillId="0" borderId="2" xfId="17" applyNumberFormat="1" applyBorder="1" applyAlignment="1">
      <alignment horizontal="center"/>
    </xf>
    <xf numFmtId="1" fontId="114" fillId="0" borderId="100" xfId="17" applyNumberFormat="1" applyFont="1" applyBorder="1" applyAlignment="1">
      <alignment horizontal="center"/>
    </xf>
    <xf numFmtId="1" fontId="114" fillId="0" borderId="101" xfId="17" applyNumberFormat="1" applyFont="1" applyBorder="1" applyAlignment="1">
      <alignment horizontal="center"/>
    </xf>
    <xf numFmtId="1" fontId="114" fillId="0" borderId="109" xfId="17" applyNumberFormat="1" applyFont="1" applyBorder="1" applyAlignment="1">
      <alignment horizontal="center"/>
    </xf>
    <xf numFmtId="0" fontId="114" fillId="0" borderId="33" xfId="17" applyFont="1" applyBorder="1" applyAlignment="1">
      <alignment horizontal="center"/>
    </xf>
    <xf numFmtId="0" fontId="114" fillId="0" borderId="0" xfId="17" applyFont="1" applyAlignment="1">
      <alignment horizontal="center"/>
    </xf>
    <xf numFmtId="0" fontId="114" fillId="0" borderId="32" xfId="17" applyFont="1" applyBorder="1" applyAlignment="1">
      <alignment horizontal="center"/>
    </xf>
    <xf numFmtId="0" fontId="115" fillId="0" borderId="1" xfId="17" applyFont="1" applyBorder="1" applyAlignment="1">
      <alignment horizontal="center" vertical="center"/>
    </xf>
    <xf numFmtId="0" fontId="105" fillId="0" borderId="1" xfId="17" applyFont="1" applyBorder="1" applyAlignment="1">
      <alignment horizontal="center"/>
    </xf>
    <xf numFmtId="49" fontId="114" fillId="0" borderId="1" xfId="17" applyNumberFormat="1" applyFont="1" applyBorder="1" applyAlignment="1">
      <alignment horizontal="center"/>
    </xf>
    <xf numFmtId="1" fontId="114" fillId="0" borderId="108" xfId="17" applyNumberFormat="1" applyFont="1" applyBorder="1" applyAlignment="1">
      <alignment horizontal="center"/>
    </xf>
    <xf numFmtId="49" fontId="115" fillId="0" borderId="1" xfId="17" applyNumberFormat="1" applyFont="1" applyBorder="1" applyAlignment="1">
      <alignment horizontal="center"/>
    </xf>
    <xf numFmtId="1" fontId="114" fillId="0" borderId="4" xfId="17" applyNumberFormat="1" applyFont="1" applyBorder="1" applyAlignment="1">
      <alignment horizontal="center"/>
    </xf>
    <xf numFmtId="1" fontId="114" fillId="0" borderId="1" xfId="17" applyNumberFormat="1" applyFont="1" applyBorder="1" applyAlignment="1">
      <alignment horizontal="center"/>
    </xf>
    <xf numFmtId="1" fontId="114" fillId="0" borderId="2" xfId="17" applyNumberFormat="1" applyFont="1" applyBorder="1" applyAlignment="1">
      <alignment horizontal="center"/>
    </xf>
    <xf numFmtId="1" fontId="2" fillId="0" borderId="4" xfId="17" applyNumberFormat="1" applyBorder="1" applyAlignment="1">
      <alignment horizontal="center"/>
    </xf>
    <xf numFmtId="1" fontId="105" fillId="0" borderId="4" xfId="17" applyNumberFormat="1" applyFont="1" applyBorder="1" applyAlignment="1">
      <alignment horizontal="center"/>
    </xf>
    <xf numFmtId="1" fontId="105" fillId="0" borderId="2" xfId="17" applyNumberFormat="1" applyFont="1" applyBorder="1" applyAlignment="1">
      <alignment horizontal="center"/>
    </xf>
    <xf numFmtId="1" fontId="2" fillId="0" borderId="9" xfId="17" applyNumberFormat="1" applyBorder="1" applyAlignment="1">
      <alignment horizontal="center"/>
    </xf>
    <xf numFmtId="0" fontId="2" fillId="0" borderId="30" xfId="17" applyBorder="1"/>
    <xf numFmtId="0" fontId="2" fillId="0" borderId="29" xfId="17" applyBorder="1"/>
    <xf numFmtId="0" fontId="2" fillId="0" borderId="28" xfId="17" applyBorder="1"/>
    <xf numFmtId="0" fontId="90" fillId="0" borderId="0" xfId="17" applyFont="1"/>
    <xf numFmtId="1" fontId="75" fillId="10" borderId="99" xfId="17" applyNumberFormat="1" applyFont="1" applyFill="1" applyBorder="1" applyAlignment="1">
      <alignment horizontal="center"/>
    </xf>
    <xf numFmtId="0" fontId="76" fillId="10" borderId="91" xfId="17" applyFont="1" applyFill="1" applyBorder="1"/>
    <xf numFmtId="0" fontId="76" fillId="10" borderId="36" xfId="17" applyFont="1" applyFill="1" applyBorder="1"/>
    <xf numFmtId="0" fontId="77" fillId="10" borderId="35" xfId="17" applyFont="1" applyFill="1" applyBorder="1" applyAlignment="1">
      <alignment horizontal="center"/>
    </xf>
    <xf numFmtId="0" fontId="76" fillId="10" borderId="35" xfId="17" applyFont="1" applyFill="1" applyBorder="1"/>
    <xf numFmtId="0" fontId="80" fillId="10" borderId="36" xfId="17" applyFont="1" applyFill="1" applyBorder="1" applyAlignment="1">
      <alignment horizontal="center"/>
    </xf>
    <xf numFmtId="0" fontId="80" fillId="10" borderId="35" xfId="17" applyFont="1" applyFill="1" applyBorder="1" applyAlignment="1">
      <alignment horizontal="center"/>
    </xf>
    <xf numFmtId="0" fontId="80" fillId="10" borderId="34" xfId="17" applyFont="1" applyFill="1" applyBorder="1" applyAlignment="1">
      <alignment horizontal="center"/>
    </xf>
    <xf numFmtId="1" fontId="75" fillId="0" borderId="92" xfId="17" applyNumberFormat="1" applyFont="1" applyBorder="1" applyAlignment="1">
      <alignment horizontal="center"/>
    </xf>
    <xf numFmtId="49" fontId="76" fillId="0" borderId="92" xfId="17" applyNumberFormat="1" applyFont="1" applyBorder="1" applyAlignment="1">
      <alignment horizontal="center" vertical="center"/>
    </xf>
    <xf numFmtId="170" fontId="76" fillId="0" borderId="13" xfId="17" applyNumberFormat="1" applyFont="1" applyBorder="1"/>
    <xf numFmtId="170" fontId="76" fillId="0" borderId="22" xfId="17" applyNumberFormat="1" applyFont="1" applyBorder="1"/>
    <xf numFmtId="170" fontId="76" fillId="0" borderId="11" xfId="17" applyNumberFormat="1" applyFont="1" applyBorder="1"/>
    <xf numFmtId="1" fontId="75" fillId="0" borderId="27" xfId="17" applyNumberFormat="1" applyFont="1" applyBorder="1" applyAlignment="1">
      <alignment horizontal="center"/>
    </xf>
    <xf numFmtId="1" fontId="75" fillId="0" borderId="6" xfId="17" applyNumberFormat="1" applyFont="1" applyBorder="1" applyAlignment="1">
      <alignment horizontal="center"/>
    </xf>
    <xf numFmtId="1" fontId="75" fillId="0" borderId="25" xfId="17" applyNumberFormat="1" applyFont="1" applyBorder="1" applyAlignment="1">
      <alignment horizontal="center"/>
    </xf>
    <xf numFmtId="1" fontId="76" fillId="0" borderId="27" xfId="17" applyNumberFormat="1" applyFont="1" applyBorder="1" applyAlignment="1">
      <alignment horizontal="center"/>
    </xf>
    <xf numFmtId="1" fontId="76" fillId="0" borderId="6" xfId="17" applyNumberFormat="1" applyFont="1" applyBorder="1" applyAlignment="1">
      <alignment horizontal="center"/>
    </xf>
    <xf numFmtId="1" fontId="76" fillId="0" borderId="25" xfId="17" applyNumberFormat="1" applyFont="1" applyBorder="1" applyAlignment="1">
      <alignment horizontal="center"/>
    </xf>
    <xf numFmtId="1" fontId="81" fillId="0" borderId="27" xfId="17" applyNumberFormat="1" applyFont="1" applyBorder="1" applyAlignment="1">
      <alignment horizontal="center"/>
    </xf>
    <xf numFmtId="1" fontId="81" fillId="0" borderId="6" xfId="17" applyNumberFormat="1" applyFont="1" applyBorder="1" applyAlignment="1">
      <alignment horizontal="center"/>
    </xf>
    <xf numFmtId="1" fontId="81" fillId="0" borderId="25" xfId="17" applyNumberFormat="1" applyFont="1" applyBorder="1" applyAlignment="1">
      <alignment horizontal="center"/>
    </xf>
    <xf numFmtId="0" fontId="75" fillId="0" borderId="27" xfId="17" applyFont="1" applyBorder="1" applyAlignment="1">
      <alignment horizontal="center"/>
    </xf>
    <xf numFmtId="0" fontId="75" fillId="0" borderId="6" xfId="17" applyFont="1" applyBorder="1" applyAlignment="1">
      <alignment horizontal="center"/>
    </xf>
    <xf numFmtId="0" fontId="76" fillId="0" borderId="94" xfId="17" applyFont="1" applyBorder="1" applyAlignment="1">
      <alignment horizontal="center" vertical="center"/>
    </xf>
    <xf numFmtId="0" fontId="76" fillId="0" borderId="4" xfId="17" applyFont="1" applyBorder="1"/>
    <xf numFmtId="0" fontId="76" fillId="0" borderId="2" xfId="17" applyFont="1" applyBorder="1"/>
    <xf numFmtId="0" fontId="81" fillId="0" borderId="26" xfId="17" applyFont="1" applyBorder="1"/>
    <xf numFmtId="1" fontId="76" fillId="0" borderId="26" xfId="17" applyNumberFormat="1" applyFont="1" applyBorder="1"/>
    <xf numFmtId="49" fontId="76" fillId="0" borderId="94" xfId="17" applyNumberFormat="1" applyFont="1" applyBorder="1" applyAlignment="1">
      <alignment horizontal="center" vertical="center"/>
    </xf>
    <xf numFmtId="170" fontId="76" fillId="0" borderId="4" xfId="17" applyNumberFormat="1" applyFont="1" applyBorder="1"/>
    <xf numFmtId="170" fontId="76" fillId="0" borderId="1" xfId="17" applyNumberFormat="1" applyFont="1" applyBorder="1"/>
    <xf numFmtId="170" fontId="76" fillId="0" borderId="2" xfId="17" applyNumberFormat="1" applyFont="1" applyBorder="1"/>
    <xf numFmtId="1" fontId="81" fillId="0" borderId="26" xfId="17" applyNumberFormat="1" applyFont="1" applyBorder="1" applyAlignment="1">
      <alignment horizontal="center"/>
    </xf>
    <xf numFmtId="0" fontId="75" fillId="0" borderId="94" xfId="17" quotePrefix="1" applyFont="1" applyBorder="1" applyAlignment="1">
      <alignment horizontal="center"/>
    </xf>
    <xf numFmtId="49" fontId="76" fillId="0" borderId="95" xfId="17" applyNumberFormat="1" applyFont="1" applyBorder="1" applyAlignment="1">
      <alignment horizontal="center" vertical="center"/>
    </xf>
    <xf numFmtId="170" fontId="76" fillId="0" borderId="113" xfId="17" applyNumberFormat="1" applyFont="1" applyBorder="1"/>
    <xf numFmtId="170" fontId="76" fillId="0" borderId="19" xfId="17" applyNumberFormat="1" applyFont="1" applyBorder="1"/>
    <xf numFmtId="170" fontId="76" fillId="0" borderId="97" xfId="17" applyNumberFormat="1" applyFont="1" applyBorder="1"/>
    <xf numFmtId="1" fontId="81" fillId="0" borderId="98" xfId="17" applyNumberFormat="1" applyFont="1" applyBorder="1" applyAlignment="1">
      <alignment horizontal="center"/>
    </xf>
    <xf numFmtId="0" fontId="75" fillId="0" borderId="17" xfId="17" applyFont="1" applyBorder="1" applyAlignment="1">
      <alignment horizontal="center"/>
    </xf>
    <xf numFmtId="0" fontId="75" fillId="0" borderId="19" xfId="17" applyFont="1" applyBorder="1" applyAlignment="1">
      <alignment horizontal="center"/>
    </xf>
    <xf numFmtId="0" fontId="75" fillId="16" borderId="38" xfId="17" applyFont="1" applyFill="1" applyBorder="1"/>
    <xf numFmtId="0" fontId="75" fillId="16" borderId="40" xfId="17" applyFont="1" applyFill="1" applyBorder="1" applyAlignment="1">
      <alignment horizontal="center"/>
    </xf>
    <xf numFmtId="0" fontId="75" fillId="16" borderId="37" xfId="17" applyFont="1" applyFill="1" applyBorder="1"/>
    <xf numFmtId="0" fontId="75" fillId="16" borderId="102" xfId="17" applyFont="1" applyFill="1" applyBorder="1" applyAlignment="1">
      <alignment horizontal="center"/>
    </xf>
    <xf numFmtId="0" fontId="75" fillId="16" borderId="99" xfId="17" applyFont="1" applyFill="1" applyBorder="1"/>
    <xf numFmtId="0" fontId="75" fillId="0" borderId="92" xfId="17" applyFont="1" applyBorder="1" applyAlignment="1">
      <alignment horizontal="center"/>
    </xf>
    <xf numFmtId="0" fontId="76" fillId="0" borderId="21" xfId="17" applyFont="1" applyBorder="1"/>
    <xf numFmtId="0" fontId="76" fillId="0" borderId="22" xfId="17" applyFont="1" applyBorder="1"/>
    <xf numFmtId="0" fontId="76" fillId="0" borderId="11" xfId="17" applyFont="1" applyBorder="1"/>
    <xf numFmtId="1" fontId="75" fillId="0" borderId="21" xfId="17" applyNumberFormat="1" applyFont="1" applyBorder="1" applyAlignment="1">
      <alignment horizontal="center"/>
    </xf>
    <xf numFmtId="1" fontId="75" fillId="0" borderId="22" xfId="17" applyNumberFormat="1" applyFont="1" applyBorder="1" applyAlignment="1">
      <alignment horizontal="center"/>
    </xf>
    <xf numFmtId="1" fontId="75" fillId="0" borderId="23" xfId="17" applyNumberFormat="1" applyFont="1" applyBorder="1" applyAlignment="1">
      <alignment horizontal="center"/>
    </xf>
    <xf numFmtId="1" fontId="76" fillId="0" borderId="21" xfId="17" applyNumberFormat="1" applyFont="1" applyBorder="1" applyAlignment="1">
      <alignment horizontal="center"/>
    </xf>
    <xf numFmtId="1" fontId="76" fillId="0" borderId="22" xfId="17" applyNumberFormat="1" applyFont="1" applyBorder="1" applyAlignment="1">
      <alignment horizontal="center"/>
    </xf>
    <xf numFmtId="1" fontId="76" fillId="0" borderId="23" xfId="17" applyNumberFormat="1" applyFont="1" applyBorder="1" applyAlignment="1">
      <alignment horizontal="center"/>
    </xf>
    <xf numFmtId="1" fontId="81" fillId="0" borderId="21" xfId="17" applyNumberFormat="1" applyFont="1" applyBorder="1" applyAlignment="1">
      <alignment horizontal="center"/>
    </xf>
    <xf numFmtId="1" fontId="81" fillId="0" borderId="22" xfId="17" applyNumberFormat="1" applyFont="1" applyBorder="1" applyAlignment="1">
      <alignment horizontal="center"/>
    </xf>
    <xf numFmtId="1" fontId="81" fillId="0" borderId="23" xfId="17" applyNumberFormat="1" applyFont="1" applyBorder="1" applyAlignment="1">
      <alignment horizontal="center"/>
    </xf>
    <xf numFmtId="0" fontId="75" fillId="0" borderId="94" xfId="17" applyFont="1" applyBorder="1"/>
    <xf numFmtId="0" fontId="78" fillId="0" borderId="33" xfId="17" applyFont="1" applyBorder="1"/>
    <xf numFmtId="0" fontId="78" fillId="0" borderId="32" xfId="17" applyFont="1" applyBorder="1"/>
    <xf numFmtId="0" fontId="78" fillId="0" borderId="107" xfId="17" applyFont="1" applyBorder="1" applyAlignment="1">
      <alignment horizontal="center"/>
    </xf>
    <xf numFmtId="0" fontId="75" fillId="0" borderId="107" xfId="17" applyFont="1" applyBorder="1"/>
    <xf numFmtId="0" fontId="76" fillId="0" borderId="69" xfId="17" applyFont="1" applyBorder="1"/>
    <xf numFmtId="0" fontId="76" fillId="0" borderId="5" xfId="17" applyFont="1" applyBorder="1"/>
    <xf numFmtId="0" fontId="76" fillId="0" borderId="106" xfId="17" applyFont="1" applyBorder="1"/>
    <xf numFmtId="1" fontId="75" fillId="0" borderId="100" xfId="17" applyNumberFormat="1" applyFont="1" applyBorder="1" applyAlignment="1">
      <alignment horizontal="center"/>
    </xf>
    <xf numFmtId="1" fontId="75" fillId="0" borderId="101" xfId="17" applyNumberFormat="1" applyFont="1" applyBorder="1" applyAlignment="1">
      <alignment horizontal="center"/>
    </xf>
    <xf numFmtId="1" fontId="75" fillId="0" borderId="102" xfId="17" applyNumberFormat="1" applyFont="1" applyBorder="1" applyAlignment="1">
      <alignment horizontal="center"/>
    </xf>
    <xf numFmtId="1" fontId="76" fillId="0" borderId="100" xfId="17" applyNumberFormat="1" applyFont="1" applyBorder="1" applyAlignment="1">
      <alignment horizontal="center"/>
    </xf>
    <xf numFmtId="1" fontId="76" fillId="0" borderId="101" xfId="17" applyNumberFormat="1" applyFont="1" applyBorder="1" applyAlignment="1">
      <alignment horizontal="center"/>
    </xf>
    <xf numFmtId="1" fontId="76" fillId="0" borderId="102" xfId="17" applyNumberFormat="1" applyFont="1" applyBorder="1" applyAlignment="1">
      <alignment horizontal="center"/>
    </xf>
    <xf numFmtId="1" fontId="81" fillId="0" borderId="100" xfId="17" applyNumberFormat="1" applyFont="1" applyBorder="1" applyAlignment="1">
      <alignment horizontal="center"/>
    </xf>
    <xf numFmtId="1" fontId="81" fillId="0" borderId="101" xfId="17" applyNumberFormat="1" applyFont="1" applyBorder="1" applyAlignment="1">
      <alignment horizontal="center"/>
    </xf>
    <xf numFmtId="1" fontId="81" fillId="0" borderId="102" xfId="17" applyNumberFormat="1" applyFont="1" applyBorder="1" applyAlignment="1">
      <alignment horizontal="center"/>
    </xf>
    <xf numFmtId="0" fontId="75" fillId="0" borderId="31" xfId="17" applyFont="1" applyBorder="1" applyAlignment="1">
      <alignment horizontal="center"/>
    </xf>
    <xf numFmtId="0" fontId="78" fillId="0" borderId="31" xfId="17" applyFont="1" applyBorder="1" applyAlignment="1">
      <alignment horizontal="center"/>
    </xf>
    <xf numFmtId="1" fontId="75" fillId="0" borderId="69" xfId="17" applyNumberFormat="1" applyFont="1" applyBorder="1" applyAlignment="1">
      <alignment horizontal="center"/>
    </xf>
    <xf numFmtId="1" fontId="75" fillId="0" borderId="5" xfId="17" applyNumberFormat="1" applyFont="1" applyBorder="1" applyAlignment="1">
      <alignment horizontal="center"/>
    </xf>
    <xf numFmtId="0" fontId="82" fillId="0" borderId="99" xfId="17" applyFont="1" applyBorder="1" applyAlignment="1">
      <alignment horizontal="center"/>
    </xf>
    <xf numFmtId="0" fontId="78" fillId="0" borderId="40" xfId="17" applyFont="1" applyBorder="1"/>
    <xf numFmtId="0" fontId="82" fillId="0" borderId="100" xfId="17" applyFont="1" applyBorder="1" applyAlignment="1">
      <alignment horizontal="center"/>
    </xf>
    <xf numFmtId="0" fontId="82" fillId="0" borderId="101" xfId="17" applyFont="1" applyBorder="1" applyAlignment="1">
      <alignment horizontal="center"/>
    </xf>
    <xf numFmtId="1" fontId="82" fillId="0" borderId="102" xfId="17" applyNumberFormat="1" applyFont="1" applyBorder="1" applyAlignment="1">
      <alignment horizontal="center"/>
    </xf>
    <xf numFmtId="0" fontId="82" fillId="16" borderId="38" xfId="17" applyFont="1" applyFill="1" applyBorder="1"/>
    <xf numFmtId="0" fontId="78" fillId="16" borderId="40" xfId="17" applyFont="1" applyFill="1" applyBorder="1"/>
    <xf numFmtId="0" fontId="78" fillId="16" borderId="37" xfId="17" applyFont="1" applyFill="1" applyBorder="1"/>
    <xf numFmtId="1" fontId="57" fillId="0" borderId="2" xfId="11" applyNumberFormat="1" applyFont="1" applyBorder="1" applyAlignment="1">
      <alignment horizontal="center" vertical="center"/>
    </xf>
    <xf numFmtId="1" fontId="57" fillId="0" borderId="3" xfId="11" applyNumberFormat="1" applyFont="1" applyBorder="1" applyAlignment="1">
      <alignment horizontal="center" vertical="center"/>
    </xf>
    <xf numFmtId="1" fontId="64" fillId="0" borderId="4" xfId="11" applyNumberFormat="1" applyFont="1" applyBorder="1" applyAlignment="1">
      <alignment horizontal="center" vertical="center"/>
    </xf>
    <xf numFmtId="0" fontId="23" fillId="7" borderId="0" xfId="11" applyFont="1" applyFill="1" applyAlignment="1">
      <alignment horizontal="center" vertical="top"/>
    </xf>
    <xf numFmtId="0" fontId="46" fillId="4" borderId="7" xfId="11" applyFont="1" applyFill="1" applyBorder="1" applyAlignment="1">
      <alignment horizontal="center"/>
    </xf>
    <xf numFmtId="0" fontId="46" fillId="4" borderId="8" xfId="11" applyFont="1" applyFill="1" applyBorder="1" applyAlignment="1">
      <alignment horizontal="center"/>
    </xf>
    <xf numFmtId="0" fontId="23" fillId="2" borderId="1" xfId="11" applyFont="1" applyFill="1" applyBorder="1" applyAlignment="1">
      <alignment horizontal="center"/>
    </xf>
    <xf numFmtId="0" fontId="23" fillId="2" borderId="5" xfId="11" applyFont="1" applyFill="1" applyBorder="1" applyAlignment="1">
      <alignment horizontal="center"/>
    </xf>
    <xf numFmtId="0" fontId="23" fillId="2" borderId="6" xfId="11" applyFont="1" applyFill="1" applyBorder="1" applyAlignment="1">
      <alignment horizontal="center"/>
    </xf>
    <xf numFmtId="0" fontId="24" fillId="3" borderId="1" xfId="11" applyFont="1" applyFill="1" applyBorder="1" applyAlignment="1">
      <alignment horizontal="center"/>
    </xf>
    <xf numFmtId="1" fontId="57" fillId="0" borderId="1" xfId="11" quotePrefix="1" applyNumberFormat="1" applyFont="1" applyFill="1" applyBorder="1" applyAlignment="1">
      <alignment horizontal="center" vertical="center"/>
    </xf>
    <xf numFmtId="0" fontId="64" fillId="0" borderId="1" xfId="11" applyFont="1" applyBorder="1" applyAlignment="1">
      <alignment horizontal="center" vertical="center"/>
    </xf>
    <xf numFmtId="0" fontId="46" fillId="4" borderId="7" xfId="11" applyFont="1" applyFill="1" applyBorder="1" applyAlignment="1">
      <alignment horizontal="center" vertical="center"/>
    </xf>
    <xf numFmtId="0" fontId="46" fillId="4" borderId="8" xfId="11" applyFont="1" applyFill="1" applyBorder="1" applyAlignment="1">
      <alignment horizontal="center" vertical="center"/>
    </xf>
    <xf numFmtId="0" fontId="23" fillId="2" borderId="1" xfId="11" applyFont="1" applyFill="1" applyBorder="1" applyAlignment="1">
      <alignment horizontal="center" vertical="center"/>
    </xf>
    <xf numFmtId="0" fontId="23" fillId="2" borderId="5" xfId="11" applyFont="1" applyFill="1" applyBorder="1" applyAlignment="1">
      <alignment horizontal="center" vertical="center"/>
    </xf>
    <xf numFmtId="0" fontId="23" fillId="2" borderId="6" xfId="11" applyFont="1" applyFill="1" applyBorder="1" applyAlignment="1">
      <alignment horizontal="center" vertical="center"/>
    </xf>
    <xf numFmtId="0" fontId="24" fillId="3" borderId="1" xfId="11" applyFont="1" applyFill="1" applyBorder="1" applyAlignment="1">
      <alignment horizontal="center" vertical="center"/>
    </xf>
    <xf numFmtId="0" fontId="45" fillId="7" borderId="33" xfId="11" applyFont="1" applyFill="1" applyBorder="1" applyAlignment="1">
      <alignment horizontal="center"/>
    </xf>
    <xf numFmtId="0" fontId="45" fillId="7" borderId="0" xfId="11" applyFont="1" applyFill="1" applyBorder="1" applyAlignment="1">
      <alignment horizontal="center"/>
    </xf>
    <xf numFmtId="0" fontId="45" fillId="7" borderId="36" xfId="11" applyFont="1" applyFill="1" applyBorder="1" applyAlignment="1">
      <alignment horizontal="center"/>
    </xf>
    <xf numFmtId="0" fontId="45" fillId="7" borderId="35" xfId="11" applyFont="1" applyFill="1" applyBorder="1" applyAlignment="1">
      <alignment horizontal="center"/>
    </xf>
    <xf numFmtId="0" fontId="0" fillId="0" borderId="0" xfId="0" applyAlignment="1">
      <alignment horizontal="center"/>
    </xf>
    <xf numFmtId="0" fontId="35" fillId="6" borderId="2" xfId="4" applyFont="1" applyFill="1" applyBorder="1" applyAlignment="1">
      <alignment horizontal="center"/>
    </xf>
    <xf numFmtId="0" fontId="35" fillId="6" borderId="3" xfId="4" applyFont="1" applyFill="1" applyBorder="1" applyAlignment="1">
      <alignment horizontal="center"/>
    </xf>
    <xf numFmtId="0" fontId="35" fillId="6" borderId="4" xfId="4" applyFont="1" applyFill="1" applyBorder="1" applyAlignment="1">
      <alignment horizontal="center"/>
    </xf>
    <xf numFmtId="0" fontId="28" fillId="6" borderId="41" xfId="1" applyFont="1" applyFill="1" applyBorder="1" applyAlignment="1">
      <alignment horizontal="center" vertical="center" wrapText="1"/>
    </xf>
    <xf numFmtId="0" fontId="28" fillId="6" borderId="42" xfId="1" applyFont="1" applyFill="1" applyBorder="1" applyAlignment="1">
      <alignment horizontal="center" vertical="center" wrapText="1"/>
    </xf>
    <xf numFmtId="0" fontId="28" fillId="6" borderId="43" xfId="1" applyFont="1" applyFill="1" applyBorder="1" applyAlignment="1">
      <alignment horizontal="center" vertical="center" wrapText="1"/>
    </xf>
    <xf numFmtId="0" fontId="28" fillId="6" borderId="11" xfId="1" applyFont="1" applyFill="1" applyBorder="1" applyAlignment="1">
      <alignment horizontal="center" vertical="center"/>
    </xf>
    <xf numFmtId="0" fontId="28" fillId="6" borderId="12" xfId="1" applyFont="1" applyFill="1" applyBorder="1" applyAlignment="1">
      <alignment horizontal="center" vertical="center"/>
    </xf>
    <xf numFmtId="0" fontId="28" fillId="6" borderId="13" xfId="1" applyFont="1" applyFill="1" applyBorder="1" applyAlignment="1">
      <alignment horizontal="center" vertical="center"/>
    </xf>
    <xf numFmtId="0" fontId="29" fillId="6" borderId="15" xfId="1" applyFont="1" applyFill="1" applyBorder="1" applyAlignment="1">
      <alignment horizontal="left" vertical="center" wrapText="1"/>
    </xf>
    <xf numFmtId="0" fontId="29" fillId="6" borderId="4" xfId="1" applyFont="1" applyFill="1" applyBorder="1" applyAlignment="1">
      <alignment horizontal="left" vertical="center" wrapText="1"/>
    </xf>
    <xf numFmtId="0" fontId="28" fillId="0" borderId="57" xfId="1" applyFont="1" applyFill="1" applyBorder="1" applyAlignment="1">
      <alignment horizontal="center"/>
    </xf>
    <xf numFmtId="0" fontId="28" fillId="0" borderId="13" xfId="1" applyFont="1" applyFill="1" applyBorder="1" applyAlignment="1">
      <alignment horizontal="center"/>
    </xf>
    <xf numFmtId="0" fontId="28" fillId="6" borderId="83" xfId="16" applyFont="1" applyFill="1" applyBorder="1" applyAlignment="1">
      <alignment horizontal="center" vertical="center" wrapText="1"/>
    </xf>
    <xf numFmtId="0" fontId="28" fillId="6" borderId="42" xfId="16" applyFont="1" applyFill="1" applyBorder="1" applyAlignment="1">
      <alignment horizontal="center" vertical="center" wrapText="1"/>
    </xf>
    <xf numFmtId="0" fontId="28" fillId="6" borderId="84" xfId="16" applyFont="1" applyFill="1" applyBorder="1" applyAlignment="1">
      <alignment horizontal="center" vertical="center" wrapText="1"/>
    </xf>
    <xf numFmtId="0" fontId="28" fillId="19" borderId="57" xfId="15" applyFont="1" applyFill="1" applyBorder="1" applyAlignment="1">
      <alignment horizontal="center" wrapText="1"/>
    </xf>
    <xf numFmtId="0" fontId="28" fillId="19" borderId="12" xfId="15" applyFont="1" applyFill="1" applyBorder="1" applyAlignment="1">
      <alignment horizontal="center" wrapText="1"/>
    </xf>
    <xf numFmtId="0" fontId="28" fillId="19" borderId="81" xfId="15" applyFont="1" applyFill="1" applyBorder="1" applyAlignment="1">
      <alignment horizontal="center" wrapText="1"/>
    </xf>
    <xf numFmtId="0" fontId="28" fillId="6" borderId="57" xfId="15" applyFont="1" applyFill="1" applyBorder="1" applyAlignment="1">
      <alignment horizontal="center" wrapText="1"/>
    </xf>
    <xf numFmtId="0" fontId="28" fillId="6" borderId="12" xfId="15" applyFont="1" applyFill="1" applyBorder="1" applyAlignment="1">
      <alignment horizontal="center" wrapText="1"/>
    </xf>
    <xf numFmtId="0" fontId="28" fillId="6" borderId="81" xfId="15" applyFont="1" applyFill="1" applyBorder="1" applyAlignment="1">
      <alignment horizontal="center" wrapText="1"/>
    </xf>
    <xf numFmtId="0" fontId="28" fillId="6" borderId="15" xfId="16" applyFont="1" applyFill="1" applyBorder="1" applyAlignment="1">
      <alignment horizontal="center" vertical="center" wrapText="1"/>
    </xf>
    <xf numFmtId="0" fontId="28" fillId="6" borderId="3" xfId="16" applyFont="1" applyFill="1" applyBorder="1" applyAlignment="1">
      <alignment horizontal="center" vertical="center" wrapText="1"/>
    </xf>
    <xf numFmtId="0" fontId="28" fillId="6" borderId="82" xfId="16" applyFont="1" applyFill="1" applyBorder="1" applyAlignment="1">
      <alignment horizontal="center" vertical="center" wrapText="1"/>
    </xf>
    <xf numFmtId="0" fontId="28" fillId="6" borderId="39" xfId="7" applyFont="1" applyFill="1" applyBorder="1" applyAlignment="1">
      <alignment horizontal="left" wrapText="1"/>
    </xf>
    <xf numFmtId="0" fontId="28" fillId="6" borderId="6" xfId="7" applyFont="1" applyFill="1" applyBorder="1" applyAlignment="1">
      <alignment horizontal="left" wrapText="1"/>
    </xf>
    <xf numFmtId="0" fontId="28" fillId="6" borderId="39" xfId="7" applyFont="1" applyFill="1" applyBorder="1" applyAlignment="1">
      <alignment horizontal="center" wrapText="1"/>
    </xf>
    <xf numFmtId="0" fontId="28" fillId="6" borderId="6" xfId="7" applyFont="1" applyFill="1" applyBorder="1" applyAlignment="1">
      <alignment horizontal="center" wrapText="1"/>
    </xf>
    <xf numFmtId="0" fontId="28" fillId="6" borderId="1" xfId="7" applyFont="1" applyFill="1" applyBorder="1" applyAlignment="1">
      <alignment horizontal="center" wrapText="1"/>
    </xf>
    <xf numFmtId="0" fontId="23" fillId="2" borderId="16" xfId="9" applyFont="1" applyFill="1" applyBorder="1" applyAlignment="1">
      <alignment horizontal="center" vertical="center" wrapText="1"/>
    </xf>
    <xf numFmtId="0" fontId="23" fillId="2" borderId="74" xfId="9" applyFont="1" applyFill="1" applyBorder="1" applyAlignment="1">
      <alignment horizontal="center" vertical="center" wrapText="1"/>
    </xf>
    <xf numFmtId="0" fontId="23" fillId="2" borderId="9" xfId="9" applyFont="1" applyFill="1" applyBorder="1" applyAlignment="1">
      <alignment horizontal="center" vertical="center" wrapText="1"/>
    </xf>
    <xf numFmtId="0" fontId="23" fillId="2" borderId="78" xfId="9" applyFont="1" applyFill="1" applyBorder="1" applyAlignment="1">
      <alignment horizontal="center" vertical="center" wrapText="1"/>
    </xf>
    <xf numFmtId="0" fontId="28" fillId="6" borderId="2" xfId="1" applyFont="1" applyFill="1" applyBorder="1" applyAlignment="1">
      <alignment horizontal="center" vertical="center" wrapText="1"/>
    </xf>
    <xf numFmtId="0" fontId="28" fillId="6" borderId="3" xfId="1" applyFont="1" applyFill="1" applyBorder="1" applyAlignment="1">
      <alignment horizontal="center" vertical="center" wrapText="1"/>
    </xf>
    <xf numFmtId="0" fontId="28" fillId="6" borderId="4" xfId="1" applyFont="1" applyFill="1" applyBorder="1" applyAlignment="1">
      <alignment horizontal="center" vertical="center" wrapText="1"/>
    </xf>
    <xf numFmtId="0" fontId="28" fillId="6" borderId="11" xfId="7" applyFont="1" applyFill="1" applyBorder="1" applyAlignment="1">
      <alignment horizontal="center" wrapText="1"/>
    </xf>
    <xf numFmtId="0" fontId="28" fillId="6" borderId="12" xfId="7" applyFont="1" applyFill="1" applyBorder="1" applyAlignment="1">
      <alignment horizontal="center" wrapText="1"/>
    </xf>
    <xf numFmtId="0" fontId="28" fillId="6" borderId="13" xfId="7" applyFont="1" applyFill="1" applyBorder="1" applyAlignment="1">
      <alignment horizontal="center" wrapText="1"/>
    </xf>
    <xf numFmtId="0" fontId="23" fillId="2" borderId="39" xfId="9" applyFont="1" applyFill="1" applyBorder="1" applyAlignment="1">
      <alignment horizontal="center" vertical="center"/>
    </xf>
    <xf numFmtId="0" fontId="28" fillId="6" borderId="35" xfId="1" applyFont="1" applyFill="1" applyBorder="1" applyAlignment="1">
      <alignment horizontal="center"/>
    </xf>
    <xf numFmtId="0" fontId="28" fillId="6" borderId="0" xfId="1" applyFont="1" applyFill="1" applyBorder="1" applyAlignment="1">
      <alignment horizontal="center"/>
    </xf>
    <xf numFmtId="0" fontId="28" fillId="6" borderId="29" xfId="1" applyFont="1" applyFill="1" applyBorder="1" applyAlignment="1">
      <alignment horizontal="center"/>
    </xf>
    <xf numFmtId="0" fontId="28" fillId="6" borderId="80" xfId="1" applyFont="1" applyFill="1" applyBorder="1" applyAlignment="1">
      <alignment horizontal="center"/>
    </xf>
    <xf numFmtId="0" fontId="28" fillId="6" borderId="60" xfId="1" applyFont="1" applyFill="1" applyBorder="1" applyAlignment="1">
      <alignment horizontal="center"/>
    </xf>
    <xf numFmtId="0" fontId="28" fillId="6" borderId="75" xfId="1" applyFont="1" applyFill="1" applyBorder="1" applyAlignment="1">
      <alignment horizontal="center"/>
    </xf>
    <xf numFmtId="0" fontId="61" fillId="15" borderId="36" xfId="0" applyFont="1" applyFill="1" applyBorder="1" applyAlignment="1">
      <alignment horizontal="center" vertical="top" readingOrder="1"/>
    </xf>
    <xf numFmtId="0" fontId="61" fillId="15" borderId="35" xfId="0" applyFont="1" applyFill="1" applyBorder="1" applyAlignment="1">
      <alignment horizontal="center" vertical="top" readingOrder="1"/>
    </xf>
    <xf numFmtId="0" fontId="61" fillId="15" borderId="34" xfId="0" applyFont="1" applyFill="1" applyBorder="1" applyAlignment="1">
      <alignment horizontal="center" vertical="top" readingOrder="1"/>
    </xf>
    <xf numFmtId="0" fontId="53" fillId="5" borderId="33" xfId="0" applyFont="1" applyFill="1" applyBorder="1" applyAlignment="1">
      <alignment horizontal="center" vertical="center" readingOrder="1"/>
    </xf>
    <xf numFmtId="0" fontId="53" fillId="5" borderId="0" xfId="0" applyFont="1" applyFill="1" applyBorder="1" applyAlignment="1">
      <alignment horizontal="center" vertical="top" readingOrder="1"/>
    </xf>
    <xf numFmtId="0" fontId="53" fillId="5" borderId="32" xfId="0" applyFont="1" applyFill="1" applyBorder="1" applyAlignment="1">
      <alignment horizontal="center" vertical="top" readingOrder="1"/>
    </xf>
    <xf numFmtId="0" fontId="54" fillId="5" borderId="36" xfId="0" applyFont="1" applyFill="1" applyBorder="1" applyAlignment="1">
      <alignment horizontal="center" vertical="top" readingOrder="1"/>
    </xf>
    <xf numFmtId="0" fontId="54" fillId="5" borderId="35" xfId="0" applyFont="1" applyFill="1" applyBorder="1" applyAlignment="1">
      <alignment horizontal="center" vertical="top" readingOrder="1"/>
    </xf>
    <xf numFmtId="0" fontId="54" fillId="5" borderId="34" xfId="0" applyFont="1" applyFill="1" applyBorder="1" applyAlignment="1">
      <alignment horizontal="center" vertical="top" readingOrder="1"/>
    </xf>
    <xf numFmtId="0" fontId="25" fillId="5" borderId="0" xfId="0" applyFont="1" applyFill="1" applyBorder="1" applyAlignment="1">
      <alignment horizontal="center"/>
    </xf>
    <xf numFmtId="0" fontId="25" fillId="5" borderId="35" xfId="0" applyFont="1" applyFill="1" applyBorder="1" applyAlignment="1">
      <alignment horizontal="center"/>
    </xf>
    <xf numFmtId="0" fontId="54" fillId="10" borderId="36" xfId="0" applyFont="1" applyFill="1" applyBorder="1" applyAlignment="1">
      <alignment horizontal="center" vertical="top" readingOrder="1"/>
    </xf>
    <xf numFmtId="0" fontId="54" fillId="10" borderId="35" xfId="0" applyFont="1" applyFill="1" applyBorder="1" applyAlignment="1">
      <alignment horizontal="center" vertical="top" readingOrder="1"/>
    </xf>
    <xf numFmtId="0" fontId="54" fillId="10" borderId="34" xfId="0" applyFont="1" applyFill="1" applyBorder="1" applyAlignment="1">
      <alignment horizontal="center" vertical="top" readingOrder="1"/>
    </xf>
    <xf numFmtId="0" fontId="54" fillId="11" borderId="36" xfId="0" applyFont="1" applyFill="1" applyBorder="1" applyAlignment="1">
      <alignment horizontal="center" vertical="top" readingOrder="1"/>
    </xf>
    <xf numFmtId="0" fontId="54" fillId="11" borderId="35" xfId="0" applyFont="1" applyFill="1" applyBorder="1" applyAlignment="1">
      <alignment horizontal="center" vertical="top" readingOrder="1"/>
    </xf>
    <xf numFmtId="0" fontId="54" fillId="11" borderId="34" xfId="0" applyFont="1" applyFill="1" applyBorder="1" applyAlignment="1">
      <alignment horizontal="center" vertical="top" readingOrder="1"/>
    </xf>
    <xf numFmtId="0" fontId="54" fillId="14" borderId="36" xfId="0" applyFont="1" applyFill="1" applyBorder="1" applyAlignment="1">
      <alignment horizontal="center" vertical="top" readingOrder="1"/>
    </xf>
    <xf numFmtId="0" fontId="54" fillId="14" borderId="35" xfId="0" applyFont="1" applyFill="1" applyBorder="1" applyAlignment="1">
      <alignment horizontal="center" vertical="top" readingOrder="1"/>
    </xf>
    <xf numFmtId="0" fontId="54" fillId="14" borderId="34" xfId="0" applyFont="1" applyFill="1" applyBorder="1" applyAlignment="1">
      <alignment horizontal="center" vertical="top" readingOrder="1"/>
    </xf>
    <xf numFmtId="164" fontId="35" fillId="9" borderId="1" xfId="4" applyNumberFormat="1" applyFont="1" applyFill="1" applyBorder="1" applyAlignment="1">
      <alignment horizontal="left" vertical="top"/>
    </xf>
  </cellXfs>
  <cellStyles count="18">
    <cellStyle name="Normal" xfId="0" builtinId="0"/>
    <cellStyle name="Normal 10" xfId="17" xr:uid="{5588D658-1CEE-49E4-B52E-FE54F7597F08}"/>
    <cellStyle name="Normal 2" xfId="1" xr:uid="{00000000-0005-0000-0000-000001000000}"/>
    <cellStyle name="Normal 2 2" xfId="5" xr:uid="{00000000-0005-0000-0000-000002000000}"/>
    <cellStyle name="Normal 2 3" xfId="16" xr:uid="{65932C94-BDF6-432C-AE66-F57EC87432B8}"/>
    <cellStyle name="Normal 3" xfId="4" xr:uid="{00000000-0005-0000-0000-000003000000}"/>
    <cellStyle name="Normal 4" xfId="2" xr:uid="{00000000-0005-0000-0000-000004000000}"/>
    <cellStyle name="Normal 4 2" xfId="3" xr:uid="{00000000-0005-0000-0000-000005000000}"/>
    <cellStyle name="Normal 4 3" xfId="14" xr:uid="{00000000-0005-0000-0000-000006000000}"/>
    <cellStyle name="Normal 5" xfId="7" xr:uid="{00000000-0005-0000-0000-000007000000}"/>
    <cellStyle name="Normal 5 2" xfId="10" xr:uid="{00000000-0005-0000-0000-000008000000}"/>
    <cellStyle name="Normal 5 3" xfId="15" xr:uid="{FA2D2B61-C839-4D03-BEBF-7FC89C42EEA8}"/>
    <cellStyle name="Normal 6" xfId="8" xr:uid="{00000000-0005-0000-0000-000009000000}"/>
    <cellStyle name="Normal 7" xfId="9" xr:uid="{00000000-0005-0000-0000-00000A000000}"/>
    <cellStyle name="Normal 7 2" xfId="12" xr:uid="{00000000-0005-0000-0000-00000B000000}"/>
    <cellStyle name="Normal 8" xfId="11" xr:uid="{00000000-0005-0000-0000-00000C000000}"/>
    <cellStyle name="Normal 9" xfId="13" xr:uid="{00000000-0005-0000-0000-00000D000000}"/>
    <cellStyle name="Percent 2" xfId="6" xr:uid="{00000000-0005-0000-0000-00000E000000}"/>
  </cellStyles>
  <dxfs count="252">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styles" Target="styles.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1175657</xdr:colOff>
      <xdr:row>0</xdr:row>
      <xdr:rowOff>10886</xdr:rowOff>
    </xdr:from>
    <xdr:to>
      <xdr:col>1</xdr:col>
      <xdr:colOff>307447</xdr:colOff>
      <xdr:row>0</xdr:row>
      <xdr:rowOff>496600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175657" y="10886"/>
          <a:ext cx="590476" cy="4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8659</xdr:colOff>
      <xdr:row>22</xdr:row>
      <xdr:rowOff>77932</xdr:rowOff>
    </xdr:from>
    <xdr:to>
      <xdr:col>7</xdr:col>
      <xdr:colOff>608589</xdr:colOff>
      <xdr:row>62</xdr:row>
      <xdr:rowOff>980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8659" y="3801341"/>
          <a:ext cx="8318124" cy="61541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1402080</xdr:colOff>
      <xdr:row>0</xdr:row>
      <xdr:rowOff>0</xdr:rowOff>
    </xdr:from>
    <xdr:to>
      <xdr:col>0</xdr:col>
      <xdr:colOff>2286470</xdr:colOff>
      <xdr:row>1</xdr:row>
      <xdr:rowOff>211</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402080" y="0"/>
          <a:ext cx="884390" cy="5009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22</xdr:col>
      <xdr:colOff>18185</xdr:colOff>
      <xdr:row>5</xdr:row>
      <xdr:rowOff>41563</xdr:rowOff>
    </xdr:from>
    <xdr:ext cx="9981720" cy="1782989"/>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14911821" y="1011381"/>
          <a:ext cx="9981720" cy="1782989"/>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US" sz="3600">
              <a:solidFill>
                <a:srgbClr val="FF0000"/>
              </a:solidFill>
            </a:rPr>
            <a:t>This</a:t>
          </a:r>
          <a:r>
            <a:rPr lang="en-US" sz="3600" baseline="0">
              <a:solidFill>
                <a:srgbClr val="FF0000"/>
              </a:solidFill>
            </a:rPr>
            <a:t> tab shows how the errors are binned.  The bins correspond to tabs.  </a:t>
          </a:r>
          <a:r>
            <a:rPr lang="en-US" sz="3600">
              <a:solidFill>
                <a:srgbClr val="FF0000"/>
              </a:solidFill>
            </a:rPr>
            <a:t>The numbers are examples and for</a:t>
          </a:r>
          <a:r>
            <a:rPr lang="en-US" sz="3600" baseline="0">
              <a:solidFill>
                <a:srgbClr val="FF0000"/>
              </a:solidFill>
            </a:rPr>
            <a:t> reference only.</a:t>
          </a:r>
          <a:endParaRPr lang="en-US" sz="3600">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9</xdr:col>
          <xdr:colOff>68580</xdr:colOff>
          <xdr:row>40</xdr:row>
          <xdr:rowOff>160020</xdr:rowOff>
        </xdr:to>
        <xdr:sp macro="" textlink="">
          <xdr:nvSpPr>
            <xdr:cNvPr id="61441" name="Object 1" hidden="1">
              <a:extLst>
                <a:ext uri="{63B3BB69-23CF-44E3-9099-C40C66FF867C}">
                  <a14:compatExt spid="_x0000_s61441"/>
                </a:ext>
                <a:ext uri="{FF2B5EF4-FFF2-40B4-BE49-F238E27FC236}">
                  <a16:creationId xmlns:a16="http://schemas.microsoft.com/office/drawing/2014/main" id="{00000000-0008-0000-1200-000001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11</xdr:col>
      <xdr:colOff>0</xdr:colOff>
      <xdr:row>2</xdr:row>
      <xdr:rowOff>0</xdr:rowOff>
    </xdr:from>
    <xdr:to>
      <xdr:col>27</xdr:col>
      <xdr:colOff>503543</xdr:colOff>
      <xdr:row>38</xdr:row>
      <xdr:rowOff>85488</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6705600" y="335280"/>
          <a:ext cx="10257143" cy="6971428"/>
        </a:xfrm>
        <a:prstGeom prst="rect">
          <a:avLst/>
        </a:prstGeom>
      </xdr:spPr>
    </xdr:pic>
    <xdr:clientData/>
  </xdr:twoCellAnchor>
  <xdr:twoCellAnchor editAs="oneCell">
    <xdr:from>
      <xdr:col>29</xdr:col>
      <xdr:colOff>596900</xdr:colOff>
      <xdr:row>6</xdr:row>
      <xdr:rowOff>12700</xdr:rowOff>
    </xdr:from>
    <xdr:to>
      <xdr:col>45</xdr:col>
      <xdr:colOff>81395</xdr:colOff>
      <xdr:row>48</xdr:row>
      <xdr:rowOff>88024</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18275300" y="1003300"/>
          <a:ext cx="9238095" cy="7009524"/>
        </a:xfrm>
        <a:prstGeom prst="rect">
          <a:avLst/>
        </a:prstGeom>
      </xdr:spPr>
    </xdr:pic>
    <xdr:clientData/>
  </xdr:twoCellAnchor>
  <xdr:twoCellAnchor editAs="oneCell">
    <xdr:from>
      <xdr:col>46</xdr:col>
      <xdr:colOff>596900</xdr:colOff>
      <xdr:row>6</xdr:row>
      <xdr:rowOff>139700</xdr:rowOff>
    </xdr:from>
    <xdr:to>
      <xdr:col>48</xdr:col>
      <xdr:colOff>90890</xdr:colOff>
      <xdr:row>46</xdr:row>
      <xdr:rowOff>164271</xdr:rowOff>
    </xdr:to>
    <xdr:pic>
      <xdr:nvPicPr>
        <xdr:cNvPr id="4" name="Picture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a:stretch>
          <a:fillRect/>
        </a:stretch>
      </xdr:blipFill>
      <xdr:spPr>
        <a:xfrm>
          <a:off x="28638500" y="1968500"/>
          <a:ext cx="9476190" cy="6628571"/>
        </a:xfrm>
        <a:prstGeom prst="rect">
          <a:avLst/>
        </a:prstGeom>
      </xdr:spPr>
    </xdr:pic>
    <xdr:clientData/>
  </xdr:twoCellAnchor>
  <xdr:twoCellAnchor editAs="oneCell">
    <xdr:from>
      <xdr:col>51</xdr:col>
      <xdr:colOff>0</xdr:colOff>
      <xdr:row>6</xdr:row>
      <xdr:rowOff>0</xdr:rowOff>
    </xdr:from>
    <xdr:to>
      <xdr:col>64</xdr:col>
      <xdr:colOff>148226</xdr:colOff>
      <xdr:row>50</xdr:row>
      <xdr:rowOff>145071</xdr:rowOff>
    </xdr:to>
    <xdr:pic>
      <xdr:nvPicPr>
        <xdr:cNvPr id="5" name="Picture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4"/>
        <a:stretch>
          <a:fillRect/>
        </a:stretch>
      </xdr:blipFill>
      <xdr:spPr>
        <a:xfrm>
          <a:off x="39528750" y="1889125"/>
          <a:ext cx="7990476" cy="7828571"/>
        </a:xfrm>
        <a:prstGeom prst="rect">
          <a:avLst/>
        </a:prstGeom>
      </xdr:spPr>
    </xdr:pic>
    <xdr:clientData/>
  </xdr:twoCellAnchor>
  <xdr:twoCellAnchor editAs="oneCell">
    <xdr:from>
      <xdr:col>30</xdr:col>
      <xdr:colOff>0</xdr:colOff>
      <xdr:row>55</xdr:row>
      <xdr:rowOff>0</xdr:rowOff>
    </xdr:from>
    <xdr:to>
      <xdr:col>47</xdr:col>
      <xdr:colOff>335226</xdr:colOff>
      <xdr:row>101</xdr:row>
      <xdr:rowOff>100583</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5"/>
        <a:stretch>
          <a:fillRect/>
        </a:stretch>
      </xdr:blipFill>
      <xdr:spPr>
        <a:xfrm>
          <a:off x="18097500" y="10445750"/>
          <a:ext cx="10590476" cy="81333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asa-my.sharepoint.com/Users/shawks/Documents/OCI/Grating%20Install%20Alignment%20&amp;%20Shimming%20WOA/Blue%20Grating%20Alignment_SRH_08.24.2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hetheri/Desktop/PACE/PACE%20Spacecraft/10022023_PACE%20Post%20TVAC%20Alignment.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nasa-my.sharepoint.com/Users/bzukowsk/Desktop/OCI/OCI%20ETU%20Alignment/MOSB%20Dichroics/Align%20(9-25-19)BZ.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nasa-my.sharepoint.com/Users/shetheri/Desktop/2015.05.04%20Atlas%20DOE-TAMS-RTA%20Alignment.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nasa-my.sharepoint.com/personal/sherath_ndc_nasa_gov/Documents/Documents/PACE/PACE%20Archive/07272022%20Boresight%20HARP2/08152022%20PACE%20HARP2%20BS%20-%20SKH.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Work\PACE\TAR\PACE-SYS-REQ-0020H_03-01-2018_Draft%204.xls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eodolites Jan07.xls"/>
      <sheetName val="theodolites Feb08"/>
      <sheetName val="Theodolites Jan 2012"/>
      <sheetName val="Theodolites May 2010"/>
      <sheetName val="Theodolites Jul14"/>
      <sheetName val="Order Calculator"/>
      <sheetName val="Blue Rechar 08.24"/>
      <sheetName val="Blue Rechar 08.23"/>
      <sheetName val="Blue Rechar 08.19"/>
      <sheetName val="Blue Clocking 08.18"/>
      <sheetName val="R2 Aperture Clocking"/>
      <sheetName val="Blue Clocking Post Grind 2 8.16"/>
      <sheetName val="Blue Rechar 07.15 (2)"/>
      <sheetName val="Blue Rechar 07.15"/>
      <sheetName val="Blue Rechar 07.14"/>
      <sheetName val="Blue Clocking Post Grind 2"/>
      <sheetName val="Blue Clocking Post Grind 1 6.23"/>
      <sheetName val="Grating Cube Verification 6.07"/>
      <sheetName val="New Vs. Old Matrices"/>
      <sheetName val="Blue Grating Clocking 4.27"/>
      <sheetName val="2in Collimator Alignment 4.27"/>
      <sheetName val="Blue Grating Clocking 3.29"/>
      <sheetName val="2in Collimator Alignment 3.29"/>
      <sheetName val="Blue Grating Clocking 3.26"/>
      <sheetName val="primary theo template"/>
      <sheetName val="multi-entry template"/>
      <sheetName val="primary theo template backup"/>
      <sheetName val="B2 Grating Alignment"/>
      <sheetName val="2in Collimator Alignment 3.25"/>
      <sheetName val="3.25.21 2in BS Repeatability"/>
      <sheetName val="2&quot; Collimator Pointing 12_22"/>
      <sheetName val="B2 Grating Normal"/>
      <sheetName val="Sheet1"/>
      <sheetName val="Theodolites Apr 2019"/>
      <sheetName val="Sheet2"/>
      <sheetName val="B2 Aperture Clocking"/>
    </sheetNames>
    <sheetDataSet>
      <sheetData sheetId="0">
        <row r="3">
          <cell r="A3">
            <v>1</v>
          </cell>
        </row>
      </sheetData>
      <sheetData sheetId="1"/>
      <sheetData sheetId="2">
        <row r="3">
          <cell r="A3">
            <v>1</v>
          </cell>
        </row>
      </sheetData>
      <sheetData sheetId="3"/>
      <sheetData sheetId="4">
        <row r="3">
          <cell r="A3">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9">
          <cell r="AK9" t="e">
            <v>#VALUE!</v>
          </cell>
        </row>
      </sheetData>
      <sheetData sheetId="26"/>
      <sheetData sheetId="27"/>
      <sheetData sheetId="28"/>
      <sheetData sheetId="29"/>
      <sheetData sheetId="30"/>
      <sheetData sheetId="31"/>
      <sheetData sheetId="32">
        <row r="6">
          <cell r="AO6" t="e">
            <v>#VALUE!</v>
          </cell>
          <cell r="AP6" t="e">
            <v>#VALUE!</v>
          </cell>
          <cell r="AQ6" t="e">
            <v>#VALUE!</v>
          </cell>
        </row>
        <row r="7">
          <cell r="AO7" t="e">
            <v>#VALUE!</v>
          </cell>
          <cell r="AP7" t="e">
            <v>#VALUE!</v>
          </cell>
          <cell r="AQ7" t="e">
            <v>#VALUE!</v>
          </cell>
        </row>
        <row r="8">
          <cell r="AO8" t="e">
            <v>#VALUE!</v>
          </cell>
          <cell r="AP8" t="e">
            <v>#VALUE!</v>
          </cell>
          <cell r="AQ8" t="e">
            <v>#VALUE!</v>
          </cell>
        </row>
      </sheetData>
      <sheetData sheetId="33">
        <row r="3">
          <cell r="A3">
            <v>1</v>
          </cell>
        </row>
      </sheetData>
      <sheetData sheetId="34" refreshError="1"/>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eodolites Jan07.xls"/>
      <sheetName val="theodolites Feb08"/>
      <sheetName val="Theodolites Jan 2012"/>
      <sheetName val="Theodolites May 2010"/>
      <sheetName val="Theodolites Jul14"/>
      <sheetName val="Sheet Guide"/>
      <sheetName val="CONVENTIONS"/>
      <sheetName val="SDS"/>
      <sheetName val="OCI BS to CSA"/>
      <sheetName val="SCA &amp; SPCA Vectors"/>
      <sheetName val="SADA Characterization"/>
      <sheetName val="Star Sensor BS to Cube"/>
      <sheetName val="HARP2 MRC"/>
      <sheetName val="IRU Characterization"/>
      <sheetName val="Instrument Interfaces"/>
      <sheetName val="primary theo template"/>
      <sheetName val="multi-entry template"/>
      <sheetName val="primary theo template backup"/>
      <sheetName val="Components Summary"/>
      <sheetName val="PACE Cubes (5-17-22)"/>
      <sheetName val="Post Env Align 2A"/>
      <sheetName val="Pre-Enviro1B Summary"/>
      <sheetName val="Post Env Align 2A (2)"/>
      <sheetName val="Post Env Align 2A No Fomulas"/>
      <sheetName val="Envelope"/>
      <sheetName val="PACE Pre-Env 1A (SMRF)"/>
      <sheetName val="Post Env Align 2B"/>
      <sheetName val="Post Env 3A (Cubes)"/>
      <sheetName val="Post Align 3B (Tilt Mech)"/>
      <sheetName val="Post Align 3B to Pre Env 1A"/>
      <sheetName val="Post Env Align 2B (No Formulas)"/>
      <sheetName val="OCI_OCI-ST_SPEX_HARP (Align 3B)"/>
      <sheetName val="OCI Cubes (Tilt Angle)10-3-23"/>
      <sheetName val="Components BS Summary 10-3-23"/>
      <sheetName val="Tilt Angles (Pre Env 1A)"/>
      <sheetName val="Tilt Angles (Post Vib)"/>
      <sheetName val="Tilt Angles (Post TVAC)"/>
      <sheetName val="Tilt Angles (Pre-Post Vib)"/>
      <sheetName val="Tilt Angles (Pre-Post TVAC)"/>
      <sheetName val="Tilt Angles (Pre Env-Post TVAC)"/>
      <sheetName val="Prop Thruster Update 10-3-23"/>
      <sheetName val="ECA Position (10-3-23)"/>
      <sheetName val="ECA Clocking"/>
      <sheetName val="Theodolites Apr 2019"/>
    </sheetNames>
    <sheetDataSet>
      <sheetData sheetId="0">
        <row r="3">
          <cell r="A3">
            <v>1</v>
          </cell>
          <cell r="B3" t="str">
            <v>WILD T3000</v>
          </cell>
          <cell r="C3">
            <v>89</v>
          </cell>
          <cell r="D3">
            <v>59</v>
          </cell>
          <cell r="E3">
            <v>58</v>
          </cell>
          <cell r="F3">
            <v>89.99944444444445</v>
          </cell>
        </row>
        <row r="4">
          <cell r="A4">
            <v>2</v>
          </cell>
          <cell r="B4" t="str">
            <v>WILD T3000</v>
          </cell>
          <cell r="C4">
            <v>90</v>
          </cell>
          <cell r="D4">
            <v>0</v>
          </cell>
          <cell r="E4">
            <v>0.2</v>
          </cell>
          <cell r="F4">
            <v>90.000055555555562</v>
          </cell>
        </row>
        <row r="5">
          <cell r="A5">
            <v>3</v>
          </cell>
          <cell r="B5" t="str">
            <v>WILD T3000</v>
          </cell>
          <cell r="C5">
            <v>90</v>
          </cell>
          <cell r="D5">
            <v>0</v>
          </cell>
          <cell r="E5">
            <v>0.6</v>
          </cell>
          <cell r="F5">
            <v>90.000166666666672</v>
          </cell>
        </row>
        <row r="6">
          <cell r="A6">
            <v>4</v>
          </cell>
          <cell r="B6" t="str">
            <v>WILD T3000</v>
          </cell>
          <cell r="C6">
            <v>89</v>
          </cell>
          <cell r="D6">
            <v>59</v>
          </cell>
          <cell r="E6">
            <v>59.9</v>
          </cell>
          <cell r="F6">
            <v>89.999972222222226</v>
          </cell>
        </row>
        <row r="7">
          <cell r="A7">
            <v>5</v>
          </cell>
          <cell r="B7" t="str">
            <v>KERN DKM3</v>
          </cell>
          <cell r="C7">
            <v>90</v>
          </cell>
          <cell r="D7">
            <v>0</v>
          </cell>
          <cell r="E7">
            <v>4.4000000000000004</v>
          </cell>
          <cell r="F7">
            <v>90.001222222222225</v>
          </cell>
        </row>
        <row r="8">
          <cell r="A8">
            <v>6</v>
          </cell>
          <cell r="B8" t="str">
            <v>KERN DKM2AE</v>
          </cell>
          <cell r="C8">
            <v>90</v>
          </cell>
          <cell r="D8">
            <v>0</v>
          </cell>
          <cell r="E8">
            <v>0.9</v>
          </cell>
          <cell r="F8">
            <v>90.000249999999994</v>
          </cell>
        </row>
        <row r="9">
          <cell r="A9">
            <v>7</v>
          </cell>
          <cell r="B9" t="str">
            <v>KERN DKM2AE</v>
          </cell>
          <cell r="C9">
            <v>90</v>
          </cell>
          <cell r="D9">
            <v>0</v>
          </cell>
          <cell r="E9">
            <v>0.9</v>
          </cell>
          <cell r="F9">
            <v>90.000249999999994</v>
          </cell>
        </row>
        <row r="10">
          <cell r="A10">
            <v>8</v>
          </cell>
          <cell r="B10" t="str">
            <v>KERN DKM3</v>
          </cell>
          <cell r="C10">
            <v>90</v>
          </cell>
          <cell r="D10">
            <v>0</v>
          </cell>
          <cell r="E10">
            <v>1</v>
          </cell>
          <cell r="F10">
            <v>90.000277777777782</v>
          </cell>
        </row>
        <row r="11">
          <cell r="A11">
            <v>9</v>
          </cell>
          <cell r="B11" t="str">
            <v>KERN DKM3</v>
          </cell>
          <cell r="C11">
            <v>89</v>
          </cell>
          <cell r="D11">
            <v>59</v>
          </cell>
          <cell r="E11">
            <v>44.3</v>
          </cell>
          <cell r="F11">
            <v>89.995638888888891</v>
          </cell>
        </row>
        <row r="12">
          <cell r="A12">
            <v>10</v>
          </cell>
          <cell r="B12" t="str">
            <v>KERN DKM3</v>
          </cell>
          <cell r="C12">
            <v>89</v>
          </cell>
          <cell r="D12">
            <v>59</v>
          </cell>
          <cell r="E12">
            <v>54.6</v>
          </cell>
          <cell r="F12">
            <v>89.998500000000007</v>
          </cell>
        </row>
        <row r="13">
          <cell r="A13">
            <v>11</v>
          </cell>
          <cell r="B13" t="str">
            <v>KERN DKM3A</v>
          </cell>
          <cell r="C13">
            <v>90</v>
          </cell>
          <cell r="D13">
            <v>0</v>
          </cell>
          <cell r="E13">
            <v>3.2</v>
          </cell>
          <cell r="F13">
            <v>90.000888888888895</v>
          </cell>
        </row>
        <row r="14">
          <cell r="A14">
            <v>12</v>
          </cell>
          <cell r="B14" t="str">
            <v>KERN DKM3A</v>
          </cell>
          <cell r="C14">
            <v>90</v>
          </cell>
          <cell r="D14">
            <v>0</v>
          </cell>
          <cell r="E14">
            <v>2.7</v>
          </cell>
          <cell r="F14">
            <v>90.000749999999996</v>
          </cell>
        </row>
        <row r="15">
          <cell r="A15">
            <v>13</v>
          </cell>
          <cell r="B15" t="str">
            <v>KERN DKM3</v>
          </cell>
          <cell r="C15">
            <v>89</v>
          </cell>
          <cell r="D15">
            <v>59</v>
          </cell>
          <cell r="E15">
            <v>52</v>
          </cell>
          <cell r="F15">
            <v>89.997777777777785</v>
          </cell>
        </row>
        <row r="16">
          <cell r="A16">
            <v>14</v>
          </cell>
          <cell r="B16" t="str">
            <v>WILD T2000S</v>
          </cell>
          <cell r="C16">
            <v>90</v>
          </cell>
          <cell r="D16">
            <v>0</v>
          </cell>
          <cell r="E16">
            <v>0.3</v>
          </cell>
          <cell r="F16">
            <v>90.000083333333336</v>
          </cell>
        </row>
        <row r="17">
          <cell r="A17">
            <v>15</v>
          </cell>
          <cell r="B17" t="str">
            <v>WILD T2000S</v>
          </cell>
          <cell r="C17">
            <v>89</v>
          </cell>
          <cell r="D17">
            <v>59</v>
          </cell>
          <cell r="E17">
            <v>59.8</v>
          </cell>
          <cell r="F17">
            <v>89.999944444444452</v>
          </cell>
        </row>
        <row r="18">
          <cell r="A18">
            <v>16</v>
          </cell>
          <cell r="B18" t="str">
            <v>WILD T3000</v>
          </cell>
          <cell r="C18">
            <v>89</v>
          </cell>
          <cell r="D18">
            <v>59</v>
          </cell>
          <cell r="E18">
            <v>59.4</v>
          </cell>
          <cell r="F18">
            <v>89.999833333333328</v>
          </cell>
        </row>
        <row r="19">
          <cell r="A19">
            <v>17</v>
          </cell>
          <cell r="B19" t="str">
            <v>WILD T3000</v>
          </cell>
          <cell r="C19">
            <v>89</v>
          </cell>
          <cell r="D19">
            <v>59</v>
          </cell>
          <cell r="E19">
            <v>59.2</v>
          </cell>
          <cell r="F19">
            <v>89.99977777777778</v>
          </cell>
        </row>
        <row r="20">
          <cell r="A20">
            <v>18</v>
          </cell>
          <cell r="B20" t="str">
            <v>WILD T3000</v>
          </cell>
          <cell r="C20">
            <v>90</v>
          </cell>
          <cell r="D20">
            <v>0</v>
          </cell>
          <cell r="E20">
            <v>0.4</v>
          </cell>
          <cell r="F20">
            <v>90.00011111111111</v>
          </cell>
        </row>
        <row r="21">
          <cell r="A21">
            <v>19</v>
          </cell>
          <cell r="B21" t="str">
            <v>WILD T3000</v>
          </cell>
          <cell r="C21">
            <v>89</v>
          </cell>
          <cell r="D21">
            <v>59</v>
          </cell>
          <cell r="E21">
            <v>59.4</v>
          </cell>
          <cell r="F21">
            <v>89.999833333333328</v>
          </cell>
        </row>
        <row r="22">
          <cell r="A22">
            <v>20</v>
          </cell>
          <cell r="B22" t="str">
            <v>WILD T3000</v>
          </cell>
          <cell r="C22">
            <v>89</v>
          </cell>
          <cell r="D22">
            <v>59</v>
          </cell>
          <cell r="E22">
            <v>58.9</v>
          </cell>
          <cell r="F22">
            <v>89.999694444444444</v>
          </cell>
        </row>
        <row r="23">
          <cell r="A23">
            <v>21</v>
          </cell>
          <cell r="B23" t="str">
            <v>WILD T3000</v>
          </cell>
          <cell r="C23">
            <v>90</v>
          </cell>
          <cell r="D23">
            <v>0</v>
          </cell>
          <cell r="E23">
            <v>0.3</v>
          </cell>
          <cell r="F23">
            <v>90.000083333333336</v>
          </cell>
        </row>
        <row r="24">
          <cell r="A24">
            <v>22</v>
          </cell>
          <cell r="B24" t="str">
            <v>KERN DKM3</v>
          </cell>
          <cell r="C24">
            <v>89</v>
          </cell>
          <cell r="D24">
            <v>59</v>
          </cell>
          <cell r="E24">
            <v>57.3</v>
          </cell>
          <cell r="F24">
            <v>89.999250000000004</v>
          </cell>
        </row>
        <row r="25">
          <cell r="A25">
            <v>23</v>
          </cell>
          <cell r="B25" t="str">
            <v>WILD T3000</v>
          </cell>
          <cell r="C25">
            <v>90</v>
          </cell>
          <cell r="D25">
            <v>0</v>
          </cell>
          <cell r="E25">
            <v>0.2</v>
          </cell>
          <cell r="F25">
            <v>90.000055555555562</v>
          </cell>
        </row>
        <row r="26">
          <cell r="A26">
            <v>24</v>
          </cell>
          <cell r="B26" t="str">
            <v>WILD T3000</v>
          </cell>
          <cell r="C26">
            <v>90</v>
          </cell>
          <cell r="D26">
            <v>0</v>
          </cell>
          <cell r="E26">
            <v>0.7</v>
          </cell>
          <cell r="F26">
            <v>90.000194444444446</v>
          </cell>
        </row>
        <row r="27">
          <cell r="A27">
            <v>25</v>
          </cell>
          <cell r="B27" t="str">
            <v>ETH-2</v>
          </cell>
        </row>
        <row r="28">
          <cell r="A28">
            <v>26</v>
          </cell>
          <cell r="B28" t="str">
            <v>ETH-2</v>
          </cell>
        </row>
        <row r="29">
          <cell r="A29">
            <v>27</v>
          </cell>
          <cell r="B29" t="str">
            <v>ETH-2</v>
          </cell>
        </row>
        <row r="30">
          <cell r="A30">
            <v>28</v>
          </cell>
          <cell r="B30" t="str">
            <v>ETH-2</v>
          </cell>
        </row>
        <row r="31">
          <cell r="A31">
            <v>29</v>
          </cell>
          <cell r="B31" t="str">
            <v>WILD T2000S</v>
          </cell>
          <cell r="C31">
            <v>90</v>
          </cell>
          <cell r="D31">
            <v>0</v>
          </cell>
          <cell r="E31">
            <v>0.8</v>
          </cell>
          <cell r="F31">
            <v>90.00022222222222</v>
          </cell>
        </row>
        <row r="32">
          <cell r="A32">
            <v>30</v>
          </cell>
          <cell r="B32" t="str">
            <v>LEICA TM5100A</v>
          </cell>
          <cell r="C32">
            <v>90</v>
          </cell>
          <cell r="D32">
            <v>0</v>
          </cell>
          <cell r="E32">
            <v>0.3</v>
          </cell>
          <cell r="F32">
            <v>90.000083333333336</v>
          </cell>
        </row>
        <row r="33">
          <cell r="A33">
            <v>31</v>
          </cell>
          <cell r="B33" t="str">
            <v>WILD T3000</v>
          </cell>
          <cell r="C33">
            <v>90</v>
          </cell>
          <cell r="D33">
            <v>0</v>
          </cell>
          <cell r="E33">
            <v>0.3</v>
          </cell>
          <cell r="F33">
            <v>90.000083333333336</v>
          </cell>
        </row>
        <row r="34">
          <cell r="A34">
            <v>32</v>
          </cell>
          <cell r="B34" t="str">
            <v>WILD T3000</v>
          </cell>
          <cell r="C34">
            <v>89</v>
          </cell>
          <cell r="D34">
            <v>59</v>
          </cell>
          <cell r="E34">
            <v>58.7</v>
          </cell>
          <cell r="F34">
            <v>89.999638888888896</v>
          </cell>
        </row>
        <row r="35">
          <cell r="A35">
            <v>33</v>
          </cell>
          <cell r="B35" t="str">
            <v>WILD T3000</v>
          </cell>
          <cell r="C35">
            <v>89</v>
          </cell>
          <cell r="D35">
            <v>59</v>
          </cell>
          <cell r="E35">
            <v>59.8</v>
          </cell>
          <cell r="F35">
            <v>89.999944444444452</v>
          </cell>
        </row>
        <row r="36">
          <cell r="A36">
            <v>34</v>
          </cell>
          <cell r="B36" t="str">
            <v>WILD T3000</v>
          </cell>
          <cell r="C36">
            <v>89</v>
          </cell>
          <cell r="D36">
            <v>59</v>
          </cell>
          <cell r="E36">
            <v>59.9</v>
          </cell>
          <cell r="F36">
            <v>89.999972222222226</v>
          </cell>
        </row>
        <row r="37">
          <cell r="A37">
            <v>35</v>
          </cell>
          <cell r="B37" t="str">
            <v>WILD T3000</v>
          </cell>
          <cell r="C37">
            <v>90</v>
          </cell>
          <cell r="D37">
            <v>0</v>
          </cell>
          <cell r="E37">
            <v>0.3</v>
          </cell>
          <cell r="F37">
            <v>90.000083333333336</v>
          </cell>
        </row>
        <row r="38">
          <cell r="A38">
            <v>36</v>
          </cell>
          <cell r="B38" t="str">
            <v>WILD T3000</v>
          </cell>
          <cell r="C38">
            <v>89</v>
          </cell>
          <cell r="D38">
            <v>59</v>
          </cell>
          <cell r="E38">
            <v>59.5</v>
          </cell>
          <cell r="F38">
            <v>89.999861111111116</v>
          </cell>
        </row>
        <row r="39">
          <cell r="A39">
            <v>37</v>
          </cell>
          <cell r="B39" t="str">
            <v>WILD T3000</v>
          </cell>
          <cell r="C39">
            <v>90</v>
          </cell>
          <cell r="D39">
            <v>0</v>
          </cell>
          <cell r="E39">
            <v>0.6</v>
          </cell>
          <cell r="F39">
            <v>90.000166666666672</v>
          </cell>
        </row>
        <row r="40">
          <cell r="A40">
            <v>38</v>
          </cell>
          <cell r="B40" t="str">
            <v>WILD T3000</v>
          </cell>
          <cell r="C40">
            <v>89</v>
          </cell>
          <cell r="D40">
            <v>59</v>
          </cell>
          <cell r="E40">
            <v>58.8</v>
          </cell>
          <cell r="F40">
            <v>89.99966666666667</v>
          </cell>
        </row>
        <row r="41">
          <cell r="A41">
            <v>39</v>
          </cell>
          <cell r="B41" t="str">
            <v>WILD T3000</v>
          </cell>
          <cell r="C41">
            <v>89</v>
          </cell>
          <cell r="D41">
            <v>59</v>
          </cell>
          <cell r="E41">
            <v>59.3</v>
          </cell>
          <cell r="F41">
            <v>89.999805555555554</v>
          </cell>
        </row>
        <row r="42">
          <cell r="A42">
            <v>40</v>
          </cell>
          <cell r="B42" t="str">
            <v>WILD T3000</v>
          </cell>
          <cell r="C42">
            <v>89</v>
          </cell>
          <cell r="D42">
            <v>59</v>
          </cell>
          <cell r="E42">
            <v>59.5</v>
          </cell>
          <cell r="F42">
            <v>89.999861111111116</v>
          </cell>
        </row>
        <row r="43">
          <cell r="A43">
            <v>41</v>
          </cell>
          <cell r="B43" t="str">
            <v>WILD T3000</v>
          </cell>
          <cell r="C43">
            <v>90</v>
          </cell>
          <cell r="D43">
            <v>0</v>
          </cell>
          <cell r="E43">
            <v>0.3</v>
          </cell>
          <cell r="F43">
            <v>90.000083333333336</v>
          </cell>
        </row>
        <row r="44">
          <cell r="A44">
            <v>42</v>
          </cell>
          <cell r="B44" t="str">
            <v>WILD T3000</v>
          </cell>
          <cell r="C44">
            <v>90</v>
          </cell>
          <cell r="D44">
            <v>0</v>
          </cell>
          <cell r="E44">
            <v>0.1</v>
          </cell>
          <cell r="F44">
            <v>90.000027777777774</v>
          </cell>
        </row>
        <row r="45">
          <cell r="A45">
            <v>43</v>
          </cell>
          <cell r="B45" t="str">
            <v>WILD T3000</v>
          </cell>
          <cell r="C45">
            <v>90</v>
          </cell>
          <cell r="D45">
            <v>0</v>
          </cell>
          <cell r="E45">
            <v>0.9</v>
          </cell>
          <cell r="F45">
            <v>90.000249999999994</v>
          </cell>
        </row>
        <row r="46">
          <cell r="A46">
            <v>44</v>
          </cell>
          <cell r="B46" t="str">
            <v>WILD T3000</v>
          </cell>
          <cell r="C46">
            <v>89</v>
          </cell>
          <cell r="D46">
            <v>59</v>
          </cell>
          <cell r="E46">
            <v>59.4</v>
          </cell>
          <cell r="F46">
            <v>89.999833333333328</v>
          </cell>
        </row>
        <row r="47">
          <cell r="A47">
            <v>45</v>
          </cell>
          <cell r="B47" t="str">
            <v>WILD T3000</v>
          </cell>
          <cell r="C47">
            <v>90</v>
          </cell>
          <cell r="D47">
            <v>0</v>
          </cell>
          <cell r="E47">
            <v>0.8</v>
          </cell>
          <cell r="F47">
            <v>90.00022222222222</v>
          </cell>
        </row>
        <row r="48">
          <cell r="A48">
            <v>46</v>
          </cell>
          <cell r="B48" t="str">
            <v>WILD T3000</v>
          </cell>
          <cell r="C48">
            <v>89</v>
          </cell>
          <cell r="D48">
            <v>59</v>
          </cell>
          <cell r="E48">
            <v>59.6</v>
          </cell>
          <cell r="F48">
            <v>89.99988888888889</v>
          </cell>
        </row>
        <row r="49">
          <cell r="A49">
            <v>47</v>
          </cell>
          <cell r="B49" t="str">
            <v>WILD T3000</v>
          </cell>
          <cell r="C49">
            <v>89</v>
          </cell>
          <cell r="D49">
            <v>59</v>
          </cell>
          <cell r="E49">
            <v>58.3</v>
          </cell>
          <cell r="F49">
            <v>89.999527777777786</v>
          </cell>
        </row>
        <row r="50">
          <cell r="A50">
            <v>48</v>
          </cell>
          <cell r="B50" t="str">
            <v>WILD T3000</v>
          </cell>
          <cell r="C50">
            <v>89</v>
          </cell>
          <cell r="D50">
            <v>59</v>
          </cell>
          <cell r="E50">
            <v>59.9</v>
          </cell>
          <cell r="F50">
            <v>89.999972222222226</v>
          </cell>
        </row>
        <row r="51">
          <cell r="A51">
            <v>49</v>
          </cell>
          <cell r="B51" t="str">
            <v>WILD T3000</v>
          </cell>
          <cell r="C51">
            <v>89</v>
          </cell>
          <cell r="D51">
            <v>59</v>
          </cell>
          <cell r="E51">
            <v>59.4</v>
          </cell>
          <cell r="F51">
            <v>89.999833333333328</v>
          </cell>
        </row>
        <row r="52">
          <cell r="A52">
            <v>50</v>
          </cell>
          <cell r="B52" t="str">
            <v>WILD T3000</v>
          </cell>
          <cell r="C52">
            <v>90</v>
          </cell>
          <cell r="D52">
            <v>0</v>
          </cell>
          <cell r="E52">
            <v>0.1</v>
          </cell>
          <cell r="F52">
            <v>90.000027777777774</v>
          </cell>
        </row>
        <row r="53">
          <cell r="A53">
            <v>51</v>
          </cell>
          <cell r="B53" t="str">
            <v>WILD T3000</v>
          </cell>
          <cell r="C53">
            <v>90</v>
          </cell>
          <cell r="D53">
            <v>0</v>
          </cell>
          <cell r="E53">
            <v>0</v>
          </cell>
          <cell r="F53">
            <v>90</v>
          </cell>
        </row>
        <row r="54">
          <cell r="A54">
            <v>52</v>
          </cell>
          <cell r="B54" t="str">
            <v>WILD T3000</v>
          </cell>
          <cell r="C54">
            <v>90</v>
          </cell>
          <cell r="D54">
            <v>0</v>
          </cell>
          <cell r="E54">
            <v>0.4</v>
          </cell>
          <cell r="F54">
            <v>90.00011111111111</v>
          </cell>
        </row>
      </sheetData>
      <sheetData sheetId="1"/>
      <sheetData sheetId="2">
        <row r="3">
          <cell r="A3">
            <v>1</v>
          </cell>
          <cell r="B3" t="str">
            <v>WILD T3000</v>
          </cell>
          <cell r="C3">
            <v>89</v>
          </cell>
          <cell r="D3">
            <v>59</v>
          </cell>
          <cell r="E3">
            <v>59.9</v>
          </cell>
        </row>
        <row r="4">
          <cell r="A4">
            <v>2</v>
          </cell>
          <cell r="B4" t="str">
            <v>WILD T3000</v>
          </cell>
          <cell r="C4">
            <v>90</v>
          </cell>
          <cell r="D4">
            <v>0</v>
          </cell>
          <cell r="E4">
            <v>0.2</v>
          </cell>
        </row>
        <row r="5">
          <cell r="A5">
            <v>3</v>
          </cell>
          <cell r="B5" t="str">
            <v>WILD T3000</v>
          </cell>
          <cell r="C5">
            <v>90</v>
          </cell>
          <cell r="D5">
            <v>0</v>
          </cell>
          <cell r="E5">
            <v>0.3</v>
          </cell>
        </row>
        <row r="6">
          <cell r="A6">
            <v>4</v>
          </cell>
          <cell r="B6" t="str">
            <v>WILD T3000</v>
          </cell>
          <cell r="C6">
            <v>90</v>
          </cell>
          <cell r="D6">
            <v>0</v>
          </cell>
          <cell r="E6">
            <v>0.1</v>
          </cell>
        </row>
        <row r="7">
          <cell r="A7">
            <v>5</v>
          </cell>
          <cell r="B7" t="str">
            <v>KERN DKM3</v>
          </cell>
          <cell r="C7">
            <v>89</v>
          </cell>
          <cell r="D7">
            <v>59</v>
          </cell>
          <cell r="E7">
            <v>59.7</v>
          </cell>
        </row>
        <row r="8">
          <cell r="A8">
            <v>6</v>
          </cell>
          <cell r="B8" t="str">
            <v>KERN DKM2AE</v>
          </cell>
          <cell r="C8">
            <v>90</v>
          </cell>
          <cell r="D8">
            <v>0</v>
          </cell>
          <cell r="E8">
            <v>2.8</v>
          </cell>
        </row>
        <row r="9">
          <cell r="A9">
            <v>7</v>
          </cell>
          <cell r="B9" t="str">
            <v>KERN DKM2AE</v>
          </cell>
          <cell r="C9">
            <v>90</v>
          </cell>
          <cell r="D9">
            <v>0</v>
          </cell>
          <cell r="E9">
            <v>3.1</v>
          </cell>
        </row>
        <row r="10">
          <cell r="A10">
            <v>8</v>
          </cell>
          <cell r="B10" t="str">
            <v>KERN DKM3</v>
          </cell>
          <cell r="C10">
            <v>90</v>
          </cell>
          <cell r="D10">
            <v>0</v>
          </cell>
          <cell r="E10">
            <v>3.2</v>
          </cell>
        </row>
        <row r="11">
          <cell r="A11">
            <v>9</v>
          </cell>
          <cell r="B11" t="str">
            <v>KERN DKM3</v>
          </cell>
          <cell r="C11">
            <v>89</v>
          </cell>
          <cell r="D11">
            <v>59</v>
          </cell>
          <cell r="E11">
            <v>42.9</v>
          </cell>
        </row>
        <row r="12">
          <cell r="A12">
            <v>10</v>
          </cell>
          <cell r="B12" t="str">
            <v>KERN DKM3</v>
          </cell>
          <cell r="C12">
            <v>89</v>
          </cell>
          <cell r="D12">
            <v>59</v>
          </cell>
          <cell r="E12">
            <v>52</v>
          </cell>
        </row>
        <row r="13">
          <cell r="A13">
            <v>11</v>
          </cell>
          <cell r="B13" t="str">
            <v>KERN DKM3A</v>
          </cell>
          <cell r="C13">
            <v>90</v>
          </cell>
          <cell r="D13">
            <v>0</v>
          </cell>
          <cell r="E13">
            <v>0.2</v>
          </cell>
        </row>
        <row r="14">
          <cell r="A14">
            <v>12</v>
          </cell>
          <cell r="B14" t="str">
            <v>KERN DKM3A</v>
          </cell>
          <cell r="C14">
            <v>90</v>
          </cell>
          <cell r="D14">
            <v>0</v>
          </cell>
          <cell r="E14">
            <v>1.6</v>
          </cell>
        </row>
        <row r="15">
          <cell r="A15">
            <v>13</v>
          </cell>
          <cell r="B15" t="str">
            <v>KERN DKM3</v>
          </cell>
          <cell r="C15">
            <v>89</v>
          </cell>
          <cell r="D15">
            <v>59</v>
          </cell>
          <cell r="E15">
            <v>52.2</v>
          </cell>
        </row>
        <row r="16">
          <cell r="A16">
            <v>14</v>
          </cell>
          <cell r="B16" t="str">
            <v>WILD T3000</v>
          </cell>
          <cell r="C16">
            <v>89</v>
          </cell>
          <cell r="D16">
            <v>59</v>
          </cell>
          <cell r="E16">
            <v>59.2</v>
          </cell>
        </row>
        <row r="17">
          <cell r="A17">
            <v>15</v>
          </cell>
          <cell r="B17" t="str">
            <v>WILD T3000</v>
          </cell>
          <cell r="C17">
            <v>89</v>
          </cell>
          <cell r="D17">
            <v>59</v>
          </cell>
          <cell r="E17">
            <v>59.6</v>
          </cell>
        </row>
        <row r="18">
          <cell r="A18">
            <v>16</v>
          </cell>
          <cell r="B18" t="str">
            <v>WILD T3000</v>
          </cell>
          <cell r="C18">
            <v>89</v>
          </cell>
          <cell r="D18">
            <v>59</v>
          </cell>
          <cell r="E18">
            <v>59.8</v>
          </cell>
        </row>
        <row r="19">
          <cell r="A19">
            <v>17</v>
          </cell>
          <cell r="B19" t="str">
            <v>WILD T3000</v>
          </cell>
          <cell r="C19">
            <v>90</v>
          </cell>
          <cell r="D19">
            <v>0</v>
          </cell>
          <cell r="E19">
            <v>0.7</v>
          </cell>
        </row>
        <row r="20">
          <cell r="A20">
            <v>18</v>
          </cell>
          <cell r="B20" t="str">
            <v>WILD T3000</v>
          </cell>
          <cell r="C20">
            <v>89</v>
          </cell>
          <cell r="D20">
            <v>59</v>
          </cell>
          <cell r="E20">
            <v>58.7</v>
          </cell>
        </row>
        <row r="21">
          <cell r="A21">
            <v>19</v>
          </cell>
          <cell r="B21" t="str">
            <v>WILD T3000</v>
          </cell>
          <cell r="C21">
            <v>90</v>
          </cell>
          <cell r="D21">
            <v>0</v>
          </cell>
          <cell r="E21">
            <v>1.1000000000000001</v>
          </cell>
        </row>
        <row r="22">
          <cell r="A22">
            <v>20</v>
          </cell>
          <cell r="B22" t="str">
            <v>WILD T3000</v>
          </cell>
          <cell r="C22">
            <v>89</v>
          </cell>
          <cell r="D22">
            <v>59</v>
          </cell>
          <cell r="E22">
            <v>58.1</v>
          </cell>
        </row>
        <row r="23">
          <cell r="A23">
            <v>21</v>
          </cell>
          <cell r="B23" t="str">
            <v>WILD T3000</v>
          </cell>
          <cell r="C23">
            <v>89</v>
          </cell>
          <cell r="D23">
            <v>59</v>
          </cell>
          <cell r="E23">
            <v>58.6</v>
          </cell>
        </row>
        <row r="24">
          <cell r="A24">
            <v>22</v>
          </cell>
          <cell r="B24" t="str">
            <v>KERN DKM3</v>
          </cell>
          <cell r="C24">
            <v>89</v>
          </cell>
          <cell r="D24">
            <v>59</v>
          </cell>
          <cell r="E24">
            <v>56.5</v>
          </cell>
        </row>
        <row r="25">
          <cell r="A25">
            <v>23</v>
          </cell>
          <cell r="B25" t="str">
            <v>WILD T3000</v>
          </cell>
          <cell r="C25">
            <v>90</v>
          </cell>
          <cell r="D25">
            <v>0</v>
          </cell>
          <cell r="E25">
            <v>1.4</v>
          </cell>
        </row>
        <row r="26">
          <cell r="A26">
            <v>24</v>
          </cell>
          <cell r="B26" t="str">
            <v>WILD T3000</v>
          </cell>
          <cell r="C26">
            <v>90</v>
          </cell>
          <cell r="D26">
            <v>0</v>
          </cell>
          <cell r="E26">
            <v>0.9</v>
          </cell>
        </row>
        <row r="27">
          <cell r="A27">
            <v>25</v>
          </cell>
          <cell r="B27" t="str">
            <v>ETH-2</v>
          </cell>
        </row>
        <row r="28">
          <cell r="A28">
            <v>26</v>
          </cell>
          <cell r="B28" t="str">
            <v>ETH-2</v>
          </cell>
        </row>
        <row r="29">
          <cell r="A29">
            <v>27</v>
          </cell>
          <cell r="B29" t="str">
            <v>ETH-2</v>
          </cell>
        </row>
        <row r="30">
          <cell r="A30">
            <v>28</v>
          </cell>
          <cell r="B30" t="str">
            <v>ETH-2</v>
          </cell>
        </row>
        <row r="31">
          <cell r="A31">
            <v>29</v>
          </cell>
          <cell r="B31" t="str">
            <v>WILD T2000S</v>
          </cell>
          <cell r="C31">
            <v>89</v>
          </cell>
          <cell r="D31">
            <v>59</v>
          </cell>
          <cell r="E31">
            <v>59.4</v>
          </cell>
        </row>
        <row r="32">
          <cell r="A32">
            <v>30</v>
          </cell>
          <cell r="B32" t="str">
            <v>LEICA TM5100A</v>
          </cell>
          <cell r="C32">
            <v>90</v>
          </cell>
          <cell r="D32">
            <v>0</v>
          </cell>
          <cell r="E32">
            <v>0.5</v>
          </cell>
        </row>
        <row r="33">
          <cell r="A33">
            <v>31</v>
          </cell>
          <cell r="B33" t="str">
            <v>WILD T3000</v>
          </cell>
          <cell r="C33">
            <v>89</v>
          </cell>
          <cell r="D33">
            <v>59</v>
          </cell>
          <cell r="E33">
            <v>58.8</v>
          </cell>
        </row>
        <row r="34">
          <cell r="A34">
            <v>32</v>
          </cell>
          <cell r="B34" t="str">
            <v>WILD T3000</v>
          </cell>
          <cell r="C34">
            <v>90</v>
          </cell>
          <cell r="D34">
            <v>0</v>
          </cell>
          <cell r="E34">
            <v>0.6</v>
          </cell>
        </row>
        <row r="35">
          <cell r="A35">
            <v>33</v>
          </cell>
          <cell r="B35" t="str">
            <v>WILD T3000</v>
          </cell>
          <cell r="C35">
            <v>90</v>
          </cell>
          <cell r="D35">
            <v>0</v>
          </cell>
          <cell r="E35">
            <v>0.3</v>
          </cell>
        </row>
        <row r="36">
          <cell r="A36">
            <v>34</v>
          </cell>
          <cell r="B36" t="str">
            <v>WILD T3000</v>
          </cell>
          <cell r="C36">
            <v>89</v>
          </cell>
          <cell r="D36">
            <v>59</v>
          </cell>
          <cell r="E36">
            <v>59.7</v>
          </cell>
        </row>
        <row r="37">
          <cell r="A37">
            <v>35</v>
          </cell>
          <cell r="B37" t="str">
            <v>WILD T3000</v>
          </cell>
          <cell r="C37">
            <v>89</v>
          </cell>
          <cell r="D37">
            <v>59</v>
          </cell>
          <cell r="E37">
            <v>59.7</v>
          </cell>
        </row>
        <row r="38">
          <cell r="A38">
            <v>36</v>
          </cell>
          <cell r="B38" t="str">
            <v>WILD T3000</v>
          </cell>
          <cell r="C38">
            <v>89</v>
          </cell>
          <cell r="D38">
            <v>59</v>
          </cell>
          <cell r="E38">
            <v>59.9</v>
          </cell>
        </row>
        <row r="39">
          <cell r="A39">
            <v>37</v>
          </cell>
          <cell r="B39" t="str">
            <v>WILD T3000</v>
          </cell>
          <cell r="C39">
            <v>90</v>
          </cell>
          <cell r="D39">
            <v>0</v>
          </cell>
          <cell r="E39">
            <v>0.4</v>
          </cell>
        </row>
        <row r="40">
          <cell r="A40">
            <v>38</v>
          </cell>
          <cell r="B40" t="str">
            <v>WILD T3000</v>
          </cell>
          <cell r="C40">
            <v>89</v>
          </cell>
          <cell r="D40">
            <v>59</v>
          </cell>
          <cell r="E40">
            <v>59.7</v>
          </cell>
        </row>
        <row r="41">
          <cell r="A41">
            <v>39</v>
          </cell>
          <cell r="B41" t="str">
            <v>WILD T3000</v>
          </cell>
        </row>
        <row r="42">
          <cell r="A42">
            <v>40</v>
          </cell>
          <cell r="B42" t="str">
            <v>WILD T3000</v>
          </cell>
          <cell r="C42">
            <v>89</v>
          </cell>
          <cell r="D42">
            <v>59</v>
          </cell>
          <cell r="E42">
            <v>59.3</v>
          </cell>
        </row>
        <row r="43">
          <cell r="A43">
            <v>41</v>
          </cell>
          <cell r="B43" t="str">
            <v>WILD T3000</v>
          </cell>
          <cell r="C43">
            <v>90</v>
          </cell>
          <cell r="D43">
            <v>0</v>
          </cell>
          <cell r="E43">
            <v>0.3</v>
          </cell>
        </row>
        <row r="44">
          <cell r="A44">
            <v>42</v>
          </cell>
          <cell r="B44" t="str">
            <v>WILD T3000</v>
          </cell>
          <cell r="C44">
            <v>89</v>
          </cell>
          <cell r="D44">
            <v>59</v>
          </cell>
          <cell r="E44">
            <v>58.3</v>
          </cell>
        </row>
        <row r="45">
          <cell r="A45">
            <v>43</v>
          </cell>
          <cell r="B45" t="str">
            <v>WILD T3000</v>
          </cell>
          <cell r="C45">
            <v>89</v>
          </cell>
          <cell r="D45">
            <v>59</v>
          </cell>
          <cell r="E45">
            <v>59.4</v>
          </cell>
        </row>
        <row r="46">
          <cell r="A46">
            <v>44</v>
          </cell>
          <cell r="B46" t="str">
            <v>WILD T3000</v>
          </cell>
          <cell r="C46">
            <v>89</v>
          </cell>
          <cell r="D46">
            <v>59</v>
          </cell>
          <cell r="E46">
            <v>59.3</v>
          </cell>
        </row>
        <row r="47">
          <cell r="A47">
            <v>45</v>
          </cell>
          <cell r="B47" t="str">
            <v>WILD T3000</v>
          </cell>
          <cell r="C47">
            <v>89</v>
          </cell>
          <cell r="D47">
            <v>59</v>
          </cell>
          <cell r="E47">
            <v>59</v>
          </cell>
        </row>
        <row r="48">
          <cell r="A48">
            <v>46</v>
          </cell>
          <cell r="B48" t="str">
            <v>WILD T3000</v>
          </cell>
          <cell r="C48">
            <v>89</v>
          </cell>
          <cell r="D48">
            <v>59</v>
          </cell>
          <cell r="E48">
            <v>59</v>
          </cell>
        </row>
        <row r="49">
          <cell r="A49">
            <v>47</v>
          </cell>
          <cell r="B49" t="str">
            <v>WILD T3000</v>
          </cell>
          <cell r="C49">
            <v>89</v>
          </cell>
          <cell r="D49">
            <v>59</v>
          </cell>
          <cell r="E49">
            <v>59.2</v>
          </cell>
        </row>
        <row r="50">
          <cell r="A50">
            <v>48</v>
          </cell>
          <cell r="B50" t="str">
            <v>WILD T3000</v>
          </cell>
          <cell r="C50">
            <v>89</v>
          </cell>
          <cell r="D50">
            <v>59</v>
          </cell>
          <cell r="E50">
            <v>59.2</v>
          </cell>
        </row>
        <row r="51">
          <cell r="A51">
            <v>49</v>
          </cell>
          <cell r="B51" t="str">
            <v>WILD T3000</v>
          </cell>
          <cell r="C51">
            <v>89</v>
          </cell>
          <cell r="D51">
            <v>59</v>
          </cell>
          <cell r="E51">
            <v>58.74</v>
          </cell>
        </row>
        <row r="52">
          <cell r="A52">
            <v>50</v>
          </cell>
          <cell r="B52" t="str">
            <v>WILD T3000</v>
          </cell>
          <cell r="C52">
            <v>90</v>
          </cell>
          <cell r="D52">
            <v>0</v>
          </cell>
          <cell r="E52">
            <v>0.5</v>
          </cell>
        </row>
        <row r="53">
          <cell r="A53">
            <v>51</v>
          </cell>
          <cell r="B53" t="str">
            <v>WILD T3000</v>
          </cell>
          <cell r="C53">
            <v>90</v>
          </cell>
          <cell r="D53">
            <v>0</v>
          </cell>
          <cell r="E53">
            <v>0.5</v>
          </cell>
        </row>
        <row r="54">
          <cell r="A54">
            <v>52</v>
          </cell>
          <cell r="B54" t="str">
            <v>WILD T3000</v>
          </cell>
          <cell r="C54">
            <v>89</v>
          </cell>
          <cell r="D54">
            <v>59</v>
          </cell>
          <cell r="E54">
            <v>59.6</v>
          </cell>
        </row>
      </sheetData>
      <sheetData sheetId="3"/>
      <sheetData sheetId="4">
        <row r="3">
          <cell r="A3">
            <v>1</v>
          </cell>
          <cell r="B3" t="str">
            <v>WILD T3000</v>
          </cell>
          <cell r="C3">
            <v>89</v>
          </cell>
          <cell r="D3">
            <v>59</v>
          </cell>
          <cell r="E3">
            <v>58</v>
          </cell>
        </row>
        <row r="4">
          <cell r="A4">
            <v>2</v>
          </cell>
          <cell r="B4" t="str">
            <v>WILD T3000</v>
          </cell>
          <cell r="C4">
            <v>89</v>
          </cell>
          <cell r="D4">
            <v>59</v>
          </cell>
          <cell r="E4">
            <v>58.9</v>
          </cell>
        </row>
        <row r="5">
          <cell r="A5">
            <v>3</v>
          </cell>
          <cell r="B5" t="str">
            <v>WILD T3000</v>
          </cell>
          <cell r="C5">
            <v>90</v>
          </cell>
          <cell r="D5">
            <v>0</v>
          </cell>
          <cell r="E5">
            <v>0.1</v>
          </cell>
        </row>
        <row r="6">
          <cell r="A6">
            <v>4</v>
          </cell>
          <cell r="B6" t="str">
            <v>WILD T3000</v>
          </cell>
          <cell r="C6">
            <v>89</v>
          </cell>
          <cell r="D6">
            <v>59</v>
          </cell>
          <cell r="E6">
            <v>59.3</v>
          </cell>
        </row>
        <row r="7">
          <cell r="A7">
            <v>5</v>
          </cell>
          <cell r="B7" t="str">
            <v>KERN DKM3</v>
          </cell>
          <cell r="C7">
            <v>90</v>
          </cell>
          <cell r="D7">
            <v>0</v>
          </cell>
          <cell r="E7">
            <v>13.9</v>
          </cell>
        </row>
        <row r="8">
          <cell r="A8">
            <v>6</v>
          </cell>
          <cell r="B8" t="str">
            <v>KERN DKM2AE</v>
          </cell>
          <cell r="C8">
            <v>89</v>
          </cell>
          <cell r="D8">
            <v>59</v>
          </cell>
          <cell r="E8">
            <v>59.9</v>
          </cell>
        </row>
        <row r="9">
          <cell r="A9">
            <v>7</v>
          </cell>
          <cell r="B9" t="str">
            <v>KERN DKM2AE</v>
          </cell>
          <cell r="C9">
            <v>90</v>
          </cell>
          <cell r="D9">
            <v>0</v>
          </cell>
          <cell r="E9">
            <v>2.5</v>
          </cell>
        </row>
        <row r="10">
          <cell r="A10">
            <v>8</v>
          </cell>
          <cell r="B10" t="str">
            <v>KERN DKM3</v>
          </cell>
          <cell r="C10">
            <v>90</v>
          </cell>
          <cell r="D10">
            <v>0</v>
          </cell>
          <cell r="E10">
            <v>3.2</v>
          </cell>
        </row>
        <row r="11">
          <cell r="A11">
            <v>9</v>
          </cell>
          <cell r="B11" t="str">
            <v>KERN DKM3</v>
          </cell>
          <cell r="C11">
            <v>89</v>
          </cell>
          <cell r="D11">
            <v>59</v>
          </cell>
          <cell r="E11">
            <v>42.9</v>
          </cell>
        </row>
        <row r="12">
          <cell r="A12">
            <v>10</v>
          </cell>
          <cell r="B12" t="str">
            <v>KERN DKM3</v>
          </cell>
          <cell r="C12">
            <v>89</v>
          </cell>
          <cell r="D12">
            <v>59</v>
          </cell>
          <cell r="E12">
            <v>52</v>
          </cell>
        </row>
        <row r="13">
          <cell r="A13">
            <v>11</v>
          </cell>
          <cell r="B13" t="str">
            <v>KERN DKM3A</v>
          </cell>
          <cell r="C13">
            <v>90</v>
          </cell>
          <cell r="D13">
            <v>0</v>
          </cell>
          <cell r="E13">
            <v>0.2</v>
          </cell>
        </row>
        <row r="14">
          <cell r="A14">
            <v>12</v>
          </cell>
          <cell r="B14" t="str">
            <v>KERN DKM3A</v>
          </cell>
          <cell r="C14">
            <v>90</v>
          </cell>
          <cell r="D14">
            <v>0</v>
          </cell>
          <cell r="E14">
            <v>1.6</v>
          </cell>
        </row>
        <row r="15">
          <cell r="A15">
            <v>13</v>
          </cell>
          <cell r="B15" t="str">
            <v>KERN DKM3</v>
          </cell>
          <cell r="C15">
            <v>89</v>
          </cell>
          <cell r="D15">
            <v>59</v>
          </cell>
          <cell r="E15">
            <v>57.6</v>
          </cell>
        </row>
        <row r="16">
          <cell r="A16">
            <v>14</v>
          </cell>
          <cell r="B16" t="str">
            <v>TM6100</v>
          </cell>
          <cell r="C16">
            <v>89</v>
          </cell>
          <cell r="D16">
            <v>59</v>
          </cell>
          <cell r="E16">
            <v>59</v>
          </cell>
        </row>
        <row r="17">
          <cell r="A17">
            <v>15</v>
          </cell>
          <cell r="B17" t="str">
            <v>WILD T3000</v>
          </cell>
          <cell r="C17">
            <v>89</v>
          </cell>
          <cell r="D17">
            <v>59</v>
          </cell>
          <cell r="E17">
            <v>59.9</v>
          </cell>
        </row>
        <row r="18">
          <cell r="A18">
            <v>16</v>
          </cell>
          <cell r="B18" t="str">
            <v>WILD T3000</v>
          </cell>
          <cell r="C18">
            <v>90</v>
          </cell>
          <cell r="D18">
            <v>0</v>
          </cell>
          <cell r="E18">
            <v>0.1</v>
          </cell>
        </row>
        <row r="19">
          <cell r="A19">
            <v>17</v>
          </cell>
          <cell r="B19" t="str">
            <v>WILD T3000</v>
          </cell>
          <cell r="C19">
            <v>90</v>
          </cell>
          <cell r="D19">
            <v>0</v>
          </cell>
          <cell r="E19">
            <v>0</v>
          </cell>
        </row>
        <row r="20">
          <cell r="A20">
            <v>18</v>
          </cell>
          <cell r="B20" t="str">
            <v>WILD T3000</v>
          </cell>
          <cell r="C20">
            <v>90</v>
          </cell>
          <cell r="D20">
            <v>0</v>
          </cell>
          <cell r="E20">
            <v>1.5</v>
          </cell>
        </row>
        <row r="21">
          <cell r="A21">
            <v>19</v>
          </cell>
          <cell r="B21" t="str">
            <v>WILD T3000</v>
          </cell>
          <cell r="C21">
            <v>89</v>
          </cell>
          <cell r="D21">
            <v>59</v>
          </cell>
          <cell r="E21">
            <v>59.8</v>
          </cell>
        </row>
        <row r="22">
          <cell r="A22">
            <v>20</v>
          </cell>
          <cell r="B22" t="str">
            <v>WILD T3000</v>
          </cell>
          <cell r="C22">
            <v>89</v>
          </cell>
          <cell r="D22">
            <v>59</v>
          </cell>
          <cell r="E22">
            <v>58.3</v>
          </cell>
        </row>
        <row r="23">
          <cell r="A23">
            <v>21</v>
          </cell>
          <cell r="B23" t="str">
            <v>KERN E2-EC</v>
          </cell>
          <cell r="C23">
            <v>89</v>
          </cell>
          <cell r="D23">
            <v>59</v>
          </cell>
          <cell r="E23">
            <v>59.4</v>
          </cell>
        </row>
        <row r="24">
          <cell r="A24">
            <v>22</v>
          </cell>
          <cell r="B24" t="str">
            <v>KERN DKM3</v>
          </cell>
          <cell r="C24">
            <v>90</v>
          </cell>
          <cell r="D24">
            <v>0</v>
          </cell>
          <cell r="E24">
            <v>4.0999999999999996</v>
          </cell>
        </row>
        <row r="25">
          <cell r="A25">
            <v>23</v>
          </cell>
          <cell r="B25" t="str">
            <v>KERN E2-EC</v>
          </cell>
          <cell r="C25">
            <v>89</v>
          </cell>
          <cell r="D25">
            <v>59</v>
          </cell>
          <cell r="E25">
            <v>51.6</v>
          </cell>
        </row>
        <row r="26">
          <cell r="A26">
            <v>24</v>
          </cell>
          <cell r="B26" t="str">
            <v>WILD T3000</v>
          </cell>
          <cell r="C26">
            <v>89</v>
          </cell>
          <cell r="D26">
            <v>59</v>
          </cell>
          <cell r="E26">
            <v>59.5</v>
          </cell>
        </row>
        <row r="27">
          <cell r="A27">
            <v>25</v>
          </cell>
          <cell r="B27" t="str">
            <v>ETH-2</v>
          </cell>
          <cell r="C27">
            <v>90</v>
          </cell>
          <cell r="D27">
            <v>0</v>
          </cell>
          <cell r="E27">
            <v>0.2</v>
          </cell>
        </row>
        <row r="28">
          <cell r="A28">
            <v>26</v>
          </cell>
          <cell r="B28" t="str">
            <v>ETH-2</v>
          </cell>
          <cell r="C28">
            <v>89</v>
          </cell>
          <cell r="D28">
            <v>59</v>
          </cell>
          <cell r="E28">
            <v>58.15</v>
          </cell>
        </row>
        <row r="29">
          <cell r="A29">
            <v>27</v>
          </cell>
          <cell r="B29" t="str">
            <v>ETH-2</v>
          </cell>
          <cell r="C29">
            <v>89</v>
          </cell>
          <cell r="D29">
            <v>59</v>
          </cell>
          <cell r="E29">
            <v>59.75</v>
          </cell>
        </row>
        <row r="30">
          <cell r="A30">
            <v>28</v>
          </cell>
          <cell r="B30" t="str">
            <v>ETH-2</v>
          </cell>
          <cell r="C30">
            <v>90</v>
          </cell>
          <cell r="D30">
            <v>0</v>
          </cell>
          <cell r="E30">
            <v>1.65</v>
          </cell>
        </row>
        <row r="31">
          <cell r="A31">
            <v>29</v>
          </cell>
          <cell r="B31" t="str">
            <v>WILD T3000</v>
          </cell>
          <cell r="C31">
            <v>89</v>
          </cell>
          <cell r="D31">
            <v>59</v>
          </cell>
          <cell r="E31">
            <v>59.6</v>
          </cell>
        </row>
        <row r="32">
          <cell r="A32">
            <v>30</v>
          </cell>
          <cell r="B32" t="str">
            <v>LEICA TM6100A</v>
          </cell>
          <cell r="C32">
            <v>90</v>
          </cell>
          <cell r="D32">
            <v>0</v>
          </cell>
          <cell r="E32">
            <v>0.8</v>
          </cell>
        </row>
        <row r="33">
          <cell r="A33">
            <v>31</v>
          </cell>
          <cell r="B33" t="str">
            <v>WILD T3000</v>
          </cell>
          <cell r="C33">
            <v>89</v>
          </cell>
          <cell r="D33">
            <v>59</v>
          </cell>
          <cell r="E33">
            <v>59.5</v>
          </cell>
        </row>
        <row r="34">
          <cell r="A34">
            <v>32</v>
          </cell>
          <cell r="B34" t="str">
            <v>WILD T3000</v>
          </cell>
          <cell r="C34">
            <v>90</v>
          </cell>
          <cell r="D34">
            <v>0</v>
          </cell>
          <cell r="E34">
            <v>0.5</v>
          </cell>
        </row>
        <row r="35">
          <cell r="A35">
            <v>33</v>
          </cell>
          <cell r="B35" t="str">
            <v>WILD T3000</v>
          </cell>
          <cell r="C35">
            <v>89</v>
          </cell>
          <cell r="D35">
            <v>59</v>
          </cell>
          <cell r="E35">
            <v>58.4</v>
          </cell>
        </row>
        <row r="36">
          <cell r="A36">
            <v>34</v>
          </cell>
          <cell r="B36" t="str">
            <v>WILD T3000</v>
          </cell>
          <cell r="C36">
            <v>89</v>
          </cell>
          <cell r="D36">
            <v>59</v>
          </cell>
          <cell r="E36">
            <v>59.7</v>
          </cell>
        </row>
        <row r="37">
          <cell r="A37">
            <v>35</v>
          </cell>
          <cell r="B37" t="str">
            <v>WILD T3000</v>
          </cell>
          <cell r="C37">
            <v>90</v>
          </cell>
          <cell r="D37">
            <v>0</v>
          </cell>
          <cell r="E37">
            <v>0.1</v>
          </cell>
        </row>
        <row r="38">
          <cell r="A38">
            <v>36</v>
          </cell>
          <cell r="B38" t="str">
            <v>WILD T3000</v>
          </cell>
          <cell r="C38">
            <v>89</v>
          </cell>
          <cell r="D38">
            <v>59</v>
          </cell>
          <cell r="E38">
            <v>59</v>
          </cell>
        </row>
        <row r="39">
          <cell r="A39">
            <v>37</v>
          </cell>
          <cell r="B39" t="str">
            <v>KERN E2-EC</v>
          </cell>
          <cell r="C39">
            <v>89</v>
          </cell>
          <cell r="D39">
            <v>59</v>
          </cell>
          <cell r="E39">
            <v>57.2</v>
          </cell>
        </row>
        <row r="40">
          <cell r="A40">
            <v>38</v>
          </cell>
          <cell r="B40" t="str">
            <v>KERN E2-EC</v>
          </cell>
          <cell r="C40">
            <v>89</v>
          </cell>
          <cell r="D40">
            <v>59</v>
          </cell>
          <cell r="E40">
            <v>55</v>
          </cell>
        </row>
        <row r="41">
          <cell r="A41">
            <v>39</v>
          </cell>
          <cell r="B41" t="str">
            <v>WILD T3000</v>
          </cell>
          <cell r="C41">
            <v>90</v>
          </cell>
          <cell r="D41">
            <v>0</v>
          </cell>
          <cell r="E41">
            <v>0</v>
          </cell>
        </row>
        <row r="42">
          <cell r="A42">
            <v>40</v>
          </cell>
          <cell r="B42" t="str">
            <v>WILD T3000</v>
          </cell>
          <cell r="C42">
            <v>90</v>
          </cell>
          <cell r="D42">
            <v>0</v>
          </cell>
          <cell r="E42">
            <v>1.3</v>
          </cell>
        </row>
        <row r="43">
          <cell r="A43">
            <v>41</v>
          </cell>
          <cell r="B43" t="str">
            <v>WILD T3000</v>
          </cell>
          <cell r="C43">
            <v>89</v>
          </cell>
          <cell r="D43">
            <v>59</v>
          </cell>
          <cell r="E43">
            <v>58.7</v>
          </cell>
        </row>
        <row r="44">
          <cell r="A44">
            <v>42</v>
          </cell>
          <cell r="B44" t="str">
            <v>WILD T3000</v>
          </cell>
          <cell r="C44">
            <v>90</v>
          </cell>
          <cell r="D44">
            <v>0</v>
          </cell>
          <cell r="E44">
            <v>0</v>
          </cell>
        </row>
        <row r="45">
          <cell r="A45">
            <v>43</v>
          </cell>
          <cell r="B45" t="str">
            <v>WILD T3000</v>
          </cell>
          <cell r="C45">
            <v>90</v>
          </cell>
          <cell r="D45">
            <v>0</v>
          </cell>
          <cell r="E45">
            <v>0</v>
          </cell>
        </row>
        <row r="46">
          <cell r="A46">
            <v>44</v>
          </cell>
          <cell r="B46" t="str">
            <v>WILD T3000</v>
          </cell>
          <cell r="C46">
            <v>90</v>
          </cell>
          <cell r="D46">
            <v>0</v>
          </cell>
          <cell r="E46">
            <v>0.3</v>
          </cell>
        </row>
        <row r="47">
          <cell r="A47">
            <v>45</v>
          </cell>
          <cell r="B47" t="str">
            <v>WILD T3000</v>
          </cell>
          <cell r="C47">
            <v>89</v>
          </cell>
          <cell r="D47">
            <v>59</v>
          </cell>
          <cell r="E47">
            <v>59.2</v>
          </cell>
        </row>
        <row r="48">
          <cell r="A48">
            <v>46</v>
          </cell>
          <cell r="B48" t="str">
            <v>WILD T3000</v>
          </cell>
          <cell r="C48">
            <v>90</v>
          </cell>
          <cell r="D48">
            <v>0</v>
          </cell>
          <cell r="E48">
            <v>0.6</v>
          </cell>
        </row>
        <row r="49">
          <cell r="A49">
            <v>47</v>
          </cell>
          <cell r="B49" t="str">
            <v>WILD T3000</v>
          </cell>
          <cell r="C49">
            <v>89</v>
          </cell>
          <cell r="D49">
            <v>59</v>
          </cell>
          <cell r="E49">
            <v>58.8</v>
          </cell>
        </row>
        <row r="50">
          <cell r="A50">
            <v>48</v>
          </cell>
          <cell r="B50" t="str">
            <v>TM6100</v>
          </cell>
          <cell r="C50">
            <v>90</v>
          </cell>
          <cell r="D50">
            <v>0</v>
          </cell>
          <cell r="E50">
            <v>1</v>
          </cell>
        </row>
        <row r="51">
          <cell r="A51">
            <v>49</v>
          </cell>
          <cell r="B51" t="str">
            <v>TM6100</v>
          </cell>
          <cell r="C51">
            <v>90</v>
          </cell>
          <cell r="D51">
            <v>0</v>
          </cell>
          <cell r="E51">
            <v>0</v>
          </cell>
        </row>
        <row r="52">
          <cell r="A52">
            <v>50</v>
          </cell>
          <cell r="B52" t="str">
            <v>WILD T3000</v>
          </cell>
          <cell r="C52">
            <v>90</v>
          </cell>
          <cell r="D52">
            <v>0</v>
          </cell>
          <cell r="E52">
            <v>1.8</v>
          </cell>
        </row>
        <row r="53">
          <cell r="A53">
            <v>51</v>
          </cell>
          <cell r="B53" t="str">
            <v>WILD T3000</v>
          </cell>
          <cell r="C53" t="str">
            <v>89</v>
          </cell>
          <cell r="D53">
            <v>59</v>
          </cell>
          <cell r="E53">
            <v>59.9</v>
          </cell>
        </row>
        <row r="54">
          <cell r="A54">
            <v>52</v>
          </cell>
          <cell r="B54" t="str">
            <v>WILD T3000</v>
          </cell>
          <cell r="C54">
            <v>89</v>
          </cell>
          <cell r="D54">
            <v>59</v>
          </cell>
          <cell r="E54">
            <v>59.8</v>
          </cell>
        </row>
      </sheetData>
      <sheetData sheetId="5"/>
      <sheetData sheetId="6"/>
      <sheetData sheetId="7"/>
      <sheetData sheetId="8"/>
      <sheetData sheetId="9"/>
      <sheetData sheetId="10"/>
      <sheetData sheetId="11"/>
      <sheetData sheetId="12"/>
      <sheetData sheetId="13"/>
      <sheetData sheetId="14"/>
      <sheetData sheetId="15"/>
      <sheetData sheetId="16">
        <row r="9">
          <cell r="AK9" t="e">
            <v>#VALUE!</v>
          </cell>
          <cell r="AL9" t="e">
            <v>#VALUE!</v>
          </cell>
          <cell r="AM9" t="e">
            <v>#VALUE!</v>
          </cell>
        </row>
        <row r="10">
          <cell r="AK10" t="e">
            <v>#VALUE!</v>
          </cell>
          <cell r="AL10" t="e">
            <v>#VALUE!</v>
          </cell>
          <cell r="AM10" t="e">
            <v>#VALUE!</v>
          </cell>
        </row>
        <row r="11">
          <cell r="AK11" t="e">
            <v>#VALUE!</v>
          </cell>
          <cell r="AL11" t="e">
            <v>#VALUE!</v>
          </cell>
          <cell r="AM11" t="e">
            <v>#VALUE!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3">
          <cell r="A3">
            <v>1</v>
          </cell>
          <cell r="B3" t="str">
            <v>WILD T3000</v>
          </cell>
          <cell r="C3">
            <v>90</v>
          </cell>
          <cell r="D3">
            <v>0</v>
          </cell>
          <cell r="E3">
            <v>0.5</v>
          </cell>
        </row>
        <row r="4">
          <cell r="A4">
            <v>2</v>
          </cell>
          <cell r="B4" t="str">
            <v>WILD T3000</v>
          </cell>
          <cell r="C4">
            <v>90</v>
          </cell>
          <cell r="D4">
            <v>0</v>
          </cell>
          <cell r="E4">
            <v>0.1</v>
          </cell>
        </row>
        <row r="5">
          <cell r="A5">
            <v>3</v>
          </cell>
          <cell r="B5" t="str">
            <v>WILD T3000</v>
          </cell>
          <cell r="C5">
            <v>90</v>
          </cell>
          <cell r="D5">
            <v>0</v>
          </cell>
          <cell r="E5">
            <v>1.2</v>
          </cell>
        </row>
        <row r="6">
          <cell r="A6">
            <v>4</v>
          </cell>
          <cell r="B6" t="str">
            <v>WILD T3000</v>
          </cell>
          <cell r="C6">
            <v>90</v>
          </cell>
          <cell r="D6">
            <v>0</v>
          </cell>
          <cell r="E6">
            <v>0.6</v>
          </cell>
        </row>
        <row r="7">
          <cell r="A7">
            <v>5</v>
          </cell>
          <cell r="B7" t="str">
            <v>KERN DKM3</v>
          </cell>
          <cell r="C7">
            <v>90</v>
          </cell>
          <cell r="D7">
            <v>0</v>
          </cell>
          <cell r="E7">
            <v>6.2</v>
          </cell>
        </row>
        <row r="8">
          <cell r="A8">
            <v>6</v>
          </cell>
          <cell r="B8" t="str">
            <v>KERN DKM2AE</v>
          </cell>
          <cell r="C8">
            <v>89</v>
          </cell>
          <cell r="D8">
            <v>59</v>
          </cell>
          <cell r="E8">
            <v>58.9</v>
          </cell>
        </row>
        <row r="9">
          <cell r="A9">
            <v>7</v>
          </cell>
          <cell r="B9" t="str">
            <v>KERN DKM2AE</v>
          </cell>
          <cell r="C9">
            <v>90</v>
          </cell>
          <cell r="D9">
            <v>0</v>
          </cell>
          <cell r="E9">
            <v>2.5</v>
          </cell>
        </row>
        <row r="10">
          <cell r="A10">
            <v>8</v>
          </cell>
          <cell r="B10" t="str">
            <v>KERN DKM3</v>
          </cell>
          <cell r="C10">
            <v>90</v>
          </cell>
          <cell r="D10">
            <v>0</v>
          </cell>
          <cell r="E10">
            <v>0.5</v>
          </cell>
        </row>
        <row r="11">
          <cell r="A11">
            <v>9</v>
          </cell>
          <cell r="B11" t="str">
            <v>KERN DKM3</v>
          </cell>
          <cell r="C11">
            <v>89</v>
          </cell>
          <cell r="D11">
            <v>59</v>
          </cell>
          <cell r="E11">
            <v>42.9</v>
          </cell>
        </row>
        <row r="12">
          <cell r="A12">
            <v>10</v>
          </cell>
          <cell r="B12" t="str">
            <v>KERN DKM3</v>
          </cell>
          <cell r="C12">
            <v>89</v>
          </cell>
          <cell r="D12">
            <v>59</v>
          </cell>
          <cell r="E12">
            <v>52</v>
          </cell>
        </row>
        <row r="13">
          <cell r="A13">
            <v>11</v>
          </cell>
          <cell r="B13" t="str">
            <v>KERN DKM3A</v>
          </cell>
          <cell r="C13">
            <v>89</v>
          </cell>
          <cell r="D13">
            <v>59</v>
          </cell>
          <cell r="E13">
            <v>59</v>
          </cell>
        </row>
        <row r="14">
          <cell r="A14">
            <v>12</v>
          </cell>
          <cell r="B14" t="str">
            <v>KERN DKM3A</v>
          </cell>
          <cell r="C14">
            <v>90</v>
          </cell>
          <cell r="D14">
            <v>0</v>
          </cell>
          <cell r="E14">
            <v>1.6</v>
          </cell>
        </row>
        <row r="15">
          <cell r="A15">
            <v>13</v>
          </cell>
          <cell r="B15" t="str">
            <v>KERN DKM3</v>
          </cell>
          <cell r="C15">
            <v>89</v>
          </cell>
          <cell r="D15">
            <v>59</v>
          </cell>
          <cell r="E15">
            <v>44.1</v>
          </cell>
        </row>
        <row r="16">
          <cell r="A16">
            <v>14</v>
          </cell>
          <cell r="B16" t="str">
            <v>TM6100</v>
          </cell>
          <cell r="C16">
            <v>90</v>
          </cell>
          <cell r="D16">
            <v>0</v>
          </cell>
          <cell r="E16">
            <v>1</v>
          </cell>
        </row>
        <row r="17">
          <cell r="A17">
            <v>15</v>
          </cell>
          <cell r="B17" t="str">
            <v>WILD T3000</v>
          </cell>
          <cell r="C17">
            <v>89</v>
          </cell>
          <cell r="D17">
            <v>59</v>
          </cell>
          <cell r="E17">
            <v>59.9</v>
          </cell>
        </row>
        <row r="18">
          <cell r="A18">
            <v>16</v>
          </cell>
          <cell r="B18" t="str">
            <v>WILD T3000</v>
          </cell>
          <cell r="C18">
            <v>90</v>
          </cell>
          <cell r="D18">
            <v>0</v>
          </cell>
          <cell r="E18">
            <v>0.1</v>
          </cell>
        </row>
        <row r="19">
          <cell r="A19">
            <v>17</v>
          </cell>
          <cell r="B19" t="str">
            <v>WILD T3000</v>
          </cell>
          <cell r="C19">
            <v>89</v>
          </cell>
          <cell r="D19">
            <v>59</v>
          </cell>
          <cell r="E19">
            <v>59.9</v>
          </cell>
        </row>
        <row r="20">
          <cell r="A20">
            <v>18</v>
          </cell>
          <cell r="B20" t="str">
            <v>WILD T3000</v>
          </cell>
          <cell r="C20">
            <v>90</v>
          </cell>
          <cell r="D20">
            <v>0</v>
          </cell>
          <cell r="E20">
            <v>0</v>
          </cell>
        </row>
        <row r="21">
          <cell r="A21">
            <v>19</v>
          </cell>
          <cell r="B21" t="str">
            <v>WILD T3000</v>
          </cell>
          <cell r="C21">
            <v>90</v>
          </cell>
          <cell r="D21">
            <v>0</v>
          </cell>
          <cell r="E21">
            <v>0.7</v>
          </cell>
        </row>
        <row r="22">
          <cell r="A22">
            <v>20</v>
          </cell>
          <cell r="B22" t="str">
            <v>WILD T3000</v>
          </cell>
          <cell r="C22">
            <v>90</v>
          </cell>
          <cell r="D22">
            <v>0</v>
          </cell>
          <cell r="E22">
            <v>0.2</v>
          </cell>
        </row>
        <row r="23">
          <cell r="A23">
            <v>21</v>
          </cell>
          <cell r="B23" t="str">
            <v>Kern E2</v>
          </cell>
          <cell r="C23">
            <v>89</v>
          </cell>
          <cell r="D23">
            <v>59</v>
          </cell>
          <cell r="E23">
            <v>49.2</v>
          </cell>
        </row>
        <row r="24">
          <cell r="A24">
            <v>22</v>
          </cell>
          <cell r="B24" t="str">
            <v>KERN DKM3</v>
          </cell>
          <cell r="C24">
            <v>89</v>
          </cell>
          <cell r="D24">
            <v>59</v>
          </cell>
          <cell r="E24">
            <v>56.5</v>
          </cell>
        </row>
        <row r="25">
          <cell r="A25">
            <v>23</v>
          </cell>
          <cell r="B25" t="str">
            <v>Kern E2</v>
          </cell>
          <cell r="C25">
            <v>89</v>
          </cell>
          <cell r="D25">
            <v>59</v>
          </cell>
          <cell r="E25">
            <v>49.8</v>
          </cell>
        </row>
        <row r="26">
          <cell r="A26">
            <v>24</v>
          </cell>
          <cell r="B26" t="str">
            <v>WILD T3000</v>
          </cell>
          <cell r="C26">
            <v>89</v>
          </cell>
          <cell r="D26">
            <v>59</v>
          </cell>
          <cell r="E26">
            <v>59.6</v>
          </cell>
        </row>
        <row r="27">
          <cell r="A27">
            <v>25</v>
          </cell>
          <cell r="B27" t="str">
            <v>TM6100</v>
          </cell>
          <cell r="C27">
            <v>89</v>
          </cell>
          <cell r="D27">
            <v>59</v>
          </cell>
          <cell r="E27">
            <v>59.3</v>
          </cell>
        </row>
        <row r="28">
          <cell r="A28">
            <v>26</v>
          </cell>
        </row>
        <row r="29">
          <cell r="A29">
            <v>27</v>
          </cell>
        </row>
        <row r="30">
          <cell r="A30">
            <v>28</v>
          </cell>
        </row>
        <row r="31">
          <cell r="A31">
            <v>29</v>
          </cell>
          <cell r="B31" t="str">
            <v>WILD T3000</v>
          </cell>
          <cell r="C31">
            <v>89</v>
          </cell>
          <cell r="D31">
            <v>59</v>
          </cell>
          <cell r="E31">
            <v>59.6</v>
          </cell>
        </row>
        <row r="32">
          <cell r="A32">
            <v>30</v>
          </cell>
          <cell r="B32" t="str">
            <v>TM6100</v>
          </cell>
          <cell r="C32">
            <v>89</v>
          </cell>
          <cell r="D32">
            <v>59</v>
          </cell>
          <cell r="E32">
            <v>59.7</v>
          </cell>
        </row>
        <row r="33">
          <cell r="A33">
            <v>31</v>
          </cell>
          <cell r="B33" t="str">
            <v>WILD T3000</v>
          </cell>
          <cell r="C33">
            <v>89</v>
          </cell>
          <cell r="D33">
            <v>59</v>
          </cell>
          <cell r="E33">
            <v>29.8</v>
          </cell>
        </row>
        <row r="34">
          <cell r="A34">
            <v>32</v>
          </cell>
          <cell r="B34" t="str">
            <v>WILD T3000</v>
          </cell>
          <cell r="C34">
            <v>90</v>
          </cell>
          <cell r="D34">
            <v>0</v>
          </cell>
          <cell r="E34">
            <v>1.2</v>
          </cell>
        </row>
        <row r="35">
          <cell r="A35">
            <v>33</v>
          </cell>
          <cell r="B35" t="str">
            <v>WILD T3000</v>
          </cell>
          <cell r="C35">
            <v>90</v>
          </cell>
          <cell r="D35">
            <v>0</v>
          </cell>
          <cell r="E35">
            <v>0.3</v>
          </cell>
        </row>
        <row r="36">
          <cell r="A36">
            <v>34</v>
          </cell>
          <cell r="B36" t="str">
            <v>WILD T3000</v>
          </cell>
          <cell r="C36">
            <v>90</v>
          </cell>
          <cell r="D36">
            <v>0</v>
          </cell>
          <cell r="E36">
            <v>0.1</v>
          </cell>
        </row>
        <row r="37">
          <cell r="A37">
            <v>35</v>
          </cell>
          <cell r="B37" t="str">
            <v>WILD T3000</v>
          </cell>
          <cell r="C37">
            <v>90</v>
          </cell>
          <cell r="D37">
            <v>0</v>
          </cell>
          <cell r="E37">
            <v>0.6</v>
          </cell>
        </row>
        <row r="38">
          <cell r="A38">
            <v>36</v>
          </cell>
          <cell r="B38" t="str">
            <v>TDRA6000</v>
          </cell>
        </row>
        <row r="39">
          <cell r="A39">
            <v>37</v>
          </cell>
          <cell r="B39" t="str">
            <v>Kern E2</v>
          </cell>
          <cell r="C39">
            <v>90</v>
          </cell>
          <cell r="D39">
            <v>0</v>
          </cell>
          <cell r="E39">
            <v>4.8</v>
          </cell>
        </row>
        <row r="40">
          <cell r="A40">
            <v>38</v>
          </cell>
          <cell r="B40" t="str">
            <v>Kern E2</v>
          </cell>
          <cell r="C40">
            <v>90</v>
          </cell>
          <cell r="D40">
            <v>0</v>
          </cell>
          <cell r="E40">
            <v>1.4</v>
          </cell>
        </row>
        <row r="41">
          <cell r="A41">
            <v>39</v>
          </cell>
          <cell r="B41" t="str">
            <v>WILD T3000</v>
          </cell>
          <cell r="C41">
            <v>89</v>
          </cell>
          <cell r="D41">
            <v>59</v>
          </cell>
          <cell r="E41">
            <v>58.9</v>
          </cell>
        </row>
        <row r="42">
          <cell r="A42">
            <v>40</v>
          </cell>
          <cell r="B42" t="str">
            <v>WILD T3000</v>
          </cell>
          <cell r="C42">
            <v>89</v>
          </cell>
          <cell r="D42">
            <v>59</v>
          </cell>
          <cell r="E42">
            <v>58.9</v>
          </cell>
        </row>
        <row r="43">
          <cell r="A43">
            <v>41</v>
          </cell>
          <cell r="B43" t="str">
            <v>WILD T3000</v>
          </cell>
          <cell r="C43">
            <v>90</v>
          </cell>
          <cell r="D43">
            <v>0</v>
          </cell>
          <cell r="E43">
            <v>0.3</v>
          </cell>
        </row>
        <row r="44">
          <cell r="A44">
            <v>42</v>
          </cell>
          <cell r="B44" t="str">
            <v>WILD T3000</v>
          </cell>
          <cell r="C44">
            <v>90</v>
          </cell>
          <cell r="D44">
            <v>0</v>
          </cell>
          <cell r="E44">
            <v>0.7</v>
          </cell>
        </row>
        <row r="45">
          <cell r="A45">
            <v>43</v>
          </cell>
          <cell r="B45" t="str">
            <v>WILD T3000</v>
          </cell>
          <cell r="C45">
            <v>90</v>
          </cell>
          <cell r="D45">
            <v>0</v>
          </cell>
          <cell r="E45">
            <v>0.4</v>
          </cell>
        </row>
        <row r="46">
          <cell r="A46">
            <v>44</v>
          </cell>
          <cell r="B46" t="str">
            <v>WILD T3000</v>
          </cell>
          <cell r="C46">
            <v>89</v>
          </cell>
          <cell r="D46">
            <v>59</v>
          </cell>
          <cell r="E46">
            <v>59.9</v>
          </cell>
        </row>
        <row r="47">
          <cell r="A47">
            <v>45</v>
          </cell>
          <cell r="B47" t="str">
            <v>WILD T3000</v>
          </cell>
          <cell r="C47">
            <v>89</v>
          </cell>
          <cell r="D47">
            <v>59</v>
          </cell>
          <cell r="E47">
            <v>58.6</v>
          </cell>
        </row>
        <row r="48">
          <cell r="A48">
            <v>46</v>
          </cell>
          <cell r="B48" t="str">
            <v>WILD T3000</v>
          </cell>
          <cell r="C48">
            <v>89</v>
          </cell>
          <cell r="D48">
            <v>59</v>
          </cell>
          <cell r="E48">
            <v>58.8</v>
          </cell>
        </row>
        <row r="49">
          <cell r="A49">
            <v>47</v>
          </cell>
          <cell r="B49" t="str">
            <v>WILD T3000</v>
          </cell>
          <cell r="C49">
            <v>89</v>
          </cell>
          <cell r="D49">
            <v>59</v>
          </cell>
          <cell r="E49">
            <v>59.53</v>
          </cell>
        </row>
        <row r="50">
          <cell r="A50">
            <v>48</v>
          </cell>
          <cell r="B50" t="str">
            <v>TM6100</v>
          </cell>
          <cell r="C50">
            <v>90</v>
          </cell>
          <cell r="D50">
            <v>0</v>
          </cell>
          <cell r="E50">
            <v>0.7</v>
          </cell>
        </row>
        <row r="51">
          <cell r="A51">
            <v>49</v>
          </cell>
          <cell r="B51" t="str">
            <v>TM6100</v>
          </cell>
          <cell r="C51">
            <v>89</v>
          </cell>
          <cell r="D51">
            <v>59</v>
          </cell>
          <cell r="E51">
            <v>59.4</v>
          </cell>
        </row>
        <row r="52">
          <cell r="A52">
            <v>50</v>
          </cell>
          <cell r="B52" t="str">
            <v>TM6100</v>
          </cell>
          <cell r="C52">
            <v>90</v>
          </cell>
          <cell r="D52">
            <v>0</v>
          </cell>
          <cell r="E52">
            <v>0.5</v>
          </cell>
        </row>
        <row r="53">
          <cell r="A53">
            <v>51</v>
          </cell>
        </row>
        <row r="54">
          <cell r="A54">
            <v>52</v>
          </cell>
          <cell r="B54" t="str">
            <v>WILD T3000</v>
          </cell>
          <cell r="C54">
            <v>90</v>
          </cell>
          <cell r="D54">
            <v>0</v>
          </cell>
          <cell r="E54">
            <v>0.6</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eodolites Jan07.xls"/>
      <sheetName val="theodolites Feb08"/>
      <sheetName val="Theodolites Jan 2012"/>
      <sheetName val="Theodolites May 2010"/>
      <sheetName val="Theodolites Jul14"/>
      <sheetName val="collimator_beam2cube"/>
      <sheetName val="primary theo template"/>
      <sheetName val="multi-entry template"/>
      <sheetName val="primary theo template backup"/>
      <sheetName val="collimator_beam2cube (2)"/>
      <sheetName val="collimator2MOSB"/>
      <sheetName val="MOSB_characterization"/>
      <sheetName val="Raw"/>
      <sheetName val="measurement_reference"/>
      <sheetName val="Set up Photo"/>
      <sheetName val="Theodolites Apr 2019"/>
      <sheetName val="jeh calcs"/>
      <sheetName val="Measurement (7-17-19))"/>
      <sheetName val="Measurement with corr.(7-17 (2"/>
      <sheetName val="Measurement with corr.(7-18 (2"/>
      <sheetName val="Measurment with corr 2nd(7-18)"/>
      <sheetName val="OAP to MC Coll chk"/>
      <sheetName val="OAP to MC Coll (7-22-19)"/>
      <sheetName val="OAP to MC Coll (7-23-19)"/>
      <sheetName val="OAP to MC Coll (7-23-19) (2)"/>
      <sheetName val="OAP to MC Coll (7-23-19) (3)"/>
      <sheetName val="OAP to MC Coll (7-25-19)"/>
      <sheetName val="OAP to MC Coll (7-25-19) (Ver)"/>
      <sheetName val="Drawing"/>
      <sheetName val="OAP to MOSB (7-31-19)"/>
      <sheetName val="OAP to MOSB (8-1-19)"/>
      <sheetName val="OAP to MOSB (8-1-19)S"/>
      <sheetName val="OAP to MOSB (8-1-19)S (2)"/>
      <sheetName val="MOSB to TCA (9-13-19)"/>
      <sheetName val="MOSB to TCA (9-13-19)A"/>
      <sheetName val="ETU MOB, MOSB, RTA (4-11-19)"/>
      <sheetName val="OAP to MOSB (9-17-19) Tested"/>
      <sheetName val="OAP to MOSB (9-17-19)"/>
      <sheetName val="OAP to MOSB (9-18-19)"/>
      <sheetName val="2&quot;Collimator Alignment"/>
      <sheetName val="Shim-Drawing"/>
      <sheetName val="OAP to MOSB (9-24-19) (2)"/>
      <sheetName val="OAP to MOSB (9-25-19) (3)"/>
      <sheetName val="Dichroic to MOSB "/>
      <sheetName val="Dichroic to MOSB  WS"/>
      <sheetName val="Dichroic to MOSB  WS (2)"/>
      <sheetName val="Sheet1"/>
    </sheetNames>
    <sheetDataSet>
      <sheetData sheetId="0">
        <row r="3">
          <cell r="A3">
            <v>1</v>
          </cell>
        </row>
      </sheetData>
      <sheetData sheetId="1"/>
      <sheetData sheetId="2">
        <row r="3">
          <cell r="A3">
            <v>1</v>
          </cell>
        </row>
      </sheetData>
      <sheetData sheetId="3"/>
      <sheetData sheetId="4">
        <row r="3">
          <cell r="A3">
            <v>1</v>
          </cell>
        </row>
      </sheetData>
      <sheetData sheetId="5"/>
      <sheetData sheetId="6"/>
      <sheetData sheetId="7">
        <row r="9">
          <cell r="AK9" t="e">
            <v>#VALUE!</v>
          </cell>
          <cell r="AL9" t="e">
            <v>#VALUE!</v>
          </cell>
          <cell r="AM9" t="e">
            <v>#VALUE!</v>
          </cell>
        </row>
        <row r="10">
          <cell r="AK10" t="e">
            <v>#VALUE!</v>
          </cell>
          <cell r="AL10" t="e">
            <v>#VALUE!</v>
          </cell>
          <cell r="AM10" t="e">
            <v>#VALUE!</v>
          </cell>
        </row>
        <row r="11">
          <cell r="AK11" t="e">
            <v>#VALUE!</v>
          </cell>
          <cell r="AL11" t="e">
            <v>#VALUE!</v>
          </cell>
          <cell r="AM11" t="e">
            <v>#VALUE!</v>
          </cell>
        </row>
      </sheetData>
      <sheetData sheetId="8"/>
      <sheetData sheetId="9"/>
      <sheetData sheetId="10">
        <row r="6">
          <cell r="BM6">
            <v>0.99995520078624789</v>
          </cell>
        </row>
      </sheetData>
      <sheetData sheetId="11">
        <row r="4">
          <cell r="CJ4">
            <v>0.99996649731759923</v>
          </cell>
        </row>
      </sheetData>
      <sheetData sheetId="12"/>
      <sheetData sheetId="13"/>
      <sheetData sheetId="14"/>
      <sheetData sheetId="15">
        <row r="3">
          <cell r="A3">
            <v>1</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eodolites Jan 2012"/>
      <sheetName val="Theodolites Jul14"/>
      <sheetName val="primary theo template backup"/>
      <sheetName val="2015.05.04 Data -Xup"/>
      <sheetName val="2015.05.05 Data +Xup"/>
      <sheetName val="2015.05.05 Data +Xup (2)"/>
    </sheetNames>
    <sheetDataSet>
      <sheetData sheetId="0"/>
      <sheetData sheetId="1"/>
      <sheetData sheetId="2"/>
      <sheetData sheetId="3">
        <row r="6">
          <cell r="AL6">
            <v>-0.99999720358866007</v>
          </cell>
          <cell r="AM6">
            <v>-2.0729823509507265E-3</v>
          </cell>
          <cell r="AN6">
            <v>1.1382262660535863E-3</v>
          </cell>
        </row>
        <row r="7">
          <cell r="AL7">
            <v>-3.76700221314423E-4</v>
          </cell>
          <cell r="AM7">
            <v>-0.33552827418462716</v>
          </cell>
          <cell r="AN7">
            <v>-0.94203006073035112</v>
          </cell>
        </row>
        <row r="8">
          <cell r="AL8">
            <v>2.334718784639631E-3</v>
          </cell>
          <cell r="AM8">
            <v>-0.94202785519689303</v>
          </cell>
          <cell r="AN8">
            <v>0.33552655501664597</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eodolites Jan07.xls"/>
      <sheetName val="theodolites Feb08"/>
      <sheetName val="Theodolites Jan 2012"/>
      <sheetName val="Theodolites May 2010"/>
      <sheetName val="Theodolites Jul14"/>
      <sheetName val="CONVENTIONS"/>
      <sheetName val="12172022 HARP2 BS Char"/>
      <sheetName val="primary theo template"/>
      <sheetName val="multi-entry template"/>
      <sheetName val="primary theo template backup"/>
      <sheetName val="12172022 Summary Tab"/>
      <sheetName val="08182022 HARP2 BS Char"/>
      <sheetName val="08182022 Summary Tab"/>
      <sheetName val="PACE Cubes"/>
      <sheetName val="HARP2 Install to PACE"/>
      <sheetName val="Theodolites Apr 20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AO6">
            <v>-0.99998274799586984</v>
          </cell>
          <cell r="AP6">
            <v>-3.3338921847283947E-3</v>
          </cell>
          <cell r="AQ6">
            <v>4.8362044548467134E-3</v>
          </cell>
        </row>
        <row r="7">
          <cell r="AO7">
            <v>-3.951688278671899E-3</v>
          </cell>
          <cell r="AP7">
            <v>-0.22733656555463186</v>
          </cell>
          <cell r="AQ7">
            <v>-0.97380823067048083</v>
          </cell>
        </row>
        <row r="8">
          <cell r="AO8">
            <v>4.3460177607413655E-3</v>
          </cell>
          <cell r="AP8">
            <v>-0.97381054169932102</v>
          </cell>
          <cell r="AQ8">
            <v>0.22731946904059527</v>
          </cell>
        </row>
      </sheetData>
      <sheetData sheetId="1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Signature Page"/>
      <sheetName val="Foreword"/>
      <sheetName val="Change Record "/>
      <sheetName val="TBD-Page"/>
      <sheetName val="Boilerplate (2)"/>
      <sheetName val="Introduction"/>
      <sheetName val="NTE Allocations"/>
      <sheetName val="Mass Allocation (#1)"/>
      <sheetName val="Power Allocation (#2,3,4,16)"/>
      <sheetName val=" Data Rates (#5,6,7)"/>
      <sheetName val="Science Data Volume (#8)"/>
      <sheetName val="RF Data Rates(#17)"/>
      <sheetName val="Debris Casualty Area (#9)"/>
      <sheetName val="Operational Availability (#10)"/>
      <sheetName val="RT Science Knowledge (#11)"/>
      <sheetName val="RT Science Accuracy (#12)"/>
      <sheetName val="Scan-to-Scan Stability (#13)"/>
      <sheetName val="Delta-V Budget (#14)"/>
      <sheetName val="SPEXOne RT Pntg Knowledge (#15)"/>
      <sheetName val="Lunar Cal Accuracy Budget (#18)"/>
      <sheetName val="PP Solar Cal Knowledge (#19)"/>
      <sheetName val="RT Solar Cal Knowledge (#20)"/>
      <sheetName val="RT Solar Cal Accuracy (#21)"/>
      <sheetName val="PP Science Knowledge (#22)"/>
      <sheetName val="HARPP RT Pntg Knowledge(#23)"/>
      <sheetName val="Sheet9"/>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2">
          <cell r="B12">
            <v>0</v>
          </cell>
          <cell r="C12">
            <v>0</v>
          </cell>
        </row>
        <row r="26">
          <cell r="B26">
            <v>66.35002757052132</v>
          </cell>
          <cell r="C26">
            <v>66.349453652611189</v>
          </cell>
        </row>
        <row r="34">
          <cell r="B34">
            <v>50.990195135927848</v>
          </cell>
          <cell r="C34">
            <v>50.990195135927848</v>
          </cell>
        </row>
      </sheetData>
      <sheetData sheetId="16"/>
      <sheetData sheetId="17"/>
      <sheetData sheetId="18"/>
      <sheetData sheetId="19"/>
      <sheetData sheetId="20"/>
      <sheetData sheetId="21"/>
      <sheetData sheetId="22">
        <row r="8">
          <cell r="B8">
            <v>15</v>
          </cell>
        </row>
      </sheetData>
      <sheetData sheetId="23"/>
      <sheetData sheetId="24"/>
      <sheetData sheetId="25"/>
      <sheetData sheetId="26"/>
      <sheetData sheetId="27"/>
    </sheetDataSet>
  </externalBook>
</externalLink>
</file>

<file path=xl/persons/person.xml><?xml version="1.0" encoding="utf-8"?>
<personList xmlns="http://schemas.microsoft.com/office/spreadsheetml/2018/threadedcomments" xmlns:x="http://schemas.openxmlformats.org/spreadsheetml/2006/main">
  <person displayName="Craig Stevens" id="{9C7FF9E5-48CD-45B7-B1B8-476E22D5606B}" userId="S::clsteven@ndc.nasa.gov::5d8568a7-bdb4-43f3-8e6a-45588950976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3" dT="2024-04-18T14:03:36.16" personId="{9C7FF9E5-48CD-45B7-B1B8-476E22D5606B}" id="{45F2A2BF-9F4A-4891-BC13-CF4DDAC93397}">
    <text>See TAR (PACE-SYS-REQ-0020) for CBEs</text>
  </threadedComment>
</ThreadedComments>
</file>

<file path=xl/threadedComments/threadedComment2.xml><?xml version="1.0" encoding="utf-8"?>
<ThreadedComments xmlns="http://schemas.microsoft.com/office/spreadsheetml/2018/threadedcomments" xmlns:x="http://schemas.openxmlformats.org/spreadsheetml/2006/main">
  <threadedComment ref="AD2" dT="2024-04-18T13:54:54.48" personId="{9C7FF9E5-48CD-45B7-B1B8-476E22D5606B}" id="{E91CE30B-6429-4C11-9AF6-5BFA474D1BB1}">
    <text>See GND_Alignment_Summary Tab for absolute alignments.</text>
  </threadedComment>
  <threadedComment ref="AD13" dT="2023-08-29T12:55:18.47" personId="{9C7FF9E5-48CD-45B7-B1B8-476E22D5606B}" id="{C183834B-F455-4865-A7AA-A8FCFDFE3DE4}">
    <text>Page 6, 9 and 18 of PACE-MECSM-REQ-0177 confirm that at the home position the RSS of Rx and Rz are lees than 1 arc-min with a worst case CBE of 37 arc-sec</text>
  </threadedComment>
</ThreadedComments>
</file>

<file path=xl/threadedComments/threadedComment3.xml><?xml version="1.0" encoding="utf-8"?>
<ThreadedComments xmlns="http://schemas.microsoft.com/office/spreadsheetml/2018/threadedcomments" xmlns:x="http://schemas.openxmlformats.org/spreadsheetml/2006/main">
  <threadedComment ref="G6" dT="2023-03-30T20:30:15.92" personId="{9C7FF9E5-48CD-45B7-B1B8-476E22D5606B}" id="{77FB39FF-BDF4-43C3-98AE-91CA179BFBDE}">
    <text>from WOA-MECH-0443, verification of SADS-14,15.  envelope of flt wing measurements on SVU, FLT Obs (0.7 + 0.6 + 0.3 = 1.6 deg)</text>
  </threadedComment>
  <threadedComment ref="H6" dT="2023-03-30T20:28:58.37" personId="{9C7FF9E5-48CD-45B7-B1B8-476E22D5606B}" id="{26A5B370-6C26-446E-B347-824089E2717F}">
    <text>Based on B. Russell email and WOA-PACE-MECH-0471</text>
  </threadedComment>
</ThreadedComments>
</file>

<file path=xl/threadedComments/threadedComment4.xml><?xml version="1.0" encoding="utf-8"?>
<ThreadedComments xmlns="http://schemas.microsoft.com/office/spreadsheetml/2018/threadedcomments" xmlns:x="http://schemas.openxmlformats.org/spreadsheetml/2006/main">
  <threadedComment ref="I7" dT="2022-12-14T20:11:20.87" personId="{9C7FF9E5-48CD-45B7-B1B8-476E22D5606B}" id="{D2B75394-871B-435A-AA1C-02358A0E642C}">
    <text>PACE-MECSM-REQ-0177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8.bin"/><Relationship Id="rId5" Type="http://schemas.microsoft.com/office/2017/10/relationships/threadedComment" Target="../threadedComments/threadedComment2.xml"/><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5" Type="http://schemas.openxmlformats.org/officeDocument/2006/relationships/image" Target="../media/image3.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L52"/>
  <sheetViews>
    <sheetView zoomScale="70" zoomScaleNormal="70" workbookViewId="0">
      <selection activeCell="C18" sqref="C18"/>
    </sheetView>
  </sheetViews>
  <sheetFormatPr defaultColWidth="8.6640625" defaultRowHeight="13.2"/>
  <cols>
    <col min="1" max="1" width="60.6640625" style="267" customWidth="1"/>
    <col min="2" max="4" width="12.109375" style="287" customWidth="1"/>
    <col min="5" max="5" width="70.6640625" style="267" customWidth="1"/>
    <col min="6" max="6" width="0.6640625" style="290" customWidth="1"/>
    <col min="7" max="7" width="14" style="290" hidden="1" customWidth="1"/>
    <col min="8" max="8" width="14" style="290" customWidth="1"/>
    <col min="9" max="9" width="14" style="290" hidden="1" customWidth="1"/>
    <col min="10" max="10" width="14" style="290" customWidth="1"/>
    <col min="11" max="11" width="64.44140625" style="230" hidden="1" customWidth="1"/>
    <col min="12" max="12" width="0.6640625" style="290" customWidth="1"/>
    <col min="13" max="16384" width="8.6640625" style="230"/>
  </cols>
  <sheetData>
    <row r="1" spans="1:12">
      <c r="G1" s="302" t="s">
        <v>331</v>
      </c>
      <c r="H1" s="302" t="s">
        <v>329</v>
      </c>
      <c r="I1" s="302" t="s">
        <v>332</v>
      </c>
      <c r="J1" s="302" t="s">
        <v>330</v>
      </c>
    </row>
    <row r="2" spans="1:12" ht="14.4">
      <c r="A2" s="1430" t="s">
        <v>234</v>
      </c>
      <c r="B2" s="1431"/>
      <c r="C2" s="1431"/>
      <c r="D2" s="1431"/>
      <c r="E2" s="1431"/>
      <c r="F2" s="305"/>
      <c r="G2" s="166"/>
      <c r="H2" s="82"/>
      <c r="I2" s="82"/>
      <c r="J2" s="82"/>
      <c r="K2" s="306" t="s">
        <v>128</v>
      </c>
      <c r="L2" s="305"/>
    </row>
    <row r="3" spans="1:12">
      <c r="A3" s="1432" t="s">
        <v>201</v>
      </c>
      <c r="B3" s="1432" t="s">
        <v>235</v>
      </c>
      <c r="C3" s="1432"/>
      <c r="D3" s="1432"/>
      <c r="E3" s="1433" t="s">
        <v>6</v>
      </c>
      <c r="F3" s="307"/>
      <c r="G3" t="s">
        <v>98</v>
      </c>
      <c r="H3"/>
      <c r="I3" s="82" t="s">
        <v>75</v>
      </c>
      <c r="J3"/>
      <c r="L3" s="307"/>
    </row>
    <row r="4" spans="1:12">
      <c r="A4" s="1432"/>
      <c r="B4" s="308" t="s">
        <v>3</v>
      </c>
      <c r="C4" s="308" t="s">
        <v>4</v>
      </c>
      <c r="D4" s="308" t="s">
        <v>5</v>
      </c>
      <c r="E4" s="1434"/>
      <c r="F4" s="307"/>
      <c r="G4" t="s">
        <v>99</v>
      </c>
      <c r="H4"/>
      <c r="I4" s="82" t="s">
        <v>247</v>
      </c>
      <c r="J4"/>
      <c r="L4" s="307"/>
    </row>
    <row r="5" spans="1:12">
      <c r="A5" s="1435" t="s">
        <v>0</v>
      </c>
      <c r="B5" s="1435"/>
      <c r="C5" s="1435"/>
      <c r="D5" s="1435"/>
      <c r="E5" s="309" t="s">
        <v>9</v>
      </c>
      <c r="F5" s="310"/>
      <c r="G5" t="s">
        <v>100</v>
      </c>
      <c r="H5"/>
      <c r="I5" s="82" t="s">
        <v>248</v>
      </c>
      <c r="J5"/>
      <c r="L5" s="310"/>
    </row>
    <row r="6" spans="1:12" ht="14.4">
      <c r="A6" s="351" t="s">
        <v>341</v>
      </c>
      <c r="B6" s="498">
        <v>0</v>
      </c>
      <c r="C6" s="498">
        <v>0</v>
      </c>
      <c r="D6" s="498">
        <v>0</v>
      </c>
      <c r="E6" s="354" t="s">
        <v>302</v>
      </c>
      <c r="F6" s="314"/>
      <c r="G6" t="s">
        <v>101</v>
      </c>
      <c r="H6" t="s">
        <v>99</v>
      </c>
      <c r="I6"/>
      <c r="J6" t="s">
        <v>75</v>
      </c>
      <c r="K6" s="230" t="s">
        <v>204</v>
      </c>
      <c r="L6" s="314"/>
    </row>
    <row r="7" spans="1:12">
      <c r="A7" s="405" t="s">
        <v>368</v>
      </c>
      <c r="B7" s="406">
        <v>180</v>
      </c>
      <c r="C7" s="406">
        <v>180</v>
      </c>
      <c r="D7" s="406">
        <v>180</v>
      </c>
      <c r="E7" s="313" t="s">
        <v>369</v>
      </c>
      <c r="F7" s="314"/>
      <c r="G7" t="s">
        <v>104</v>
      </c>
      <c r="H7" t="s">
        <v>92</v>
      </c>
      <c r="I7"/>
      <c r="J7" t="s">
        <v>75</v>
      </c>
      <c r="L7" s="319"/>
    </row>
    <row r="8" spans="1:12">
      <c r="A8" s="502" t="s">
        <v>236</v>
      </c>
      <c r="B8" s="371"/>
      <c r="C8" s="371"/>
      <c r="D8" s="371"/>
      <c r="E8" s="313"/>
      <c r="F8" s="319"/>
      <c r="G8" t="s">
        <v>23</v>
      </c>
      <c r="H8"/>
      <c r="I8"/>
      <c r="J8"/>
      <c r="L8" s="319"/>
    </row>
    <row r="9" spans="1:12">
      <c r="A9" s="369" t="s">
        <v>206</v>
      </c>
      <c r="B9" s="362">
        <f>SQRT(SUMSQ(B7:B8))</f>
        <v>180</v>
      </c>
      <c r="C9" s="362">
        <f>SQRT(SUMSQ(C7:C8))</f>
        <v>180</v>
      </c>
      <c r="D9" s="362">
        <f>SQRT(SUMSQ(D7:D8))</f>
        <v>180</v>
      </c>
      <c r="E9" s="313"/>
      <c r="F9" s="310"/>
      <c r="G9" t="s">
        <v>241</v>
      </c>
      <c r="H9"/>
      <c r="I9"/>
      <c r="J9"/>
      <c r="L9" s="319"/>
    </row>
    <row r="10" spans="1:12">
      <c r="A10" s="333" t="s">
        <v>1</v>
      </c>
      <c r="B10" s="334"/>
      <c r="C10" s="334"/>
      <c r="D10" s="335"/>
      <c r="E10" s="309" t="s">
        <v>10</v>
      </c>
      <c r="F10" s="319"/>
      <c r="G10" t="s">
        <v>102</v>
      </c>
      <c r="H10"/>
      <c r="I10"/>
      <c r="J10"/>
      <c r="K10" s="230" t="s">
        <v>209</v>
      </c>
      <c r="L10" s="319"/>
    </row>
    <row r="11" spans="1:12">
      <c r="A11" s="351" t="s">
        <v>305</v>
      </c>
      <c r="B11" s="498">
        <v>0</v>
      </c>
      <c r="C11" s="498">
        <v>0</v>
      </c>
      <c r="D11" s="498">
        <v>0</v>
      </c>
      <c r="E11" s="354" t="s">
        <v>302</v>
      </c>
      <c r="F11" s="319"/>
      <c r="G11" t="s">
        <v>35</v>
      </c>
      <c r="H11" s="219" t="s">
        <v>99</v>
      </c>
      <c r="I11"/>
      <c r="J11" t="s">
        <v>247</v>
      </c>
      <c r="K11" s="230" t="s">
        <v>169</v>
      </c>
      <c r="L11" s="310"/>
    </row>
    <row r="12" spans="1:12">
      <c r="A12" s="351" t="s">
        <v>306</v>
      </c>
      <c r="B12" s="498">
        <v>0</v>
      </c>
      <c r="C12" s="498">
        <v>0</v>
      </c>
      <c r="D12" s="498">
        <v>0</v>
      </c>
      <c r="E12" s="354" t="s">
        <v>302</v>
      </c>
      <c r="F12" s="319"/>
      <c r="G12" t="s">
        <v>103</v>
      </c>
      <c r="H12" s="219" t="s">
        <v>99</v>
      </c>
      <c r="I12"/>
      <c r="J12" t="s">
        <v>247</v>
      </c>
      <c r="L12" s="319"/>
    </row>
    <row r="13" spans="1:12">
      <c r="A13" s="351" t="s">
        <v>307</v>
      </c>
      <c r="B13" s="498">
        <v>0</v>
      </c>
      <c r="C13" s="498">
        <v>0</v>
      </c>
      <c r="D13" s="498">
        <v>0</v>
      </c>
      <c r="E13" s="354" t="s">
        <v>302</v>
      </c>
      <c r="F13" s="319"/>
      <c r="G13" s="82" t="s">
        <v>297</v>
      </c>
      <c r="H13" s="219" t="s">
        <v>99</v>
      </c>
      <c r="I13"/>
      <c r="J13" t="s">
        <v>247</v>
      </c>
      <c r="L13" s="319"/>
    </row>
    <row r="14" spans="1:12">
      <c r="A14" s="351" t="s">
        <v>308</v>
      </c>
      <c r="B14" s="498">
        <v>0</v>
      </c>
      <c r="C14" s="498">
        <v>0</v>
      </c>
      <c r="D14" s="498">
        <v>0</v>
      </c>
      <c r="E14" s="354" t="s">
        <v>302</v>
      </c>
      <c r="F14" s="310"/>
      <c r="G14" t="s">
        <v>93</v>
      </c>
      <c r="H14" s="219" t="s">
        <v>99</v>
      </c>
      <c r="I14"/>
      <c r="J14" t="s">
        <v>247</v>
      </c>
      <c r="L14" s="319"/>
    </row>
    <row r="15" spans="1:12">
      <c r="A15" s="351" t="s">
        <v>309</v>
      </c>
      <c r="B15" s="353">
        <v>60</v>
      </c>
      <c r="C15" s="353">
        <v>60</v>
      </c>
      <c r="D15" s="353">
        <v>60</v>
      </c>
      <c r="E15" s="354" t="s">
        <v>310</v>
      </c>
      <c r="F15" s="319"/>
      <c r="G15" t="s">
        <v>92</v>
      </c>
      <c r="H15" t="s">
        <v>99</v>
      </c>
      <c r="I15"/>
      <c r="J15" t="s">
        <v>247</v>
      </c>
      <c r="K15" s="230" t="s">
        <v>169</v>
      </c>
      <c r="L15" s="319"/>
    </row>
    <row r="16" spans="1:12">
      <c r="A16" s="351" t="s">
        <v>311</v>
      </c>
      <c r="B16" s="499">
        <v>0</v>
      </c>
      <c r="C16" s="499">
        <v>0</v>
      </c>
      <c r="D16" s="499">
        <v>0</v>
      </c>
      <c r="E16" s="500" t="s">
        <v>228</v>
      </c>
      <c r="F16" s="319"/>
      <c r="G16" s="82" t="s">
        <v>36</v>
      </c>
      <c r="H16" t="s">
        <v>35</v>
      </c>
      <c r="I16"/>
      <c r="J16" t="s">
        <v>247</v>
      </c>
      <c r="K16" s="230" t="s">
        <v>169</v>
      </c>
      <c r="L16" s="319"/>
    </row>
    <row r="17" spans="1:12">
      <c r="A17" s="351" t="s">
        <v>20</v>
      </c>
      <c r="B17" s="499">
        <v>0</v>
      </c>
      <c r="C17" s="499">
        <v>0</v>
      </c>
      <c r="D17" s="499">
        <v>0</v>
      </c>
      <c r="E17" s="500" t="s">
        <v>228</v>
      </c>
      <c r="F17" s="319"/>
      <c r="G17"/>
      <c r="H17" t="s">
        <v>103</v>
      </c>
      <c r="I17"/>
      <c r="J17" t="s">
        <v>247</v>
      </c>
      <c r="K17" s="230" t="s">
        <v>169</v>
      </c>
      <c r="L17" s="319"/>
    </row>
    <row r="18" spans="1:12" ht="26.4">
      <c r="A18" s="351" t="s">
        <v>163</v>
      </c>
      <c r="B18" s="353">
        <v>20</v>
      </c>
      <c r="C18" s="353">
        <v>40</v>
      </c>
      <c r="D18" s="353">
        <v>20</v>
      </c>
      <c r="E18" s="354" t="s">
        <v>110</v>
      </c>
      <c r="F18" s="319"/>
      <c r="G18" s="489"/>
      <c r="H18" t="s">
        <v>297</v>
      </c>
      <c r="I18"/>
      <c r="J18" t="s">
        <v>247</v>
      </c>
      <c r="K18" s="230" t="s">
        <v>160</v>
      </c>
      <c r="L18" s="310"/>
    </row>
    <row r="19" spans="1:12">
      <c r="A19" s="501" t="s">
        <v>109</v>
      </c>
      <c r="B19" s="499">
        <v>20</v>
      </c>
      <c r="C19" s="499">
        <v>20</v>
      </c>
      <c r="D19" s="499">
        <v>20</v>
      </c>
      <c r="E19" s="500" t="s">
        <v>229</v>
      </c>
      <c r="F19" s="319"/>
      <c r="G19" s="489"/>
      <c r="H19" t="s">
        <v>36</v>
      </c>
      <c r="I19"/>
      <c r="J19" t="s">
        <v>247</v>
      </c>
      <c r="K19" s="230" t="s">
        <v>169</v>
      </c>
      <c r="L19" s="319"/>
    </row>
    <row r="20" spans="1:12">
      <c r="A20" s="501" t="s">
        <v>230</v>
      </c>
      <c r="B20" s="499">
        <v>0</v>
      </c>
      <c r="C20" s="499">
        <v>0</v>
      </c>
      <c r="D20" s="499">
        <v>0</v>
      </c>
      <c r="E20" s="500" t="s">
        <v>231</v>
      </c>
      <c r="F20" s="319"/>
      <c r="G20" s="489"/>
      <c r="H20" t="s">
        <v>36</v>
      </c>
      <c r="I20"/>
      <c r="J20" t="s">
        <v>247</v>
      </c>
      <c r="L20" s="319"/>
    </row>
    <row r="21" spans="1:12">
      <c r="A21" s="407" t="s">
        <v>207</v>
      </c>
      <c r="B21" s="312">
        <v>200</v>
      </c>
      <c r="C21" s="312">
        <v>200</v>
      </c>
      <c r="D21" s="312">
        <v>200</v>
      </c>
      <c r="E21" s="317" t="s">
        <v>452</v>
      </c>
      <c r="F21" s="339"/>
      <c r="G21" s="490"/>
      <c r="H21" t="s">
        <v>297</v>
      </c>
      <c r="I21"/>
      <c r="J21" t="s">
        <v>247</v>
      </c>
      <c r="L21" s="319"/>
    </row>
    <row r="22" spans="1:12" ht="39.6">
      <c r="A22" s="407" t="s">
        <v>208</v>
      </c>
      <c r="B22" s="406">
        <v>40</v>
      </c>
      <c r="C22" s="406">
        <v>40</v>
      </c>
      <c r="D22" s="406">
        <v>40</v>
      </c>
      <c r="E22" s="313" t="s">
        <v>421</v>
      </c>
      <c r="F22" s="340"/>
      <c r="G22" s="491"/>
      <c r="H22" t="s">
        <v>98</v>
      </c>
      <c r="I22"/>
      <c r="J22" t="s">
        <v>247</v>
      </c>
      <c r="L22" s="319"/>
    </row>
    <row r="23" spans="1:12">
      <c r="A23" s="331" t="s">
        <v>237</v>
      </c>
      <c r="B23" s="312"/>
      <c r="C23" s="312"/>
      <c r="D23" s="312"/>
      <c r="E23" s="317"/>
      <c r="F23" s="289"/>
      <c r="L23" s="319"/>
    </row>
    <row r="24" spans="1:12">
      <c r="A24" s="332" t="s">
        <v>211</v>
      </c>
      <c r="B24" s="316">
        <f>SQRT(SUMSQ(B11:B23))</f>
        <v>214.47610589527216</v>
      </c>
      <c r="C24" s="316">
        <f>SQRT(SUMSQ(C11:C23))</f>
        <v>217.25560982400432</v>
      </c>
      <c r="D24" s="316">
        <f>SQRT(SUMSQ(D11:D23))</f>
        <v>214.47610589527216</v>
      </c>
      <c r="E24" s="317"/>
      <c r="F24" s="289"/>
      <c r="L24" s="339"/>
    </row>
    <row r="25" spans="1:12">
      <c r="A25" s="333" t="s">
        <v>2</v>
      </c>
      <c r="B25" s="334"/>
      <c r="C25" s="334"/>
      <c r="D25" s="335"/>
      <c r="E25" s="309" t="s">
        <v>11</v>
      </c>
      <c r="F25" s="289"/>
      <c r="L25" s="339"/>
    </row>
    <row r="26" spans="1:12">
      <c r="A26" s="351" t="s">
        <v>290</v>
      </c>
      <c r="B26" s="353">
        <v>30</v>
      </c>
      <c r="C26" s="353">
        <v>30</v>
      </c>
      <c r="D26" s="353">
        <v>30</v>
      </c>
      <c r="E26" s="354" t="s">
        <v>296</v>
      </c>
      <c r="F26" s="226"/>
      <c r="G26" s="226"/>
      <c r="H26" s="82" t="s">
        <v>99</v>
      </c>
      <c r="I26"/>
      <c r="J26" t="s">
        <v>248</v>
      </c>
      <c r="L26" s="339"/>
    </row>
    <row r="27" spans="1:12">
      <c r="A27" s="351" t="s">
        <v>232</v>
      </c>
      <c r="B27" s="353">
        <v>10</v>
      </c>
      <c r="C27" s="353">
        <v>10</v>
      </c>
      <c r="D27" s="353">
        <v>10</v>
      </c>
      <c r="E27" s="354" t="s">
        <v>170</v>
      </c>
      <c r="F27" s="303"/>
      <c r="G27" s="303"/>
      <c r="H27" s="82" t="s">
        <v>100</v>
      </c>
      <c r="I27"/>
      <c r="J27" t="s">
        <v>248</v>
      </c>
      <c r="L27" s="339"/>
    </row>
    <row r="28" spans="1:12" ht="26.4">
      <c r="A28" s="337" t="s">
        <v>8</v>
      </c>
      <c r="B28" s="312">
        <v>0</v>
      </c>
      <c r="C28" s="312">
        <v>0</v>
      </c>
      <c r="D28" s="312">
        <v>0</v>
      </c>
      <c r="E28" s="313" t="s">
        <v>334</v>
      </c>
      <c r="F28" s="304"/>
      <c r="G28" s="304"/>
      <c r="H28" s="82" t="s">
        <v>98</v>
      </c>
      <c r="I28"/>
      <c r="J28" t="s">
        <v>248</v>
      </c>
      <c r="L28" s="340"/>
    </row>
    <row r="29" spans="1:12" ht="26.4">
      <c r="A29" s="337" t="s">
        <v>55</v>
      </c>
      <c r="B29" s="312">
        <v>0</v>
      </c>
      <c r="C29" s="312">
        <v>0</v>
      </c>
      <c r="D29" s="312">
        <v>0</v>
      </c>
      <c r="E29" s="313" t="s">
        <v>335</v>
      </c>
      <c r="F29" s="304"/>
      <c r="G29" s="304"/>
      <c r="H29" s="82" t="s">
        <v>98</v>
      </c>
      <c r="I29"/>
      <c r="J29" t="s">
        <v>248</v>
      </c>
      <c r="L29" s="289"/>
    </row>
    <row r="30" spans="1:12">
      <c r="A30" s="337" t="s">
        <v>56</v>
      </c>
      <c r="B30" s="312">
        <v>0</v>
      </c>
      <c r="C30" s="312">
        <v>0</v>
      </c>
      <c r="D30" s="312">
        <v>0</v>
      </c>
      <c r="E30" s="313" t="s">
        <v>336</v>
      </c>
      <c r="F30" s="226"/>
      <c r="G30" s="226"/>
      <c r="H30" s="82" t="s">
        <v>98</v>
      </c>
      <c r="I30"/>
      <c r="J30" t="s">
        <v>248</v>
      </c>
      <c r="L30" s="289"/>
    </row>
    <row r="31" spans="1:12">
      <c r="A31" s="337" t="s">
        <v>57</v>
      </c>
      <c r="B31" s="406">
        <v>0</v>
      </c>
      <c r="C31" s="406">
        <v>0</v>
      </c>
      <c r="D31" s="406">
        <v>0</v>
      </c>
      <c r="E31" s="313" t="s">
        <v>336</v>
      </c>
      <c r="F31" s="226"/>
      <c r="G31" s="226"/>
      <c r="H31" s="82" t="s">
        <v>98</v>
      </c>
      <c r="I31"/>
      <c r="J31" t="s">
        <v>248</v>
      </c>
      <c r="L31" s="289"/>
    </row>
    <row r="32" spans="1:12">
      <c r="A32" s="337" t="s">
        <v>58</v>
      </c>
      <c r="B32" s="312">
        <v>0</v>
      </c>
      <c r="C32" s="312">
        <v>0</v>
      </c>
      <c r="D32" s="312">
        <v>0</v>
      </c>
      <c r="E32" s="313" t="s">
        <v>336</v>
      </c>
      <c r="F32" s="226"/>
      <c r="G32" s="226"/>
      <c r="H32" s="82" t="s">
        <v>98</v>
      </c>
      <c r="I32"/>
      <c r="J32" t="s">
        <v>248</v>
      </c>
      <c r="L32" s="281"/>
    </row>
    <row r="33" spans="1:12">
      <c r="A33" s="331" t="s">
        <v>238</v>
      </c>
      <c r="B33" s="312">
        <v>0</v>
      </c>
      <c r="C33" s="312">
        <v>0</v>
      </c>
      <c r="D33" s="312">
        <v>0</v>
      </c>
      <c r="E33" s="317"/>
      <c r="L33" s="247"/>
    </row>
    <row r="34" spans="1:12">
      <c r="A34" s="332" t="s">
        <v>213</v>
      </c>
      <c r="B34" s="316">
        <f>SQRT(SUMSQ(B26:B33))</f>
        <v>31.622776601683793</v>
      </c>
      <c r="C34" s="316">
        <f>SQRT(SUMSQ(C26:C33))</f>
        <v>31.622776601683793</v>
      </c>
      <c r="D34" s="316">
        <f>SQRT(SUMSQ(D26:D33))</f>
        <v>31.622776601683793</v>
      </c>
      <c r="E34" s="338"/>
      <c r="L34" s="272"/>
    </row>
    <row r="35" spans="1:12">
      <c r="A35" s="341" t="s">
        <v>214</v>
      </c>
      <c r="B35" s="342"/>
      <c r="C35" s="342"/>
      <c r="D35" s="343"/>
      <c r="E35" s="344"/>
      <c r="L35" s="272"/>
    </row>
    <row r="36" spans="1:12">
      <c r="A36" s="373" t="s">
        <v>215</v>
      </c>
      <c r="B36" s="362">
        <f>(B9+SQRT((B24^2)+(B34^2)))</f>
        <v>396.79483388678796</v>
      </c>
      <c r="C36" s="362">
        <f>(C9+SQRT((C24^2)+(C34^2)))</f>
        <v>399.54498400100147</v>
      </c>
      <c r="D36" s="362">
        <f>(D9+SQRT((D24^2)+(D34^2)))</f>
        <v>396.79483388678796</v>
      </c>
      <c r="F36" s="347"/>
      <c r="G36" s="347"/>
      <c r="H36" s="347"/>
      <c r="I36" s="347"/>
      <c r="J36" s="347"/>
      <c r="L36" s="281"/>
    </row>
    <row r="37" spans="1:12">
      <c r="A37" s="374" t="s">
        <v>111</v>
      </c>
      <c r="B37" s="1436">
        <v>720</v>
      </c>
      <c r="C37" s="1437"/>
      <c r="D37" s="1437"/>
      <c r="E37" s="224" t="s">
        <v>239</v>
      </c>
      <c r="L37" s="281"/>
    </row>
    <row r="38" spans="1:12">
      <c r="A38" s="374" t="s">
        <v>181</v>
      </c>
      <c r="B38" s="1426">
        <f>MIN(((B37-B36)),((B37-C36)),((B37-D36)))</f>
        <v>320.45501599899853</v>
      </c>
      <c r="C38" s="1427"/>
      <c r="D38" s="1428"/>
      <c r="E38" s="224"/>
      <c r="L38" s="281"/>
    </row>
    <row r="39" spans="1:12">
      <c r="L39" s="289"/>
    </row>
    <row r="40" spans="1:12">
      <c r="F40" s="349"/>
      <c r="G40" s="349"/>
      <c r="H40" s="349"/>
      <c r="I40" s="349"/>
      <c r="J40" s="349"/>
      <c r="L40" s="289"/>
    </row>
    <row r="41" spans="1:12">
      <c r="B41" s="225" t="s">
        <v>183</v>
      </c>
      <c r="C41" s="285"/>
      <c r="L41" s="289"/>
    </row>
    <row r="42" spans="1:12">
      <c r="B42" s="225" t="s">
        <v>184</v>
      </c>
      <c r="C42" s="286"/>
      <c r="E42" s="345"/>
      <c r="L42" s="346"/>
    </row>
    <row r="43" spans="1:12">
      <c r="B43" s="225" t="s">
        <v>185</v>
      </c>
      <c r="C43" s="288"/>
      <c r="L43" s="289"/>
    </row>
    <row r="44" spans="1:12">
      <c r="L44" s="289"/>
    </row>
    <row r="45" spans="1:12">
      <c r="L45" s="289"/>
    </row>
    <row r="46" spans="1:12">
      <c r="E46" s="297"/>
      <c r="F46" s="226"/>
      <c r="G46" s="226"/>
      <c r="H46" s="226"/>
      <c r="I46" s="226"/>
      <c r="J46" s="226"/>
      <c r="L46" s="348"/>
    </row>
    <row r="47" spans="1:12">
      <c r="L47" s="289"/>
    </row>
    <row r="48" spans="1:12">
      <c r="A48" s="1429" t="s">
        <v>186</v>
      </c>
      <c r="B48" s="1429"/>
      <c r="C48" s="1429"/>
      <c r="D48" s="1429"/>
      <c r="L48" s="289"/>
    </row>
    <row r="49" spans="1:12">
      <c r="A49" s="299" t="s">
        <v>255</v>
      </c>
      <c r="B49" s="300" t="s">
        <v>370</v>
      </c>
      <c r="L49" s="289"/>
    </row>
    <row r="50" spans="1:12">
      <c r="L50" s="289"/>
    </row>
    <row r="51" spans="1:12">
      <c r="A51" s="295" t="s">
        <v>322</v>
      </c>
      <c r="B51" s="296" t="s">
        <v>371</v>
      </c>
    </row>
    <row r="52" spans="1:12">
      <c r="B52" s="296" t="s">
        <v>372</v>
      </c>
      <c r="E52" s="224"/>
      <c r="L52" s="226"/>
    </row>
  </sheetData>
  <mergeCells count="8">
    <mergeCell ref="B38:D38"/>
    <mergeCell ref="A48:D48"/>
    <mergeCell ref="A2:E2"/>
    <mergeCell ref="A3:A4"/>
    <mergeCell ref="B3:D3"/>
    <mergeCell ref="E3:E4"/>
    <mergeCell ref="A5:D5"/>
    <mergeCell ref="B37:D37"/>
  </mergeCells>
  <dataValidations count="3">
    <dataValidation type="list" allowBlank="1" showInputMessage="1" showErrorMessage="1" sqref="J3:J22 J26:J32" xr:uid="{00000000-0002-0000-0000-000000000000}">
      <formula1>$I$3:$I$5</formula1>
    </dataValidation>
    <dataValidation type="list" allowBlank="1" showInputMessage="1" showErrorMessage="1" sqref="H3:H22 H26:H32" xr:uid="{00000000-0002-0000-0000-000001000000}">
      <formula1>$G$3:$G$16</formula1>
    </dataValidation>
    <dataValidation type="list" allowBlank="1" showInputMessage="1" showErrorMessage="1" sqref="I6:I22 I26:I32" xr:uid="{00000000-0002-0000-0000-000002000000}">
      <formula1>$G$3:$G$14</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499984740745262"/>
  </sheetPr>
  <dimension ref="A1:L51"/>
  <sheetViews>
    <sheetView zoomScale="70" zoomScaleNormal="70" workbookViewId="0">
      <selection activeCell="E33" sqref="E33"/>
    </sheetView>
  </sheetViews>
  <sheetFormatPr defaultColWidth="8.6640625" defaultRowHeight="13.2"/>
  <cols>
    <col min="1" max="1" width="62.44140625" style="224" customWidth="1"/>
    <col min="2" max="4" width="12.6640625" style="225" customWidth="1"/>
    <col min="5" max="5" width="72.109375" style="224" customWidth="1"/>
    <col min="6" max="6" width="2.44140625" style="226" customWidth="1"/>
    <col min="7" max="7" width="14.6640625" style="226" hidden="1" customWidth="1"/>
    <col min="8" max="8" width="14.6640625" style="226" customWidth="1"/>
    <col min="9" max="9" width="14.6640625" style="226" hidden="1" customWidth="1"/>
    <col min="10" max="10" width="14.6640625" style="226" customWidth="1"/>
    <col min="11" max="11" width="43.44140625" style="230" hidden="1" customWidth="1"/>
    <col min="12" max="12" width="1.33203125" style="226" customWidth="1"/>
    <col min="13" max="16384" width="8.6640625" style="230"/>
  </cols>
  <sheetData>
    <row r="1" spans="1:12" ht="14.4">
      <c r="G1" s="302" t="s">
        <v>331</v>
      </c>
      <c r="H1" s="302" t="s">
        <v>329</v>
      </c>
      <c r="I1" s="302" t="s">
        <v>332</v>
      </c>
      <c r="J1" s="302" t="s">
        <v>330</v>
      </c>
      <c r="K1" s="227" t="s">
        <v>128</v>
      </c>
    </row>
    <row r="2" spans="1:12">
      <c r="A2" s="1438" t="s">
        <v>224</v>
      </c>
      <c r="B2" s="1439"/>
      <c r="C2" s="1439"/>
      <c r="D2" s="1439"/>
      <c r="E2" s="1439"/>
      <c r="F2" s="231"/>
      <c r="G2" s="166"/>
      <c r="H2" s="82"/>
      <c r="I2" s="82"/>
      <c r="J2" s="82"/>
      <c r="L2" s="231"/>
    </row>
    <row r="3" spans="1:12">
      <c r="A3" s="1440" t="s">
        <v>7</v>
      </c>
      <c r="B3" s="1440" t="s">
        <v>225</v>
      </c>
      <c r="C3" s="1440"/>
      <c r="D3" s="1440"/>
      <c r="E3" s="1441" t="s">
        <v>6</v>
      </c>
      <c r="F3" s="236"/>
      <c r="G3" t="s">
        <v>98</v>
      </c>
      <c r="H3"/>
      <c r="I3" s="82" t="s">
        <v>75</v>
      </c>
      <c r="J3"/>
      <c r="L3" s="236"/>
    </row>
    <row r="4" spans="1:12">
      <c r="A4" s="1440"/>
      <c r="B4" s="239" t="s">
        <v>3</v>
      </c>
      <c r="C4" s="239" t="s">
        <v>4</v>
      </c>
      <c r="D4" s="239" t="s">
        <v>5</v>
      </c>
      <c r="E4" s="1442"/>
      <c r="F4" s="236"/>
      <c r="G4" t="s">
        <v>99</v>
      </c>
      <c r="H4"/>
      <c r="I4" s="82" t="s">
        <v>247</v>
      </c>
      <c r="J4"/>
      <c r="L4" s="236"/>
    </row>
    <row r="5" spans="1:12">
      <c r="A5" s="1443" t="s">
        <v>0</v>
      </c>
      <c r="B5" s="1443"/>
      <c r="C5" s="1443"/>
      <c r="D5" s="1443"/>
      <c r="E5" s="244" t="s">
        <v>9</v>
      </c>
      <c r="F5" s="245"/>
      <c r="G5" t="s">
        <v>100</v>
      </c>
      <c r="H5"/>
      <c r="I5" s="82" t="s">
        <v>248</v>
      </c>
      <c r="J5"/>
      <c r="L5" s="245"/>
    </row>
    <row r="6" spans="1:12" ht="14.4">
      <c r="A6" s="246" t="s">
        <v>301</v>
      </c>
      <c r="B6" s="350">
        <v>0</v>
      </c>
      <c r="C6" s="350">
        <v>0</v>
      </c>
      <c r="D6" s="350">
        <v>0</v>
      </c>
      <c r="E6" s="251" t="s">
        <v>302</v>
      </c>
      <c r="F6" s="247"/>
      <c r="G6" t="s">
        <v>101</v>
      </c>
      <c r="H6" t="s">
        <v>99</v>
      </c>
      <c r="I6"/>
      <c r="J6" t="s">
        <v>75</v>
      </c>
      <c r="K6" s="230" t="s">
        <v>139</v>
      </c>
      <c r="L6" s="247"/>
    </row>
    <row r="7" spans="1:12">
      <c r="A7" s="398" t="s">
        <v>226</v>
      </c>
      <c r="B7" s="269">
        <v>15</v>
      </c>
      <c r="C7" s="269">
        <v>15</v>
      </c>
      <c r="D7" s="269">
        <v>15</v>
      </c>
      <c r="E7" s="251" t="s">
        <v>227</v>
      </c>
      <c r="F7" s="252"/>
      <c r="G7" t="s">
        <v>104</v>
      </c>
      <c r="H7" t="s">
        <v>92</v>
      </c>
      <c r="I7"/>
      <c r="J7" t="s">
        <v>75</v>
      </c>
      <c r="K7" s="230" t="s">
        <v>141</v>
      </c>
      <c r="L7" s="252"/>
    </row>
    <row r="8" spans="1:12">
      <c r="A8" s="260" t="s">
        <v>155</v>
      </c>
      <c r="B8" s="256">
        <f>SQRT(SUMSQ(B6:B7))</f>
        <v>15</v>
      </c>
      <c r="C8" s="256">
        <f>SQRT(SUMSQ(C6:C7))</f>
        <v>15</v>
      </c>
      <c r="D8" s="256">
        <f>SQRT(SUMSQ(D6:D7))</f>
        <v>15</v>
      </c>
      <c r="E8" s="257"/>
      <c r="F8" s="247"/>
      <c r="G8" t="s">
        <v>23</v>
      </c>
      <c r="H8"/>
      <c r="I8"/>
      <c r="J8"/>
      <c r="L8" s="247"/>
    </row>
    <row r="9" spans="1:12">
      <c r="A9" s="264" t="s">
        <v>1</v>
      </c>
      <c r="B9" s="265"/>
      <c r="C9" s="265"/>
      <c r="D9" s="266"/>
      <c r="E9" s="244" t="s">
        <v>10</v>
      </c>
      <c r="F9" s="245"/>
      <c r="G9" t="s">
        <v>241</v>
      </c>
      <c r="H9"/>
      <c r="I9"/>
      <c r="J9"/>
      <c r="L9" s="247"/>
    </row>
    <row r="10" spans="1:12">
      <c r="A10" s="246" t="s">
        <v>305</v>
      </c>
      <c r="B10" s="350">
        <v>0</v>
      </c>
      <c r="C10" s="350">
        <v>0</v>
      </c>
      <c r="D10" s="350">
        <v>0</v>
      </c>
      <c r="E10" s="251" t="s">
        <v>302</v>
      </c>
      <c r="F10" s="247"/>
      <c r="G10" t="s">
        <v>102</v>
      </c>
      <c r="H10" s="219" t="s">
        <v>99</v>
      </c>
      <c r="I10"/>
      <c r="J10" t="s">
        <v>247</v>
      </c>
      <c r="K10" s="230" t="s">
        <v>139</v>
      </c>
      <c r="L10" s="247"/>
    </row>
    <row r="11" spans="1:12">
      <c r="A11" s="246" t="s">
        <v>306</v>
      </c>
      <c r="B11" s="350">
        <v>0</v>
      </c>
      <c r="C11" s="350">
        <v>0</v>
      </c>
      <c r="D11" s="350">
        <v>0</v>
      </c>
      <c r="E11" s="251" t="s">
        <v>302</v>
      </c>
      <c r="F11" s="247"/>
      <c r="G11" t="s">
        <v>35</v>
      </c>
      <c r="H11" s="219" t="s">
        <v>99</v>
      </c>
      <c r="I11"/>
      <c r="J11" t="s">
        <v>247</v>
      </c>
      <c r="K11" s="230" t="s">
        <v>139</v>
      </c>
      <c r="L11" s="247"/>
    </row>
    <row r="12" spans="1:12">
      <c r="A12" s="246" t="s">
        <v>307</v>
      </c>
      <c r="B12" s="350">
        <v>0</v>
      </c>
      <c r="C12" s="350">
        <v>0</v>
      </c>
      <c r="D12" s="350">
        <v>0</v>
      </c>
      <c r="E12" s="251" t="s">
        <v>302</v>
      </c>
      <c r="F12" s="268"/>
      <c r="G12" t="s">
        <v>103</v>
      </c>
      <c r="H12" s="219" t="s">
        <v>99</v>
      </c>
      <c r="I12"/>
      <c r="J12" t="s">
        <v>247</v>
      </c>
      <c r="K12" s="230" t="s">
        <v>139</v>
      </c>
      <c r="L12" s="245"/>
    </row>
    <row r="13" spans="1:12">
      <c r="A13" s="246" t="s">
        <v>308</v>
      </c>
      <c r="B13" s="350">
        <v>0</v>
      </c>
      <c r="C13" s="350">
        <v>0</v>
      </c>
      <c r="D13" s="350">
        <v>0</v>
      </c>
      <c r="E13" s="251" t="s">
        <v>302</v>
      </c>
      <c r="F13" s="247"/>
      <c r="G13" s="82" t="s">
        <v>297</v>
      </c>
      <c r="H13" s="219" t="s">
        <v>99</v>
      </c>
      <c r="I13"/>
      <c r="J13" t="s">
        <v>247</v>
      </c>
      <c r="K13" s="230" t="s">
        <v>139</v>
      </c>
      <c r="L13" s="247"/>
    </row>
    <row r="14" spans="1:12">
      <c r="A14" s="246" t="s">
        <v>309</v>
      </c>
      <c r="B14" s="250">
        <v>60</v>
      </c>
      <c r="C14" s="250">
        <v>60</v>
      </c>
      <c r="D14" s="250">
        <v>60</v>
      </c>
      <c r="E14" s="251" t="s">
        <v>310</v>
      </c>
      <c r="F14" s="247"/>
      <c r="G14" t="s">
        <v>93</v>
      </c>
      <c r="H14" s="219" t="s">
        <v>99</v>
      </c>
      <c r="I14"/>
      <c r="J14" t="s">
        <v>247</v>
      </c>
      <c r="K14" s="230" t="s">
        <v>159</v>
      </c>
      <c r="L14" s="247"/>
    </row>
    <row r="15" spans="1:12">
      <c r="A15" s="246" t="s">
        <v>311</v>
      </c>
      <c r="B15" s="361">
        <v>0</v>
      </c>
      <c r="C15" s="361">
        <v>0</v>
      </c>
      <c r="D15" s="361">
        <v>0</v>
      </c>
      <c r="E15" s="313" t="s">
        <v>228</v>
      </c>
      <c r="F15" s="247"/>
      <c r="G15" t="s">
        <v>92</v>
      </c>
      <c r="H15" t="s">
        <v>35</v>
      </c>
      <c r="I15"/>
      <c r="J15" t="s">
        <v>247</v>
      </c>
      <c r="K15" s="230" t="s">
        <v>160</v>
      </c>
      <c r="L15" s="268"/>
    </row>
    <row r="16" spans="1:12">
      <c r="A16" s="246" t="s">
        <v>20</v>
      </c>
      <c r="B16" s="361">
        <v>0</v>
      </c>
      <c r="C16" s="361">
        <v>0</v>
      </c>
      <c r="D16" s="361">
        <v>0</v>
      </c>
      <c r="E16" s="313" t="s">
        <v>228</v>
      </c>
      <c r="F16" s="247"/>
      <c r="G16" s="82" t="s">
        <v>36</v>
      </c>
      <c r="H16" t="s">
        <v>103</v>
      </c>
      <c r="I16"/>
      <c r="J16" t="s">
        <v>247</v>
      </c>
      <c r="K16" s="230" t="s">
        <v>162</v>
      </c>
      <c r="L16" s="247"/>
    </row>
    <row r="17" spans="1:12" ht="26.4">
      <c r="A17" s="246" t="s">
        <v>163</v>
      </c>
      <c r="B17" s="250">
        <v>20</v>
      </c>
      <c r="C17" s="250">
        <v>40</v>
      </c>
      <c r="D17" s="250">
        <v>20</v>
      </c>
      <c r="E17" s="251" t="s">
        <v>110</v>
      </c>
      <c r="F17" s="247"/>
      <c r="G17"/>
      <c r="H17" t="s">
        <v>297</v>
      </c>
      <c r="I17"/>
      <c r="J17" t="s">
        <v>247</v>
      </c>
      <c r="K17" s="230" t="s">
        <v>162</v>
      </c>
      <c r="L17" s="247"/>
    </row>
    <row r="18" spans="1:12">
      <c r="A18" s="399" t="s">
        <v>109</v>
      </c>
      <c r="B18" s="361">
        <v>20</v>
      </c>
      <c r="C18" s="361">
        <v>20</v>
      </c>
      <c r="D18" s="361">
        <v>20</v>
      </c>
      <c r="E18" s="313" t="s">
        <v>229</v>
      </c>
      <c r="F18" s="247"/>
      <c r="G18" s="303"/>
      <c r="H18" t="s">
        <v>36</v>
      </c>
      <c r="I18" s="303"/>
      <c r="J18" t="s">
        <v>247</v>
      </c>
      <c r="K18" s="230" t="s">
        <v>167</v>
      </c>
      <c r="L18" s="247"/>
    </row>
    <row r="19" spans="1:12">
      <c r="A19" s="399" t="s">
        <v>230</v>
      </c>
      <c r="B19" s="361">
        <v>0</v>
      </c>
      <c r="C19" s="361">
        <v>0</v>
      </c>
      <c r="D19" s="361">
        <v>0</v>
      </c>
      <c r="E19" s="313" t="s">
        <v>231</v>
      </c>
      <c r="F19" s="247"/>
      <c r="G19" s="303"/>
      <c r="H19" t="s">
        <v>36</v>
      </c>
      <c r="I19" s="303"/>
      <c r="J19" t="s">
        <v>247</v>
      </c>
      <c r="K19" s="230" t="s">
        <v>167</v>
      </c>
      <c r="L19" s="247"/>
    </row>
    <row r="20" spans="1:12">
      <c r="A20" s="274" t="s">
        <v>168</v>
      </c>
      <c r="B20" s="350">
        <f>SQRT(SUMSQ(B10:B19))</f>
        <v>66.332495807108003</v>
      </c>
      <c r="C20" s="350">
        <f>SQRT(SUMSQ(C10:C19))</f>
        <v>74.833147735478832</v>
      </c>
      <c r="D20" s="350">
        <f>SQRT(SUMSQ(D10:D19))</f>
        <v>66.332495807108003</v>
      </c>
      <c r="E20" s="251"/>
      <c r="F20" s="245"/>
      <c r="G20" s="495"/>
      <c r="H20" s="495"/>
      <c r="I20" s="495"/>
      <c r="J20" s="495"/>
      <c r="L20" s="247"/>
    </row>
    <row r="21" spans="1:12">
      <c r="A21" s="275" t="s">
        <v>2</v>
      </c>
      <c r="B21" s="276"/>
      <c r="C21" s="276"/>
      <c r="D21" s="277"/>
      <c r="E21" s="244" t="s">
        <v>11</v>
      </c>
      <c r="F21" s="247"/>
      <c r="G21" s="303"/>
      <c r="H21" s="303"/>
      <c r="I21" s="303"/>
      <c r="J21" s="303"/>
      <c r="L21" s="247"/>
    </row>
    <row r="22" spans="1:12">
      <c r="A22" s="246" t="s">
        <v>290</v>
      </c>
      <c r="B22" s="250">
        <v>30</v>
      </c>
      <c r="C22" s="250">
        <v>30</v>
      </c>
      <c r="D22" s="250">
        <v>30</v>
      </c>
      <c r="E22" s="251" t="s">
        <v>296</v>
      </c>
      <c r="F22" s="247"/>
      <c r="G22" s="303"/>
      <c r="H22" t="s">
        <v>99</v>
      </c>
      <c r="I22" s="303"/>
      <c r="J22" t="s">
        <v>248</v>
      </c>
      <c r="K22" s="230" t="s">
        <v>169</v>
      </c>
      <c r="L22" s="272"/>
    </row>
    <row r="23" spans="1:12">
      <c r="A23" s="246" t="s">
        <v>232</v>
      </c>
      <c r="B23" s="250">
        <v>10</v>
      </c>
      <c r="C23" s="250">
        <v>10</v>
      </c>
      <c r="D23" s="250">
        <v>10</v>
      </c>
      <c r="E23" s="251" t="s">
        <v>170</v>
      </c>
      <c r="F23" s="272"/>
      <c r="G23" s="304"/>
      <c r="H23" t="s">
        <v>100</v>
      </c>
      <c r="I23" s="304"/>
      <c r="J23" t="s">
        <v>248</v>
      </c>
      <c r="K23" s="230" t="s">
        <v>171</v>
      </c>
      <c r="L23" s="247"/>
    </row>
    <row r="24" spans="1:12">
      <c r="A24" s="274" t="s">
        <v>176</v>
      </c>
      <c r="B24" s="350">
        <f>SQRT(SUMSQ(B22:B23))</f>
        <v>31.622776601683793</v>
      </c>
      <c r="C24" s="350">
        <f>SQRT(SUMSQ(C22:C23))</f>
        <v>31.622776601683793</v>
      </c>
      <c r="D24" s="350">
        <f>SQRT(SUMSQ(D22:D23))</f>
        <v>31.622776601683793</v>
      </c>
      <c r="E24" s="402"/>
      <c r="F24" s="279"/>
      <c r="G24" s="496"/>
      <c r="H24" s="496"/>
      <c r="I24" s="496"/>
      <c r="J24" s="496"/>
      <c r="L24" s="245"/>
    </row>
    <row r="25" spans="1:12">
      <c r="A25" s="275" t="s">
        <v>177</v>
      </c>
      <c r="B25" s="276"/>
      <c r="C25" s="276"/>
      <c r="D25" s="277"/>
      <c r="E25" s="401"/>
      <c r="F25" s="279"/>
      <c r="G25" s="496"/>
      <c r="H25" s="496"/>
      <c r="I25" s="496"/>
      <c r="J25" s="496"/>
      <c r="L25" s="247"/>
    </row>
    <row r="26" spans="1:12">
      <c r="A26" s="388" t="s">
        <v>178</v>
      </c>
      <c r="B26" s="497">
        <v>0</v>
      </c>
      <c r="C26" s="497">
        <v>0</v>
      </c>
      <c r="D26" s="497">
        <v>0</v>
      </c>
      <c r="E26" s="402" t="s">
        <v>198</v>
      </c>
      <c r="F26" s="279"/>
      <c r="G26" s="496"/>
      <c r="H26" s="496"/>
      <c r="I26" s="496"/>
      <c r="J26" s="496"/>
      <c r="L26" s="247"/>
    </row>
    <row r="27" spans="1:12">
      <c r="A27" s="373" t="s">
        <v>179</v>
      </c>
      <c r="B27" s="382">
        <f>B8+SQRT((B20^2)+(B24^2)+(B26^2))</f>
        <v>88.484692283495349</v>
      </c>
      <c r="C27" s="382">
        <f>C8+SQRT((C20^2)+(C24^2)+(C26^2))</f>
        <v>96.240384046359608</v>
      </c>
      <c r="D27" s="382">
        <f>D8+SQRT((D20^2)+(D24^2)+(D26^2))</f>
        <v>88.484692283495349</v>
      </c>
      <c r="E27" s="283"/>
      <c r="F27" s="281"/>
      <c r="L27" s="272"/>
    </row>
    <row r="28" spans="1:12" ht="26.4">
      <c r="A28" s="374" t="s">
        <v>111</v>
      </c>
      <c r="B28" s="1436">
        <v>200</v>
      </c>
      <c r="C28" s="1437"/>
      <c r="D28" s="1437"/>
      <c r="E28" s="403" t="s">
        <v>361</v>
      </c>
      <c r="F28" s="281"/>
      <c r="L28" s="272"/>
    </row>
    <row r="29" spans="1:12">
      <c r="A29" s="374" t="s">
        <v>181</v>
      </c>
      <c r="B29" s="1426">
        <f>MIN(((B28-B27)),((B28-C27)),((B28-D27)))</f>
        <v>103.75961595364039</v>
      </c>
      <c r="C29" s="1427"/>
      <c r="D29" s="1428"/>
      <c r="E29" s="404"/>
      <c r="F29" s="281"/>
      <c r="L29" s="272"/>
    </row>
    <row r="30" spans="1:12">
      <c r="F30" s="281"/>
      <c r="L30" s="272"/>
    </row>
    <row r="31" spans="1:12">
      <c r="A31" s="284" t="s">
        <v>52</v>
      </c>
      <c r="F31" s="281"/>
      <c r="L31" s="272"/>
    </row>
    <row r="32" spans="1:12">
      <c r="B32" s="225" t="s">
        <v>183</v>
      </c>
      <c r="C32" s="285"/>
      <c r="F32" s="281"/>
      <c r="L32" s="279"/>
    </row>
    <row r="33" spans="1:12">
      <c r="B33" s="225" t="s">
        <v>184</v>
      </c>
      <c r="C33" s="286"/>
      <c r="F33" s="281"/>
      <c r="L33" s="279"/>
    </row>
    <row r="34" spans="1:12">
      <c r="B34" s="225" t="s">
        <v>185</v>
      </c>
      <c r="C34" s="288"/>
      <c r="L34" s="281"/>
    </row>
    <row r="35" spans="1:12">
      <c r="L35" s="281"/>
    </row>
    <row r="36" spans="1:12">
      <c r="L36" s="281"/>
    </row>
    <row r="37" spans="1:12">
      <c r="L37" s="281"/>
    </row>
    <row r="38" spans="1:12">
      <c r="F38" s="290"/>
      <c r="G38" s="290"/>
      <c r="H38" s="290"/>
      <c r="I38" s="290"/>
      <c r="J38" s="290"/>
      <c r="L38" s="281"/>
    </row>
    <row r="39" spans="1:12">
      <c r="A39" s="1429" t="s">
        <v>186</v>
      </c>
      <c r="B39" s="1429"/>
      <c r="C39" s="1429"/>
      <c r="D39" s="1429"/>
      <c r="E39" s="267"/>
      <c r="F39" s="290"/>
      <c r="G39" s="290"/>
      <c r="H39" s="290"/>
      <c r="I39" s="290"/>
      <c r="J39" s="290"/>
      <c r="L39" s="281"/>
    </row>
    <row r="40" spans="1:12">
      <c r="A40" s="299" t="s">
        <v>255</v>
      </c>
      <c r="B40" s="300" t="s">
        <v>366</v>
      </c>
      <c r="C40" s="287"/>
      <c r="D40" s="287"/>
      <c r="E40" s="267"/>
      <c r="F40" s="290"/>
      <c r="G40" s="290"/>
      <c r="H40" s="290"/>
      <c r="I40" s="290"/>
      <c r="J40" s="290"/>
      <c r="L40" s="281"/>
    </row>
    <row r="41" spans="1:12">
      <c r="E41" s="267"/>
      <c r="F41" s="290"/>
      <c r="G41" s="290"/>
      <c r="H41" s="290"/>
      <c r="I41" s="290"/>
      <c r="J41" s="290"/>
      <c r="L41" s="281"/>
    </row>
    <row r="42" spans="1:12">
      <c r="A42" s="299" t="s">
        <v>322</v>
      </c>
      <c r="B42" s="300" t="s">
        <v>367</v>
      </c>
      <c r="E42" s="267"/>
      <c r="F42" s="290"/>
      <c r="G42" s="290"/>
      <c r="H42" s="290"/>
      <c r="I42" s="290"/>
      <c r="J42" s="290"/>
      <c r="L42" s="281"/>
    </row>
    <row r="43" spans="1:12">
      <c r="B43" s="301" t="s">
        <v>365</v>
      </c>
      <c r="E43" s="267"/>
      <c r="F43" s="290"/>
      <c r="G43" s="290"/>
      <c r="H43" s="290"/>
      <c r="I43" s="290"/>
      <c r="J43" s="290"/>
      <c r="K43" s="287"/>
      <c r="L43" s="281"/>
    </row>
    <row r="44" spans="1:12">
      <c r="K44" s="287"/>
      <c r="L44" s="281"/>
    </row>
    <row r="45" spans="1:12">
      <c r="A45" s="299" t="s">
        <v>324</v>
      </c>
      <c r="B45" s="301" t="s">
        <v>325</v>
      </c>
      <c r="K45" s="287"/>
      <c r="L45" s="281"/>
    </row>
    <row r="46" spans="1:12">
      <c r="B46" s="300" t="s">
        <v>326</v>
      </c>
      <c r="K46" s="287"/>
      <c r="L46" s="289"/>
    </row>
    <row r="47" spans="1:12">
      <c r="B47" s="297" t="s">
        <v>327</v>
      </c>
      <c r="K47" s="287"/>
      <c r="L47" s="289"/>
    </row>
    <row r="48" spans="1:12">
      <c r="K48" s="287"/>
      <c r="L48" s="289"/>
    </row>
    <row r="49" spans="12:12">
      <c r="L49" s="290"/>
    </row>
    <row r="50" spans="12:12">
      <c r="L50" s="290"/>
    </row>
    <row r="51" spans="12:12">
      <c r="L51" s="290"/>
    </row>
  </sheetData>
  <mergeCells count="8">
    <mergeCell ref="B29:D29"/>
    <mergeCell ref="A39:D39"/>
    <mergeCell ref="A2:E2"/>
    <mergeCell ref="A3:A4"/>
    <mergeCell ref="B3:D3"/>
    <mergeCell ref="E3:E4"/>
    <mergeCell ref="A5:D5"/>
    <mergeCell ref="B28:D28"/>
  </mergeCells>
  <dataValidations count="3">
    <dataValidation type="list" allowBlank="1" showInputMessage="1" showErrorMessage="1" sqref="I6:I17" xr:uid="{00000000-0002-0000-0100-000000000000}">
      <formula1>$G$3:$G$14</formula1>
    </dataValidation>
    <dataValidation type="list" allowBlank="1" showInputMessage="1" showErrorMessage="1" sqref="H3:H19 H22:H23" xr:uid="{00000000-0002-0000-0100-000001000000}">
      <formula1>$G$3:$G$16</formula1>
    </dataValidation>
    <dataValidation type="list" allowBlank="1" showInputMessage="1" showErrorMessage="1" sqref="J3:J19 J22:J23" xr:uid="{00000000-0002-0000-0100-000002000000}">
      <formula1>$I$3:$I$5</formula1>
    </dataValidation>
  </dataValidations>
  <pageMargins left="0.7" right="0.7" top="0.75" bottom="0.75" header="0.3" footer="0.3"/>
  <pageSetup paperSiz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499984740745262"/>
  </sheetPr>
  <dimension ref="A1:L51"/>
  <sheetViews>
    <sheetView zoomScale="70" zoomScaleNormal="70" workbookViewId="0">
      <selection activeCell="A12" sqref="A12"/>
    </sheetView>
  </sheetViews>
  <sheetFormatPr defaultColWidth="8.6640625" defaultRowHeight="13.2"/>
  <cols>
    <col min="1" max="1" width="68.6640625" style="224" customWidth="1"/>
    <col min="2" max="4" width="12.6640625" style="225" customWidth="1"/>
    <col min="5" max="5" width="72.109375" style="224" customWidth="1"/>
    <col min="6" max="6" width="2.44140625" style="226" customWidth="1"/>
    <col min="7" max="7" width="12.6640625" style="226" hidden="1" customWidth="1"/>
    <col min="8" max="8" width="12.6640625" style="226" customWidth="1"/>
    <col min="9" max="9" width="12.6640625" style="226" hidden="1" customWidth="1"/>
    <col min="10" max="10" width="12.6640625" style="226" customWidth="1"/>
    <col min="11" max="11" width="43.44140625" style="230" hidden="1" customWidth="1"/>
    <col min="12" max="12" width="1.33203125" style="226" customWidth="1"/>
    <col min="13" max="16384" width="8.6640625" style="230"/>
  </cols>
  <sheetData>
    <row r="1" spans="1:12" ht="14.4">
      <c r="G1" s="302" t="s">
        <v>331</v>
      </c>
      <c r="H1" s="302" t="s">
        <v>329</v>
      </c>
      <c r="I1" s="302" t="s">
        <v>332</v>
      </c>
      <c r="J1" s="302" t="s">
        <v>330</v>
      </c>
      <c r="K1" s="227" t="s">
        <v>128</v>
      </c>
    </row>
    <row r="2" spans="1:12">
      <c r="A2" s="1438" t="s">
        <v>224</v>
      </c>
      <c r="B2" s="1439"/>
      <c r="C2" s="1439"/>
      <c r="D2" s="1439"/>
      <c r="E2" s="1439"/>
      <c r="F2" s="231"/>
      <c r="G2" s="166"/>
      <c r="H2" s="82"/>
      <c r="I2" s="82"/>
      <c r="J2" s="82"/>
      <c r="L2" s="231"/>
    </row>
    <row r="3" spans="1:12">
      <c r="A3" s="1440" t="s">
        <v>7</v>
      </c>
      <c r="B3" s="1440" t="s">
        <v>225</v>
      </c>
      <c r="C3" s="1440"/>
      <c r="D3" s="1440"/>
      <c r="E3" s="1441" t="s">
        <v>6</v>
      </c>
      <c r="F3" s="236"/>
      <c r="G3" t="s">
        <v>98</v>
      </c>
      <c r="H3"/>
      <c r="I3" s="82" t="s">
        <v>75</v>
      </c>
      <c r="J3"/>
      <c r="L3" s="236"/>
    </row>
    <row r="4" spans="1:12">
      <c r="A4" s="1440"/>
      <c r="B4" s="239" t="s">
        <v>3</v>
      </c>
      <c r="C4" s="239" t="s">
        <v>4</v>
      </c>
      <c r="D4" s="239" t="s">
        <v>5</v>
      </c>
      <c r="E4" s="1442"/>
      <c r="F4" s="236"/>
      <c r="G4" t="s">
        <v>99</v>
      </c>
      <c r="H4"/>
      <c r="I4" s="82" t="s">
        <v>247</v>
      </c>
      <c r="J4"/>
      <c r="L4" s="236"/>
    </row>
    <row r="5" spans="1:12">
      <c r="A5" s="1443" t="s">
        <v>0</v>
      </c>
      <c r="B5" s="1443"/>
      <c r="C5" s="1443"/>
      <c r="D5" s="1443"/>
      <c r="E5" s="244" t="s">
        <v>9</v>
      </c>
      <c r="F5" s="245"/>
      <c r="G5" t="s">
        <v>100</v>
      </c>
      <c r="H5"/>
      <c r="I5" s="82" t="s">
        <v>248</v>
      </c>
      <c r="J5"/>
      <c r="L5" s="245"/>
    </row>
    <row r="6" spans="1:12" ht="26.4">
      <c r="A6" s="246" t="s">
        <v>345</v>
      </c>
      <c r="B6" s="256">
        <v>2.6</v>
      </c>
      <c r="C6" s="256">
        <v>2.6</v>
      </c>
      <c r="D6" s="256">
        <v>2.6</v>
      </c>
      <c r="E6" s="257" t="s">
        <v>138</v>
      </c>
      <c r="F6" s="247"/>
      <c r="G6" t="s">
        <v>101</v>
      </c>
      <c r="H6" t="s">
        <v>99</v>
      </c>
      <c r="I6"/>
      <c r="J6" t="s">
        <v>75</v>
      </c>
      <c r="K6" s="230" t="s">
        <v>139</v>
      </c>
      <c r="L6" s="247"/>
    </row>
    <row r="7" spans="1:12">
      <c r="A7" s="398" t="s">
        <v>226</v>
      </c>
      <c r="B7" s="269">
        <v>15</v>
      </c>
      <c r="C7" s="269">
        <v>15</v>
      </c>
      <c r="D7" s="269">
        <v>15</v>
      </c>
      <c r="E7" s="251" t="s">
        <v>227</v>
      </c>
      <c r="F7" s="252"/>
      <c r="G7" t="s">
        <v>104</v>
      </c>
      <c r="H7" t="s">
        <v>36</v>
      </c>
      <c r="I7"/>
      <c r="J7" t="s">
        <v>75</v>
      </c>
      <c r="K7" s="230" t="s">
        <v>141</v>
      </c>
      <c r="L7" s="252"/>
    </row>
    <row r="8" spans="1:12">
      <c r="A8" s="384" t="s">
        <v>155</v>
      </c>
      <c r="B8" s="382">
        <f>SQRT(SUMSQ(B6:B7))</f>
        <v>15.223665787188052</v>
      </c>
      <c r="C8" s="382">
        <f>SQRT(SUMSQ(C6:C7))</f>
        <v>15.223665787188052</v>
      </c>
      <c r="D8" s="382">
        <f>SQRT(SUMSQ(D6:D7))</f>
        <v>15.223665787188052</v>
      </c>
      <c r="E8" s="257"/>
      <c r="F8" s="247"/>
      <c r="G8" t="s">
        <v>23</v>
      </c>
      <c r="H8"/>
      <c r="I8"/>
      <c r="J8"/>
      <c r="L8" s="247"/>
    </row>
    <row r="9" spans="1:12">
      <c r="A9" s="264" t="s">
        <v>1</v>
      </c>
      <c r="B9" s="265"/>
      <c r="C9" s="265"/>
      <c r="D9" s="266"/>
      <c r="E9" s="244" t="s">
        <v>10</v>
      </c>
      <c r="F9" s="245"/>
      <c r="G9" t="s">
        <v>241</v>
      </c>
      <c r="H9"/>
      <c r="I9"/>
      <c r="J9"/>
      <c r="L9" s="247"/>
    </row>
    <row r="10" spans="1:12" ht="26.4">
      <c r="A10" s="246" t="s">
        <v>356</v>
      </c>
      <c r="B10" s="256">
        <v>3</v>
      </c>
      <c r="C10" s="256">
        <v>3</v>
      </c>
      <c r="D10" s="256">
        <v>3</v>
      </c>
      <c r="E10" s="257" t="s">
        <v>14</v>
      </c>
      <c r="F10" s="247"/>
      <c r="G10" t="s">
        <v>102</v>
      </c>
      <c r="H10" s="219" t="s">
        <v>99</v>
      </c>
      <c r="I10"/>
      <c r="J10" t="s">
        <v>247</v>
      </c>
      <c r="K10" s="230" t="s">
        <v>139</v>
      </c>
      <c r="L10" s="247"/>
    </row>
    <row r="11" spans="1:12">
      <c r="A11" s="246" t="s">
        <v>357</v>
      </c>
      <c r="B11" s="256">
        <v>3</v>
      </c>
      <c r="C11" s="256">
        <v>3</v>
      </c>
      <c r="D11" s="256">
        <v>3</v>
      </c>
      <c r="E11" s="257" t="s">
        <v>16</v>
      </c>
      <c r="F11" s="247"/>
      <c r="G11" t="s">
        <v>35</v>
      </c>
      <c r="H11" s="219" t="s">
        <v>99</v>
      </c>
      <c r="I11"/>
      <c r="J11" t="s">
        <v>247</v>
      </c>
      <c r="K11" s="230" t="s">
        <v>139</v>
      </c>
      <c r="L11" s="247"/>
    </row>
    <row r="12" spans="1:12">
      <c r="A12" s="246" t="s">
        <v>358</v>
      </c>
      <c r="B12" s="269">
        <v>2</v>
      </c>
      <c r="C12" s="269">
        <v>2</v>
      </c>
      <c r="D12" s="269">
        <v>2</v>
      </c>
      <c r="E12" s="380" t="s">
        <v>156</v>
      </c>
      <c r="F12" s="268"/>
      <c r="G12" t="s">
        <v>103</v>
      </c>
      <c r="H12" s="219" t="s">
        <v>99</v>
      </c>
      <c r="I12"/>
      <c r="J12" t="s">
        <v>247</v>
      </c>
      <c r="K12" s="230" t="s">
        <v>139</v>
      </c>
      <c r="L12" s="245"/>
    </row>
    <row r="13" spans="1:12">
      <c r="A13" s="246" t="s">
        <v>359</v>
      </c>
      <c r="B13" s="256">
        <v>3</v>
      </c>
      <c r="C13" s="256">
        <v>3</v>
      </c>
      <c r="D13" s="256">
        <v>3</v>
      </c>
      <c r="E13" s="257" t="s">
        <v>157</v>
      </c>
      <c r="F13" s="247"/>
      <c r="G13" s="82" t="s">
        <v>297</v>
      </c>
      <c r="H13" s="219" t="s">
        <v>99</v>
      </c>
      <c r="I13"/>
      <c r="J13" t="s">
        <v>247</v>
      </c>
      <c r="K13" s="230" t="s">
        <v>139</v>
      </c>
      <c r="L13" s="247"/>
    </row>
    <row r="14" spans="1:12">
      <c r="A14" s="246" t="s">
        <v>360</v>
      </c>
      <c r="B14" s="269">
        <v>5</v>
      </c>
      <c r="C14" s="269">
        <v>5</v>
      </c>
      <c r="D14" s="269">
        <v>5</v>
      </c>
      <c r="E14" s="257" t="s">
        <v>158</v>
      </c>
      <c r="F14" s="247"/>
      <c r="G14" t="s">
        <v>93</v>
      </c>
      <c r="H14" s="219" t="s">
        <v>99</v>
      </c>
      <c r="I14"/>
      <c r="J14" t="s">
        <v>247</v>
      </c>
      <c r="K14" s="230" t="s">
        <v>159</v>
      </c>
      <c r="L14" s="247"/>
    </row>
    <row r="15" spans="1:12">
      <c r="A15" s="246" t="s">
        <v>311</v>
      </c>
      <c r="B15" s="316">
        <v>0</v>
      </c>
      <c r="C15" s="316">
        <v>0</v>
      </c>
      <c r="D15" s="316">
        <v>0</v>
      </c>
      <c r="E15" s="317" t="s">
        <v>228</v>
      </c>
      <c r="F15" s="247"/>
      <c r="G15" t="s">
        <v>92</v>
      </c>
      <c r="H15" t="s">
        <v>35</v>
      </c>
      <c r="I15"/>
      <c r="J15" t="s">
        <v>247</v>
      </c>
      <c r="K15" s="230" t="s">
        <v>160</v>
      </c>
      <c r="L15" s="268"/>
    </row>
    <row r="16" spans="1:12">
      <c r="A16" s="246" t="s">
        <v>20</v>
      </c>
      <c r="B16" s="316">
        <v>0</v>
      </c>
      <c r="C16" s="316">
        <v>0</v>
      </c>
      <c r="D16" s="316">
        <v>0</v>
      </c>
      <c r="E16" s="317" t="s">
        <v>228</v>
      </c>
      <c r="F16" s="247"/>
      <c r="G16" s="82" t="s">
        <v>36</v>
      </c>
      <c r="H16" t="s">
        <v>103</v>
      </c>
      <c r="I16"/>
      <c r="J16" t="s">
        <v>247</v>
      </c>
      <c r="K16" s="230" t="s">
        <v>162</v>
      </c>
      <c r="L16" s="247"/>
    </row>
    <row r="17" spans="1:12" ht="26.4">
      <c r="A17" s="246" t="s">
        <v>163</v>
      </c>
      <c r="B17" s="250">
        <v>0</v>
      </c>
      <c r="C17" s="250">
        <v>0</v>
      </c>
      <c r="D17" s="250">
        <v>0</v>
      </c>
      <c r="E17" s="251" t="s">
        <v>295</v>
      </c>
      <c r="F17" s="247"/>
      <c r="G17"/>
      <c r="H17" t="s">
        <v>297</v>
      </c>
      <c r="I17"/>
      <c r="J17" t="s">
        <v>247</v>
      </c>
      <c r="K17" s="230" t="s">
        <v>162</v>
      </c>
      <c r="L17" s="247"/>
    </row>
    <row r="18" spans="1:12">
      <c r="A18" s="399" t="s">
        <v>109</v>
      </c>
      <c r="B18" s="400">
        <v>20</v>
      </c>
      <c r="C18" s="400">
        <v>20</v>
      </c>
      <c r="D18" s="400">
        <v>20</v>
      </c>
      <c r="E18" s="317" t="s">
        <v>229</v>
      </c>
      <c r="F18" s="247"/>
      <c r="G18" s="303"/>
      <c r="H18" t="s">
        <v>36</v>
      </c>
      <c r="I18" s="303"/>
      <c r="J18" t="s">
        <v>247</v>
      </c>
      <c r="K18" s="230" t="s">
        <v>167</v>
      </c>
      <c r="L18" s="247"/>
    </row>
    <row r="19" spans="1:12">
      <c r="A19" s="399" t="s">
        <v>230</v>
      </c>
      <c r="B19" s="361">
        <v>0</v>
      </c>
      <c r="C19" s="361">
        <v>0</v>
      </c>
      <c r="D19" s="361">
        <v>0</v>
      </c>
      <c r="E19" s="317" t="s">
        <v>231</v>
      </c>
      <c r="F19" s="247"/>
      <c r="G19" s="303"/>
      <c r="H19" t="s">
        <v>36</v>
      </c>
      <c r="I19" s="303"/>
      <c r="J19" t="s">
        <v>247</v>
      </c>
      <c r="K19" s="230" t="s">
        <v>167</v>
      </c>
      <c r="L19" s="247"/>
    </row>
    <row r="20" spans="1:12">
      <c r="A20" s="384" t="s">
        <v>168</v>
      </c>
      <c r="B20" s="382">
        <f>SQRT(SUMSQ(B10:B19))</f>
        <v>21.354156504062622</v>
      </c>
      <c r="C20" s="382">
        <f>SQRT(SUMSQ(C10:C19))</f>
        <v>21.354156504062622</v>
      </c>
      <c r="D20" s="382">
        <f>SQRT(SUMSQ(D10:D19))</f>
        <v>21.354156504062622</v>
      </c>
      <c r="E20" s="257"/>
      <c r="F20" s="245"/>
      <c r="G20" s="495"/>
      <c r="H20" s="495"/>
      <c r="I20" s="495"/>
      <c r="J20" s="495"/>
      <c r="L20" s="247"/>
    </row>
    <row r="21" spans="1:12">
      <c r="A21" s="275" t="s">
        <v>2</v>
      </c>
      <c r="B21" s="276"/>
      <c r="C21" s="276"/>
      <c r="D21" s="277"/>
      <c r="E21" s="244" t="s">
        <v>11</v>
      </c>
      <c r="F21" s="247"/>
      <c r="G21" s="303"/>
      <c r="H21" s="303"/>
      <c r="I21" s="303"/>
      <c r="J21" s="303"/>
      <c r="L21" s="247"/>
    </row>
    <row r="22" spans="1:12">
      <c r="A22" s="246" t="s">
        <v>290</v>
      </c>
      <c r="B22" s="269">
        <v>30</v>
      </c>
      <c r="C22" s="269">
        <v>30</v>
      </c>
      <c r="D22" s="269">
        <v>30</v>
      </c>
      <c r="E22" s="257" t="s">
        <v>296</v>
      </c>
      <c r="F22" s="247"/>
      <c r="G22" s="303"/>
      <c r="H22" s="219" t="s">
        <v>99</v>
      </c>
      <c r="I22"/>
      <c r="J22" t="s">
        <v>248</v>
      </c>
      <c r="K22" s="230" t="s">
        <v>169</v>
      </c>
      <c r="L22" s="272"/>
    </row>
    <row r="23" spans="1:12">
      <c r="A23" s="246" t="s">
        <v>232</v>
      </c>
      <c r="B23" s="250">
        <v>10</v>
      </c>
      <c r="C23" s="250">
        <v>10</v>
      </c>
      <c r="D23" s="250">
        <v>10</v>
      </c>
      <c r="E23" s="257" t="s">
        <v>170</v>
      </c>
      <c r="F23" s="272"/>
      <c r="G23" s="304"/>
      <c r="H23" s="219" t="s">
        <v>100</v>
      </c>
      <c r="I23"/>
      <c r="J23" t="s">
        <v>248</v>
      </c>
      <c r="K23" s="230" t="s">
        <v>171</v>
      </c>
      <c r="L23" s="247"/>
    </row>
    <row r="24" spans="1:12">
      <c r="A24" s="274" t="s">
        <v>176</v>
      </c>
      <c r="B24" s="256">
        <f>SQRT(SUMSQ(B22:B23))</f>
        <v>31.622776601683793</v>
      </c>
      <c r="C24" s="256">
        <f>SQRT(SUMSQ(C22:C23))</f>
        <v>31.622776601683793</v>
      </c>
      <c r="D24" s="256">
        <f>SQRT(SUMSQ(D22:D23))</f>
        <v>31.622776601683793</v>
      </c>
      <c r="E24" s="278"/>
      <c r="F24" s="279"/>
      <c r="G24" s="496"/>
      <c r="H24" s="496"/>
      <c r="I24" s="496"/>
      <c r="J24" s="496"/>
      <c r="L24" s="245"/>
    </row>
    <row r="25" spans="1:12">
      <c r="A25" s="275" t="s">
        <v>177</v>
      </c>
      <c r="B25" s="276"/>
      <c r="C25" s="276"/>
      <c r="D25" s="277"/>
      <c r="E25" s="401"/>
      <c r="F25" s="279"/>
      <c r="G25" s="496"/>
      <c r="H25" s="496"/>
      <c r="I25" s="496"/>
      <c r="J25" s="496"/>
      <c r="L25" s="247"/>
    </row>
    <row r="26" spans="1:12">
      <c r="A26" s="388" t="s">
        <v>178</v>
      </c>
      <c r="B26" s="497">
        <v>2</v>
      </c>
      <c r="C26" s="497">
        <v>2</v>
      </c>
      <c r="D26" s="497">
        <v>2</v>
      </c>
      <c r="E26" s="402" t="s">
        <v>233</v>
      </c>
      <c r="F26" s="279"/>
      <c r="G26" s="496"/>
      <c r="H26" s="496"/>
      <c r="I26" s="496"/>
      <c r="J26" s="496"/>
      <c r="L26" s="247"/>
    </row>
    <row r="27" spans="1:12">
      <c r="A27" s="373" t="s">
        <v>179</v>
      </c>
      <c r="B27" s="382">
        <f>B8+SQRT((B20^2)+(B24^2)+(B26^2))</f>
        <v>53.433612136273652</v>
      </c>
      <c r="C27" s="382">
        <f>C8+SQRT((C20^2)+(C24^2)+(C26^2))</f>
        <v>53.433612136273652</v>
      </c>
      <c r="D27" s="382">
        <f>D8+SQRT((D20^2)+(D24^2)+(D26^2))</f>
        <v>53.433612136273652</v>
      </c>
      <c r="F27" s="281"/>
      <c r="L27" s="272"/>
    </row>
    <row r="28" spans="1:12" ht="26.4">
      <c r="A28" s="374" t="s">
        <v>111</v>
      </c>
      <c r="B28" s="1436">
        <v>400</v>
      </c>
      <c r="C28" s="1437"/>
      <c r="D28" s="1437"/>
      <c r="E28" s="403" t="s">
        <v>361</v>
      </c>
      <c r="F28" s="281"/>
      <c r="L28" s="272"/>
    </row>
    <row r="29" spans="1:12">
      <c r="A29" s="374" t="s">
        <v>181</v>
      </c>
      <c r="B29" s="1426">
        <f>MIN(((B28-B27)),((B28-C27)),((B28-D27)))</f>
        <v>346.56638786372633</v>
      </c>
      <c r="C29" s="1427"/>
      <c r="D29" s="1428"/>
      <c r="E29" s="404"/>
      <c r="F29" s="281"/>
      <c r="L29" s="272"/>
    </row>
    <row r="30" spans="1:12">
      <c r="F30" s="281"/>
      <c r="L30" s="272"/>
    </row>
    <row r="31" spans="1:12">
      <c r="A31" s="284" t="s">
        <v>52</v>
      </c>
      <c r="F31" s="281"/>
      <c r="L31" s="272"/>
    </row>
    <row r="32" spans="1:12">
      <c r="B32" s="225" t="s">
        <v>183</v>
      </c>
      <c r="C32" s="285"/>
      <c r="F32" s="281"/>
      <c r="L32" s="279"/>
    </row>
    <row r="33" spans="1:12">
      <c r="B33" s="225" t="s">
        <v>184</v>
      </c>
      <c r="C33" s="286"/>
      <c r="F33" s="281"/>
      <c r="L33" s="279"/>
    </row>
    <row r="34" spans="1:12">
      <c r="B34" s="225" t="s">
        <v>185</v>
      </c>
      <c r="C34" s="288"/>
      <c r="L34" s="281"/>
    </row>
    <row r="35" spans="1:12">
      <c r="L35" s="281"/>
    </row>
    <row r="36" spans="1:12">
      <c r="L36" s="281"/>
    </row>
    <row r="37" spans="1:12">
      <c r="L37" s="281"/>
    </row>
    <row r="38" spans="1:12">
      <c r="F38" s="290"/>
      <c r="G38" s="290"/>
      <c r="H38" s="290"/>
      <c r="I38" s="290"/>
      <c r="J38" s="290"/>
      <c r="L38" s="281"/>
    </row>
    <row r="39" spans="1:12">
      <c r="E39" s="267"/>
      <c r="F39" s="290"/>
      <c r="G39" s="290"/>
      <c r="H39" s="290"/>
      <c r="I39" s="290"/>
      <c r="J39" s="290"/>
      <c r="L39" s="281"/>
    </row>
    <row r="40" spans="1:12">
      <c r="E40" s="267"/>
      <c r="F40" s="290"/>
      <c r="G40" s="290"/>
      <c r="H40" s="290"/>
      <c r="I40" s="290"/>
      <c r="J40" s="290"/>
      <c r="L40" s="281"/>
    </row>
    <row r="41" spans="1:12">
      <c r="A41" s="1429" t="s">
        <v>186</v>
      </c>
      <c r="B41" s="1429"/>
      <c r="C41" s="1429"/>
      <c r="D41" s="1429"/>
      <c r="E41" s="267"/>
      <c r="F41" s="290"/>
      <c r="G41" s="290"/>
      <c r="H41" s="290"/>
      <c r="I41" s="290"/>
      <c r="J41" s="290"/>
      <c r="L41" s="281"/>
    </row>
    <row r="42" spans="1:12">
      <c r="A42" s="299" t="s">
        <v>255</v>
      </c>
      <c r="B42" s="300" t="s">
        <v>362</v>
      </c>
      <c r="C42" s="287"/>
      <c r="D42" s="287"/>
      <c r="E42" s="267"/>
      <c r="F42" s="290"/>
      <c r="G42" s="290"/>
      <c r="H42" s="290"/>
      <c r="I42" s="290"/>
      <c r="J42" s="290"/>
      <c r="L42" s="281"/>
    </row>
    <row r="43" spans="1:12">
      <c r="B43" s="300" t="s">
        <v>363</v>
      </c>
      <c r="E43" s="267"/>
      <c r="F43" s="290"/>
      <c r="G43" s="290"/>
      <c r="H43" s="290"/>
      <c r="I43" s="290"/>
      <c r="J43" s="290"/>
      <c r="K43" s="287"/>
      <c r="L43" s="281"/>
    </row>
    <row r="44" spans="1:12">
      <c r="B44" s="300" t="s">
        <v>364</v>
      </c>
      <c r="E44" s="267"/>
      <c r="K44" s="287"/>
      <c r="L44" s="281"/>
    </row>
    <row r="45" spans="1:12">
      <c r="B45" s="300"/>
      <c r="K45" s="287"/>
      <c r="L45" s="281"/>
    </row>
    <row r="46" spans="1:12">
      <c r="A46" s="299" t="s">
        <v>322</v>
      </c>
      <c r="B46" s="300" t="s">
        <v>348</v>
      </c>
      <c r="K46" s="287"/>
      <c r="L46" s="289"/>
    </row>
    <row r="47" spans="1:12">
      <c r="B47" s="301" t="s">
        <v>365</v>
      </c>
      <c r="K47" s="287"/>
      <c r="L47" s="289"/>
    </row>
    <row r="48" spans="1:12">
      <c r="B48" s="300"/>
      <c r="K48" s="287"/>
      <c r="L48" s="289"/>
    </row>
    <row r="49" spans="1:12">
      <c r="A49" s="299" t="s">
        <v>324</v>
      </c>
      <c r="B49" s="300" t="s">
        <v>349</v>
      </c>
      <c r="L49" s="290"/>
    </row>
    <row r="50" spans="1:12">
      <c r="B50" s="297" t="s">
        <v>350</v>
      </c>
      <c r="L50" s="290"/>
    </row>
    <row r="51" spans="1:12">
      <c r="L51" s="290"/>
    </row>
  </sheetData>
  <mergeCells count="8">
    <mergeCell ref="B29:D29"/>
    <mergeCell ref="A41:D41"/>
    <mergeCell ref="A2:E2"/>
    <mergeCell ref="A3:A4"/>
    <mergeCell ref="B3:D3"/>
    <mergeCell ref="E3:E4"/>
    <mergeCell ref="A5:D5"/>
    <mergeCell ref="B28:D28"/>
  </mergeCells>
  <dataValidations count="3">
    <dataValidation type="list" allowBlank="1" showInputMessage="1" showErrorMessage="1" sqref="I6:I17 I22:I23" xr:uid="{00000000-0002-0000-0200-000000000000}">
      <formula1>$G$3:$G$14</formula1>
    </dataValidation>
    <dataValidation type="list" allowBlank="1" showInputMessage="1" showErrorMessage="1" sqref="H3:H19 H22:H23" xr:uid="{00000000-0002-0000-0200-000001000000}">
      <formula1>$G$3:$G$16</formula1>
    </dataValidation>
    <dataValidation type="list" allowBlank="1" showInputMessage="1" showErrorMessage="1" sqref="J3:J19 J22:J23" xr:uid="{00000000-0002-0000-0200-000002000000}">
      <formula1>$I$3:$I$5</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499984740745262"/>
  </sheetPr>
  <dimension ref="A1:T64"/>
  <sheetViews>
    <sheetView zoomScale="85" zoomScaleNormal="85" workbookViewId="0">
      <selection activeCell="A26" sqref="A26"/>
    </sheetView>
  </sheetViews>
  <sheetFormatPr defaultColWidth="8.6640625" defaultRowHeight="13.2"/>
  <cols>
    <col min="1" max="1" width="60.6640625" style="267" customWidth="1"/>
    <col min="2" max="4" width="12.109375" style="287" customWidth="1"/>
    <col min="5" max="5" width="70.6640625" style="267" customWidth="1"/>
    <col min="6" max="6" width="0.6640625" style="290" customWidth="1"/>
    <col min="7" max="7" width="8.109375" style="290" hidden="1" customWidth="1"/>
    <col min="8" max="8" width="15.6640625" style="290" customWidth="1"/>
    <col min="9" max="9" width="8.109375" style="290" hidden="1" customWidth="1"/>
    <col min="10" max="10" width="13.33203125" style="290" customWidth="1"/>
    <col min="11" max="11" width="31.109375" style="267" hidden="1" customWidth="1"/>
    <col min="12" max="12" width="0.6640625" style="290" customWidth="1"/>
    <col min="13" max="16" width="8.6640625" style="267"/>
    <col min="17" max="17" width="16.44140625" style="267" bestFit="1" customWidth="1"/>
    <col min="18" max="18" width="12.44140625" style="267" customWidth="1"/>
    <col min="19" max="19" width="16.109375" style="267" bestFit="1" customWidth="1"/>
    <col min="20" max="20" width="12.44140625" style="267" customWidth="1"/>
    <col min="21" max="16384" width="8.6640625" style="230"/>
  </cols>
  <sheetData>
    <row r="1" spans="1:20">
      <c r="G1" s="302" t="s">
        <v>331</v>
      </c>
      <c r="H1" s="302" t="s">
        <v>329</v>
      </c>
      <c r="I1" s="302" t="s">
        <v>332</v>
      </c>
      <c r="J1" s="302" t="s">
        <v>330</v>
      </c>
      <c r="M1" s="1446" t="s">
        <v>129</v>
      </c>
      <c r="N1" s="1447"/>
      <c r="O1" s="1447"/>
      <c r="P1" s="228"/>
      <c r="Q1" s="228"/>
      <c r="R1" s="228"/>
      <c r="S1" s="228"/>
      <c r="T1" s="229"/>
    </row>
    <row r="2" spans="1:20">
      <c r="A2" s="1430" t="s">
        <v>219</v>
      </c>
      <c r="B2" s="1431"/>
      <c r="C2" s="1431"/>
      <c r="D2" s="1431"/>
      <c r="E2" s="1431"/>
      <c r="F2" s="305"/>
      <c r="G2" s="166"/>
      <c r="H2" s="82"/>
      <c r="I2" s="82"/>
      <c r="J2" s="82"/>
      <c r="K2" s="395" t="s">
        <v>128</v>
      </c>
      <c r="L2" s="305"/>
      <c r="M2" s="232" t="s">
        <v>131</v>
      </c>
      <c r="N2" s="233" t="s">
        <v>132</v>
      </c>
      <c r="O2" s="233" t="s">
        <v>133</v>
      </c>
      <c r="P2" s="234"/>
      <c r="Q2" s="233" t="s">
        <v>134</v>
      </c>
      <c r="R2" s="234">
        <v>0</v>
      </c>
      <c r="S2" s="233" t="s">
        <v>135</v>
      </c>
      <c r="T2" s="235">
        <v>1</v>
      </c>
    </row>
    <row r="3" spans="1:20">
      <c r="A3" s="1432" t="s">
        <v>201</v>
      </c>
      <c r="B3" s="1432" t="s">
        <v>202</v>
      </c>
      <c r="C3" s="1432"/>
      <c r="D3" s="1432"/>
      <c r="E3" s="1433" t="s">
        <v>6</v>
      </c>
      <c r="F3" s="307"/>
      <c r="G3" t="s">
        <v>98</v>
      </c>
      <c r="H3"/>
      <c r="I3" s="82" t="s">
        <v>75</v>
      </c>
      <c r="J3"/>
      <c r="L3" s="307"/>
      <c r="M3" s="237">
        <f>B9</f>
        <v>180</v>
      </c>
      <c r="N3" s="238">
        <f>C9</f>
        <v>180</v>
      </c>
      <c r="O3" s="238">
        <f>D9</f>
        <v>180</v>
      </c>
      <c r="P3" s="234"/>
      <c r="Q3" s="234"/>
      <c r="R3" s="234"/>
      <c r="S3" s="234"/>
      <c r="T3" s="235"/>
    </row>
    <row r="4" spans="1:20">
      <c r="A4" s="1432"/>
      <c r="B4" s="308" t="s">
        <v>3</v>
      </c>
      <c r="C4" s="308" t="s">
        <v>4</v>
      </c>
      <c r="D4" s="308" t="s">
        <v>5</v>
      </c>
      <c r="E4" s="1434"/>
      <c r="F4" s="307"/>
      <c r="G4" t="s">
        <v>99</v>
      </c>
      <c r="H4"/>
      <c r="I4" s="82" t="s">
        <v>247</v>
      </c>
      <c r="J4"/>
      <c r="L4" s="307"/>
      <c r="M4" s="240"/>
      <c r="N4" s="234"/>
      <c r="O4" s="234"/>
      <c r="P4" s="234"/>
      <c r="Q4" s="233" t="s">
        <v>136</v>
      </c>
      <c r="R4" s="241">
        <f>COS(RADIANS(T2))*SIN(RADIANS(R2))</f>
        <v>0</v>
      </c>
      <c r="S4" s="242">
        <f>SIN(RADIANS(T2))</f>
        <v>1.7452406437283512E-2</v>
      </c>
      <c r="T4" s="243">
        <f>COS(RADIANS(T2))*COS(RADIANS(R2))</f>
        <v>0.99984769515639127</v>
      </c>
    </row>
    <row r="5" spans="1:20">
      <c r="A5" s="1435" t="s">
        <v>0</v>
      </c>
      <c r="B5" s="1435"/>
      <c r="C5" s="1435"/>
      <c r="D5" s="1435"/>
      <c r="E5" s="309" t="s">
        <v>9</v>
      </c>
      <c r="F5" s="310"/>
      <c r="G5" t="s">
        <v>100</v>
      </c>
      <c r="H5"/>
      <c r="I5" s="82" t="s">
        <v>248</v>
      </c>
      <c r="J5"/>
      <c r="L5" s="310"/>
      <c r="M5" s="240"/>
      <c r="N5" s="234"/>
      <c r="O5" s="234"/>
      <c r="P5" s="234"/>
      <c r="Q5" s="233" t="s">
        <v>137</v>
      </c>
      <c r="R5" s="241">
        <f>COS(RADIANS(R2))</f>
        <v>1</v>
      </c>
      <c r="S5" s="242">
        <v>0</v>
      </c>
      <c r="T5" s="243">
        <f>-SIN(RADIANS(R2))</f>
        <v>0</v>
      </c>
    </row>
    <row r="6" spans="1:20" ht="14.4">
      <c r="A6" s="351" t="s">
        <v>341</v>
      </c>
      <c r="B6" s="356">
        <v>0</v>
      </c>
      <c r="C6" s="356">
        <v>0</v>
      </c>
      <c r="D6" s="356">
        <v>0</v>
      </c>
      <c r="E6" s="357" t="s">
        <v>302</v>
      </c>
      <c r="F6" s="319"/>
      <c r="G6" t="s">
        <v>101</v>
      </c>
      <c r="H6" t="s">
        <v>99</v>
      </c>
      <c r="I6"/>
      <c r="J6" t="s">
        <v>75</v>
      </c>
      <c r="L6" s="314"/>
      <c r="M6" s="240"/>
      <c r="N6" s="234"/>
      <c r="O6" s="234"/>
      <c r="P6" s="234"/>
      <c r="Q6" s="233" t="s">
        <v>135</v>
      </c>
      <c r="R6" s="241">
        <f>S5*T4-S4*T5</f>
        <v>0</v>
      </c>
      <c r="S6" s="241">
        <f>T5*R4-T4*R5</f>
        <v>-0.99984769515639127</v>
      </c>
      <c r="T6" s="248">
        <f>R5*S4-R4*S5</f>
        <v>1.7452406437283512E-2</v>
      </c>
    </row>
    <row r="7" spans="1:20">
      <c r="A7" s="352" t="s">
        <v>303</v>
      </c>
      <c r="B7" s="353">
        <v>0</v>
      </c>
      <c r="C7" s="353">
        <v>0</v>
      </c>
      <c r="D7" s="353">
        <v>0</v>
      </c>
      <c r="E7" s="354" t="s">
        <v>304</v>
      </c>
      <c r="F7" s="319"/>
      <c r="G7" t="s">
        <v>104</v>
      </c>
      <c r="H7" t="s">
        <v>92</v>
      </c>
      <c r="I7"/>
      <c r="J7" t="s">
        <v>75</v>
      </c>
      <c r="L7" s="319"/>
      <c r="M7" s="240"/>
      <c r="N7" s="234"/>
      <c r="O7" s="234"/>
      <c r="P7" s="234"/>
      <c r="Q7" s="233" t="s">
        <v>142</v>
      </c>
      <c r="R7" s="253">
        <f>R6*M3</f>
        <v>0</v>
      </c>
      <c r="S7" s="233" t="s">
        <v>143</v>
      </c>
      <c r="T7" s="254">
        <f>R5*M3</f>
        <v>180</v>
      </c>
    </row>
    <row r="8" spans="1:20" ht="14.4">
      <c r="A8" s="311" t="s">
        <v>250</v>
      </c>
      <c r="B8" s="312">
        <v>180</v>
      </c>
      <c r="C8" s="312">
        <v>180</v>
      </c>
      <c r="D8" s="312">
        <v>180</v>
      </c>
      <c r="E8" s="317" t="s">
        <v>203</v>
      </c>
      <c r="F8" s="319"/>
      <c r="G8" t="s">
        <v>23</v>
      </c>
      <c r="H8" t="s">
        <v>92</v>
      </c>
      <c r="I8"/>
      <c r="J8" t="s">
        <v>75</v>
      </c>
      <c r="L8" s="319"/>
      <c r="M8" s="240"/>
      <c r="N8" s="234"/>
      <c r="O8" s="234"/>
      <c r="P8" s="234"/>
      <c r="Q8" s="233"/>
      <c r="R8" s="253"/>
      <c r="S8" s="233"/>
      <c r="T8" s="254"/>
    </row>
    <row r="9" spans="1:20">
      <c r="A9" s="315" t="s">
        <v>53</v>
      </c>
      <c r="B9" s="316">
        <f>SQRT(SUMSQ(B6:B8))</f>
        <v>180</v>
      </c>
      <c r="C9" s="316">
        <f>SQRT(SUMSQ(C6:C8))</f>
        <v>180</v>
      </c>
      <c r="D9" s="316">
        <f>SQRT(SUMSQ(D6:D8))</f>
        <v>180</v>
      </c>
      <c r="E9" s="317"/>
      <c r="F9" s="319"/>
      <c r="G9" t="s">
        <v>241</v>
      </c>
      <c r="H9"/>
      <c r="I9"/>
      <c r="J9"/>
      <c r="L9" s="319"/>
      <c r="M9" s="240"/>
      <c r="N9" s="234"/>
      <c r="O9" s="234"/>
      <c r="P9" s="234"/>
      <c r="Q9" s="233" t="s">
        <v>145</v>
      </c>
      <c r="R9" s="253">
        <f>S6*N3</f>
        <v>-179.97258512815043</v>
      </c>
      <c r="S9" s="233" t="s">
        <v>146</v>
      </c>
      <c r="T9" s="254">
        <f>S5*N3</f>
        <v>0</v>
      </c>
    </row>
    <row r="10" spans="1:20">
      <c r="A10" s="258"/>
      <c r="B10" s="365" t="s">
        <v>147</v>
      </c>
      <c r="C10" s="365" t="s">
        <v>135</v>
      </c>
      <c r="D10" s="259"/>
      <c r="E10" s="317"/>
      <c r="F10" s="319"/>
      <c r="G10" t="s">
        <v>102</v>
      </c>
      <c r="H10"/>
      <c r="I10"/>
      <c r="J10"/>
      <c r="L10" s="319"/>
      <c r="M10" s="240"/>
      <c r="N10" s="234"/>
      <c r="O10" s="234"/>
      <c r="P10" s="234"/>
      <c r="Q10" s="233"/>
      <c r="R10" s="253"/>
      <c r="S10" s="233"/>
      <c r="T10" s="254"/>
    </row>
    <row r="11" spans="1:20">
      <c r="A11" s="367" t="s">
        <v>148</v>
      </c>
      <c r="B11" s="362">
        <f>R12</f>
        <v>180</v>
      </c>
      <c r="C11" s="362">
        <f>T12</f>
        <v>180</v>
      </c>
      <c r="D11" s="318"/>
      <c r="E11" s="317"/>
      <c r="F11" s="319"/>
      <c r="G11" t="s">
        <v>35</v>
      </c>
      <c r="H11"/>
      <c r="I11"/>
      <c r="J11"/>
      <c r="L11" s="310"/>
      <c r="M11" s="240"/>
      <c r="N11" s="234"/>
      <c r="O11" s="234"/>
      <c r="P11" s="234"/>
      <c r="Q11" s="233" t="s">
        <v>149</v>
      </c>
      <c r="R11" s="253">
        <f>T6*O3</f>
        <v>3.141433158711032</v>
      </c>
      <c r="S11" s="233" t="s">
        <v>150</v>
      </c>
      <c r="T11" s="254">
        <f>T5*O3</f>
        <v>0</v>
      </c>
    </row>
    <row r="12" spans="1:20">
      <c r="A12" s="367" t="s">
        <v>205</v>
      </c>
      <c r="B12" s="362">
        <f>'[6]RT Science Knowledge (#11)'!B12</f>
        <v>0</v>
      </c>
      <c r="C12" s="362">
        <f>'[6]RT Science Knowledge (#11)'!C12</f>
        <v>0</v>
      </c>
      <c r="D12" s="318"/>
      <c r="E12" s="317"/>
      <c r="F12" s="310"/>
      <c r="G12" t="s">
        <v>103</v>
      </c>
      <c r="H12"/>
      <c r="I12"/>
      <c r="J12"/>
      <c r="L12" s="319"/>
      <c r="M12" s="240"/>
      <c r="N12" s="234"/>
      <c r="O12" s="234"/>
      <c r="P12" s="234"/>
      <c r="Q12" s="233" t="s">
        <v>153</v>
      </c>
      <c r="R12" s="253">
        <f>SQRT(SUMSQ(R7:R11))</f>
        <v>180</v>
      </c>
      <c r="S12" s="233" t="s">
        <v>154</v>
      </c>
      <c r="T12" s="254">
        <f>SQRT(SUMSQ(T7:T11))</f>
        <v>180</v>
      </c>
    </row>
    <row r="13" spans="1:20" ht="13.8" thickBot="1">
      <c r="A13" s="369" t="s">
        <v>206</v>
      </c>
      <c r="B13" s="362">
        <f>SQRT(SUMSQ(B11:B12))</f>
        <v>180</v>
      </c>
      <c r="C13" s="362">
        <f>SQRT(SUMSQ(C11:C12))</f>
        <v>180</v>
      </c>
      <c r="D13" s="318"/>
      <c r="E13" s="317"/>
      <c r="F13" s="319"/>
      <c r="G13" s="82" t="s">
        <v>297</v>
      </c>
      <c r="H13"/>
      <c r="I13"/>
      <c r="J13"/>
      <c r="L13" s="319"/>
      <c r="M13" s="261"/>
      <c r="N13" s="262"/>
      <c r="O13" s="262"/>
      <c r="P13" s="262"/>
      <c r="Q13" s="324"/>
      <c r="R13" s="325"/>
      <c r="S13" s="324"/>
      <c r="T13" s="326"/>
    </row>
    <row r="14" spans="1:20">
      <c r="A14" s="320" t="s">
        <v>1</v>
      </c>
      <c r="B14" s="321"/>
      <c r="C14" s="321"/>
      <c r="D14" s="322"/>
      <c r="E14" s="309" t="s">
        <v>10</v>
      </c>
      <c r="F14" s="319"/>
      <c r="G14" t="s">
        <v>93</v>
      </c>
      <c r="H14" s="219"/>
      <c r="I14"/>
      <c r="J14"/>
      <c r="L14" s="319"/>
      <c r="M14" s="234"/>
      <c r="N14" s="234"/>
      <c r="O14" s="234"/>
      <c r="P14" s="234"/>
      <c r="Q14" s="233"/>
      <c r="R14" s="253"/>
      <c r="S14" s="233"/>
      <c r="T14" s="397"/>
    </row>
    <row r="15" spans="1:20">
      <c r="A15" s="351" t="s">
        <v>305</v>
      </c>
      <c r="B15" s="356">
        <v>0</v>
      </c>
      <c r="C15" s="356">
        <v>0</v>
      </c>
      <c r="D15" s="356">
        <v>0</v>
      </c>
      <c r="E15" s="357" t="s">
        <v>302</v>
      </c>
      <c r="F15" s="319"/>
      <c r="G15" t="s">
        <v>92</v>
      </c>
      <c r="H15" s="219" t="s">
        <v>99</v>
      </c>
      <c r="I15"/>
      <c r="J15" t="s">
        <v>247</v>
      </c>
      <c r="L15" s="319"/>
      <c r="Q15" s="328"/>
      <c r="R15" s="329"/>
      <c r="S15" s="328"/>
      <c r="T15" s="330"/>
    </row>
    <row r="16" spans="1:20">
      <c r="A16" s="351" t="s">
        <v>306</v>
      </c>
      <c r="B16" s="356">
        <v>0</v>
      </c>
      <c r="C16" s="356">
        <v>0</v>
      </c>
      <c r="D16" s="356">
        <v>0</v>
      </c>
      <c r="E16" s="357" t="s">
        <v>302</v>
      </c>
      <c r="F16" s="319"/>
      <c r="G16" s="82" t="s">
        <v>36</v>
      </c>
      <c r="H16" t="s">
        <v>99</v>
      </c>
      <c r="I16"/>
      <c r="J16" t="s">
        <v>247</v>
      </c>
      <c r="L16" s="319"/>
      <c r="Q16" s="328"/>
      <c r="R16" s="329"/>
      <c r="S16" s="328"/>
      <c r="T16" s="330"/>
    </row>
    <row r="17" spans="1:20">
      <c r="A17" s="351" t="s">
        <v>307</v>
      </c>
      <c r="B17" s="356">
        <v>0</v>
      </c>
      <c r="C17" s="356">
        <v>0</v>
      </c>
      <c r="D17" s="356">
        <v>0</v>
      </c>
      <c r="E17" s="357" t="s">
        <v>302</v>
      </c>
      <c r="F17" s="319"/>
      <c r="G17"/>
      <c r="H17" t="s">
        <v>99</v>
      </c>
      <c r="I17"/>
      <c r="J17" t="s">
        <v>247</v>
      </c>
      <c r="L17" s="319"/>
    </row>
    <row r="18" spans="1:20" ht="13.8" thickBot="1">
      <c r="A18" s="351" t="s">
        <v>308</v>
      </c>
      <c r="B18" s="356">
        <v>0</v>
      </c>
      <c r="C18" s="356">
        <v>0</v>
      </c>
      <c r="D18" s="356">
        <v>0</v>
      </c>
      <c r="E18" s="357" t="s">
        <v>302</v>
      </c>
      <c r="F18" s="319"/>
      <c r="G18" s="489"/>
      <c r="H18" t="s">
        <v>99</v>
      </c>
      <c r="I18" s="489"/>
      <c r="J18" t="s">
        <v>247</v>
      </c>
      <c r="L18" s="319"/>
    </row>
    <row r="19" spans="1:20">
      <c r="A19" s="351" t="s">
        <v>309</v>
      </c>
      <c r="B19" s="355">
        <v>60</v>
      </c>
      <c r="C19" s="355">
        <v>60</v>
      </c>
      <c r="D19" s="355">
        <v>60</v>
      </c>
      <c r="E19" s="357" t="s">
        <v>310</v>
      </c>
      <c r="F19" s="319"/>
      <c r="G19" s="489"/>
      <c r="H19" t="s">
        <v>101</v>
      </c>
      <c r="I19" s="489"/>
      <c r="J19" t="s">
        <v>247</v>
      </c>
      <c r="L19" s="310"/>
      <c r="M19" s="336"/>
      <c r="N19" s="228"/>
      <c r="O19" s="228"/>
      <c r="P19" s="228"/>
      <c r="Q19" s="228"/>
      <c r="R19" s="228"/>
      <c r="S19" s="228"/>
      <c r="T19" s="229"/>
    </row>
    <row r="20" spans="1:20">
      <c r="A20" s="351" t="s">
        <v>311</v>
      </c>
      <c r="B20" s="356">
        <v>1.5</v>
      </c>
      <c r="C20" s="356">
        <v>1.5</v>
      </c>
      <c r="D20" s="356">
        <v>1.5</v>
      </c>
      <c r="E20" s="357" t="s">
        <v>49</v>
      </c>
      <c r="F20" s="319"/>
      <c r="G20" s="489"/>
      <c r="H20" t="s">
        <v>35</v>
      </c>
      <c r="I20" s="489"/>
      <c r="J20" t="s">
        <v>247</v>
      </c>
      <c r="L20" s="319"/>
      <c r="M20" s="1444" t="s">
        <v>161</v>
      </c>
      <c r="N20" s="1445"/>
      <c r="O20" s="1445"/>
      <c r="P20" s="234"/>
      <c r="Q20" s="234"/>
      <c r="R20" s="234"/>
      <c r="S20" s="234"/>
      <c r="T20" s="235"/>
    </row>
    <row r="21" spans="1:20" ht="26.4">
      <c r="A21" s="351" t="s">
        <v>20</v>
      </c>
      <c r="B21" s="356">
        <v>0</v>
      </c>
      <c r="C21" s="356">
        <v>0.5</v>
      </c>
      <c r="D21" s="356">
        <v>0</v>
      </c>
      <c r="E21" s="357" t="s">
        <v>50</v>
      </c>
      <c r="F21" s="310"/>
      <c r="G21" s="488"/>
      <c r="H21" t="s">
        <v>103</v>
      </c>
      <c r="I21" s="488"/>
      <c r="J21" t="s">
        <v>247</v>
      </c>
      <c r="L21" s="319"/>
      <c r="M21" s="232" t="s">
        <v>131</v>
      </c>
      <c r="N21" s="233" t="s">
        <v>132</v>
      </c>
      <c r="O21" s="233" t="s">
        <v>133</v>
      </c>
      <c r="P21" s="234"/>
      <c r="Q21" s="233" t="s">
        <v>134</v>
      </c>
      <c r="R21" s="234">
        <v>0</v>
      </c>
      <c r="S21" s="233" t="s">
        <v>135</v>
      </c>
      <c r="T21" s="235">
        <v>1</v>
      </c>
    </row>
    <row r="22" spans="1:20">
      <c r="A22" s="358" t="s">
        <v>163</v>
      </c>
      <c r="B22" s="353">
        <v>20</v>
      </c>
      <c r="C22" s="353">
        <v>40</v>
      </c>
      <c r="D22" s="353">
        <v>20</v>
      </c>
      <c r="E22" s="354" t="s">
        <v>312</v>
      </c>
      <c r="F22" s="319"/>
      <c r="G22" s="489"/>
      <c r="H22" t="s">
        <v>297</v>
      </c>
      <c r="I22" s="489"/>
      <c r="J22" t="s">
        <v>247</v>
      </c>
      <c r="L22" s="319"/>
      <c r="M22" s="237">
        <f>B27</f>
        <v>280.89544318126627</v>
      </c>
      <c r="N22" s="238">
        <f>C27</f>
        <v>283.02385058506997</v>
      </c>
      <c r="O22" s="238">
        <f>D27</f>
        <v>280.89544318126627</v>
      </c>
      <c r="P22" s="234"/>
      <c r="Q22" s="234"/>
      <c r="R22" s="234"/>
      <c r="S22" s="234"/>
      <c r="T22" s="235"/>
    </row>
    <row r="23" spans="1:20">
      <c r="A23" s="323" t="s">
        <v>207</v>
      </c>
      <c r="B23" s="312">
        <v>200</v>
      </c>
      <c r="C23" s="312">
        <v>200</v>
      </c>
      <c r="D23" s="312">
        <v>200</v>
      </c>
      <c r="E23" s="317" t="s">
        <v>452</v>
      </c>
      <c r="F23" s="319"/>
      <c r="G23" s="489"/>
      <c r="H23" t="s">
        <v>297</v>
      </c>
      <c r="I23" s="489"/>
      <c r="J23" t="s">
        <v>247</v>
      </c>
      <c r="L23" s="319"/>
      <c r="M23" s="240"/>
      <c r="N23" s="234"/>
      <c r="O23" s="234"/>
      <c r="P23" s="234"/>
      <c r="Q23" s="233" t="s">
        <v>136</v>
      </c>
      <c r="R23" s="241">
        <f>COS(RADIANS(T21))*SIN(RADIANS(R21))</f>
        <v>0</v>
      </c>
      <c r="S23" s="242">
        <f>SIN(RADIANS(T21))</f>
        <v>1.7452406437283512E-2</v>
      </c>
      <c r="T23" s="243">
        <f>COS(RADIANS(T21))*COS(RADIANS(R21))</f>
        <v>0.99984769515639127</v>
      </c>
    </row>
    <row r="24" spans="1:20">
      <c r="A24" s="396" t="s">
        <v>220</v>
      </c>
      <c r="B24" s="312">
        <v>180</v>
      </c>
      <c r="C24" s="312">
        <v>180</v>
      </c>
      <c r="D24" s="312">
        <v>180</v>
      </c>
      <c r="E24" s="317" t="s">
        <v>221</v>
      </c>
      <c r="F24" s="319"/>
      <c r="G24" s="489"/>
      <c r="H24" s="489"/>
      <c r="I24" s="489"/>
      <c r="J24" s="489"/>
      <c r="L24" s="319"/>
      <c r="M24" s="240"/>
      <c r="N24" s="234"/>
      <c r="O24" s="234"/>
      <c r="P24" s="234"/>
      <c r="Q24" s="233"/>
      <c r="R24" s="241"/>
      <c r="S24" s="242"/>
      <c r="T24" s="243"/>
    </row>
    <row r="25" spans="1:20">
      <c r="A25" s="323" t="s">
        <v>251</v>
      </c>
      <c r="B25" s="312">
        <v>30</v>
      </c>
      <c r="C25" s="312">
        <v>30</v>
      </c>
      <c r="D25" s="312">
        <v>30</v>
      </c>
      <c r="E25" s="317" t="s">
        <v>222</v>
      </c>
      <c r="F25" s="319"/>
      <c r="G25" s="489"/>
      <c r="H25" s="219" t="s">
        <v>98</v>
      </c>
      <c r="I25" s="489"/>
      <c r="J25" t="s">
        <v>247</v>
      </c>
      <c r="L25" s="339"/>
      <c r="M25" s="240"/>
      <c r="N25" s="234"/>
      <c r="O25" s="234"/>
      <c r="P25" s="234"/>
      <c r="Q25" s="233" t="s">
        <v>137</v>
      </c>
      <c r="R25" s="241">
        <f>COS(RADIANS(R21))</f>
        <v>1</v>
      </c>
      <c r="S25" s="242">
        <v>0</v>
      </c>
      <c r="T25" s="243">
        <f>-SIN(RADIANS(R21))</f>
        <v>0</v>
      </c>
    </row>
    <row r="26" spans="1:20" ht="39.6">
      <c r="A26" s="323" t="s">
        <v>208</v>
      </c>
      <c r="B26" s="312">
        <v>40</v>
      </c>
      <c r="C26" s="312">
        <v>40</v>
      </c>
      <c r="D26" s="312">
        <v>40</v>
      </c>
      <c r="E26" s="317" t="s">
        <v>333</v>
      </c>
      <c r="F26" s="319"/>
      <c r="G26" s="489"/>
      <c r="H26" s="219" t="s">
        <v>98</v>
      </c>
      <c r="I26" s="489"/>
      <c r="J26" t="s">
        <v>247</v>
      </c>
      <c r="L26" s="339"/>
      <c r="M26" s="240"/>
      <c r="N26" s="234"/>
      <c r="O26" s="234"/>
      <c r="P26" s="234"/>
      <c r="Q26" s="233" t="s">
        <v>135</v>
      </c>
      <c r="R26" s="241">
        <f>S25*T23-S23*T25</f>
        <v>0</v>
      </c>
      <c r="S26" s="241">
        <f>T25*R23-T23*R25</f>
        <v>-0.99984769515639127</v>
      </c>
      <c r="T26" s="248">
        <f>R25*S23-R23*S25</f>
        <v>1.7452406437283512E-2</v>
      </c>
    </row>
    <row r="27" spans="1:20">
      <c r="A27" s="327" t="s">
        <v>54</v>
      </c>
      <c r="B27" s="316">
        <f>SQRT(SUMSQ(B15:B26))</f>
        <v>280.89544318126627</v>
      </c>
      <c r="C27" s="316">
        <f>SQRT(SUMSQ(C15:C26))</f>
        <v>283.02385058506997</v>
      </c>
      <c r="D27" s="316">
        <f>SQRT(SUMSQ(D15:D26))</f>
        <v>280.89544318126627</v>
      </c>
      <c r="E27" s="317"/>
      <c r="F27" s="339"/>
      <c r="G27" s="490"/>
      <c r="H27" s="490"/>
      <c r="I27" s="490"/>
      <c r="J27" s="490"/>
      <c r="L27" s="339"/>
      <c r="M27" s="240"/>
      <c r="N27" s="234"/>
      <c r="O27" s="234"/>
      <c r="P27" s="234"/>
      <c r="Q27" s="233" t="s">
        <v>142</v>
      </c>
      <c r="R27" s="253">
        <f>R26*M22</f>
        <v>0</v>
      </c>
      <c r="S27" s="233" t="s">
        <v>143</v>
      </c>
      <c r="T27" s="254">
        <f>R25*M22</f>
        <v>280.89544318126627</v>
      </c>
    </row>
    <row r="28" spans="1:20">
      <c r="A28" s="364"/>
      <c r="B28" s="365" t="s">
        <v>147</v>
      </c>
      <c r="C28" s="365" t="s">
        <v>135</v>
      </c>
      <c r="D28" s="259"/>
      <c r="E28" s="317"/>
      <c r="F28" s="339"/>
      <c r="G28" s="490"/>
      <c r="H28" s="490"/>
      <c r="I28" s="490"/>
      <c r="J28" s="490"/>
      <c r="L28" s="339"/>
      <c r="M28" s="240"/>
      <c r="N28" s="234"/>
      <c r="O28" s="234"/>
      <c r="P28" s="234"/>
      <c r="Q28" s="233"/>
      <c r="R28" s="253"/>
      <c r="S28" s="233"/>
      <c r="T28" s="254"/>
    </row>
    <row r="29" spans="1:20">
      <c r="A29" s="372" t="s">
        <v>148</v>
      </c>
      <c r="B29" s="362">
        <f>R32</f>
        <v>283.02320473781799</v>
      </c>
      <c r="C29" s="362">
        <f>T32</f>
        <v>280.89544318126627</v>
      </c>
      <c r="D29" s="318"/>
      <c r="E29" s="317"/>
      <c r="F29" s="339"/>
      <c r="G29" s="490"/>
      <c r="H29" s="490"/>
      <c r="I29" s="490"/>
      <c r="J29" s="490"/>
      <c r="L29" s="340"/>
      <c r="M29" s="240"/>
      <c r="N29" s="234"/>
      <c r="O29" s="234"/>
      <c r="P29" s="234"/>
      <c r="Q29" s="233" t="s">
        <v>145</v>
      </c>
      <c r="R29" s="253">
        <f>S26*N22</f>
        <v>-282.98074468176907</v>
      </c>
      <c r="S29" s="233" t="s">
        <v>146</v>
      </c>
      <c r="T29" s="254">
        <f>S25*N22</f>
        <v>0</v>
      </c>
    </row>
    <row r="30" spans="1:20">
      <c r="A30" s="367" t="s">
        <v>210</v>
      </c>
      <c r="B30" s="362"/>
      <c r="C30" s="362"/>
      <c r="D30" s="318"/>
      <c r="E30" s="317"/>
      <c r="F30" s="339"/>
      <c r="G30" s="490"/>
      <c r="H30" s="490"/>
      <c r="I30" s="490"/>
      <c r="J30" s="490"/>
      <c r="L30" s="289"/>
      <c r="M30" s="240"/>
      <c r="N30" s="234"/>
      <c r="O30" s="234"/>
      <c r="P30" s="234"/>
      <c r="Q30" s="233"/>
      <c r="R30" s="253"/>
      <c r="S30" s="233"/>
      <c r="T30" s="254"/>
    </row>
    <row r="31" spans="1:20">
      <c r="A31" s="369" t="s">
        <v>211</v>
      </c>
      <c r="B31" s="362">
        <f>SQRT(SUMSQ(B29:B30))</f>
        <v>283.02320473781799</v>
      </c>
      <c r="C31" s="362">
        <f>SQRT(SUMSQ(C29:C30))</f>
        <v>280.89544318126627</v>
      </c>
      <c r="D31" s="318"/>
      <c r="E31" s="317"/>
      <c r="F31" s="339"/>
      <c r="G31" s="490"/>
      <c r="H31" s="490"/>
      <c r="I31" s="490"/>
      <c r="J31" s="490"/>
      <c r="L31" s="289"/>
      <c r="M31" s="240"/>
      <c r="N31" s="234"/>
      <c r="O31" s="234"/>
      <c r="P31" s="234"/>
      <c r="Q31" s="233" t="s">
        <v>149</v>
      </c>
      <c r="R31" s="253">
        <f>T26*O22</f>
        <v>4.9023014407803363</v>
      </c>
      <c r="S31" s="233" t="s">
        <v>150</v>
      </c>
      <c r="T31" s="254">
        <f>T25*O22</f>
        <v>0</v>
      </c>
    </row>
    <row r="32" spans="1:20">
      <c r="A32" s="333" t="s">
        <v>2</v>
      </c>
      <c r="B32" s="334"/>
      <c r="C32" s="334"/>
      <c r="D32" s="335"/>
      <c r="E32" s="309" t="s">
        <v>11</v>
      </c>
      <c r="F32" s="340"/>
      <c r="G32" s="491"/>
      <c r="H32" s="491"/>
      <c r="I32" s="491"/>
      <c r="J32" s="491"/>
      <c r="L32" s="289"/>
      <c r="M32" s="240"/>
      <c r="N32" s="234"/>
      <c r="O32" s="234"/>
      <c r="P32" s="234"/>
      <c r="Q32" s="233" t="s">
        <v>153</v>
      </c>
      <c r="R32" s="253">
        <f>SQRT(SUMSQ(R27:R31))</f>
        <v>283.02320473781799</v>
      </c>
      <c r="S32" s="233" t="s">
        <v>154</v>
      </c>
      <c r="T32" s="254">
        <f>SQRT(SUMSQ(T27:T31))</f>
        <v>280.89544318126627</v>
      </c>
    </row>
    <row r="33" spans="1:20" ht="13.8" thickBot="1">
      <c r="A33" s="351" t="s">
        <v>290</v>
      </c>
      <c r="B33" s="355">
        <v>30</v>
      </c>
      <c r="C33" s="355">
        <v>30</v>
      </c>
      <c r="D33" s="355">
        <v>30</v>
      </c>
      <c r="E33" s="357" t="s">
        <v>296</v>
      </c>
      <c r="F33" s="289"/>
      <c r="H33" t="s">
        <v>99</v>
      </c>
      <c r="J33" t="s">
        <v>248</v>
      </c>
      <c r="L33" s="281"/>
      <c r="M33" s="261"/>
      <c r="N33" s="262"/>
      <c r="O33" s="262"/>
      <c r="P33" s="262"/>
      <c r="Q33" s="262"/>
      <c r="R33" s="262"/>
      <c r="S33" s="262"/>
      <c r="T33" s="263"/>
    </row>
    <row r="34" spans="1:20">
      <c r="A34" s="351" t="s">
        <v>51</v>
      </c>
      <c r="B34" s="353">
        <v>10</v>
      </c>
      <c r="C34" s="353">
        <v>10</v>
      </c>
      <c r="D34" s="353">
        <v>10</v>
      </c>
      <c r="E34" s="483" t="s">
        <v>394</v>
      </c>
      <c r="F34" s="289"/>
      <c r="H34" t="s">
        <v>100</v>
      </c>
      <c r="J34" t="s">
        <v>248</v>
      </c>
      <c r="L34" s="247"/>
    </row>
    <row r="35" spans="1:20" ht="26.4">
      <c r="A35" s="337" t="s">
        <v>8</v>
      </c>
      <c r="B35" s="312">
        <v>0</v>
      </c>
      <c r="C35" s="312">
        <v>0</v>
      </c>
      <c r="D35" s="312">
        <v>0</v>
      </c>
      <c r="E35" s="317" t="s">
        <v>334</v>
      </c>
      <c r="F35" s="289"/>
      <c r="H35" t="s">
        <v>98</v>
      </c>
      <c r="J35" t="s">
        <v>248</v>
      </c>
      <c r="L35" s="272"/>
    </row>
    <row r="36" spans="1:20" ht="26.4">
      <c r="A36" s="337" t="s">
        <v>55</v>
      </c>
      <c r="B36" s="312">
        <v>0</v>
      </c>
      <c r="C36" s="312">
        <v>0</v>
      </c>
      <c r="D36" s="312">
        <v>0</v>
      </c>
      <c r="E36" s="317" t="s">
        <v>335</v>
      </c>
      <c r="F36" s="226"/>
      <c r="G36" s="226"/>
      <c r="H36" t="s">
        <v>98</v>
      </c>
      <c r="I36" s="226"/>
      <c r="J36" t="s">
        <v>248</v>
      </c>
      <c r="L36" s="272"/>
    </row>
    <row r="37" spans="1:20" ht="13.8" thickBot="1">
      <c r="A37" s="337" t="s">
        <v>56</v>
      </c>
      <c r="B37" s="312">
        <v>0</v>
      </c>
      <c r="C37" s="312">
        <v>0</v>
      </c>
      <c r="D37" s="312">
        <v>0</v>
      </c>
      <c r="E37" s="317" t="s">
        <v>336</v>
      </c>
      <c r="F37" s="303"/>
      <c r="G37" s="303"/>
      <c r="H37" t="s">
        <v>98</v>
      </c>
      <c r="I37" s="303"/>
      <c r="J37" t="s">
        <v>248</v>
      </c>
      <c r="L37" s="281"/>
    </row>
    <row r="38" spans="1:20">
      <c r="A38" s="337" t="s">
        <v>57</v>
      </c>
      <c r="B38" s="312">
        <v>0</v>
      </c>
      <c r="C38" s="312">
        <v>0</v>
      </c>
      <c r="D38" s="312">
        <v>0</v>
      </c>
      <c r="E38" s="317" t="s">
        <v>336</v>
      </c>
      <c r="F38" s="304"/>
      <c r="G38" s="304"/>
      <c r="H38" t="s">
        <v>98</v>
      </c>
      <c r="I38" s="304"/>
      <c r="J38" t="s">
        <v>248</v>
      </c>
      <c r="L38" s="281"/>
      <c r="M38" s="336"/>
      <c r="N38" s="228"/>
      <c r="O38" s="228"/>
      <c r="P38" s="228"/>
      <c r="Q38" s="228"/>
      <c r="R38" s="228"/>
      <c r="S38" s="228"/>
      <c r="T38" s="229"/>
    </row>
    <row r="39" spans="1:20">
      <c r="A39" s="337" t="s">
        <v>58</v>
      </c>
      <c r="B39" s="312">
        <v>0</v>
      </c>
      <c r="C39" s="312">
        <v>0</v>
      </c>
      <c r="D39" s="312">
        <v>0</v>
      </c>
      <c r="E39" s="317" t="s">
        <v>336</v>
      </c>
      <c r="F39" s="304"/>
      <c r="G39" s="304"/>
      <c r="H39" t="s">
        <v>98</v>
      </c>
      <c r="I39" s="304"/>
      <c r="J39" t="s">
        <v>248</v>
      </c>
      <c r="L39" s="281"/>
      <c r="M39" s="1444" t="s">
        <v>180</v>
      </c>
      <c r="N39" s="1445"/>
      <c r="O39" s="1445"/>
      <c r="P39" s="234"/>
      <c r="Q39" s="234"/>
      <c r="R39" s="234"/>
      <c r="S39" s="234"/>
      <c r="T39" s="235"/>
    </row>
    <row r="40" spans="1:20">
      <c r="A40" s="487" t="s">
        <v>59</v>
      </c>
      <c r="B40" s="316">
        <f>SQRT(SUMSQ(B33:B39))</f>
        <v>31.622776601683793</v>
      </c>
      <c r="C40" s="316">
        <f>SQRT(SUMSQ(C33:C39))</f>
        <v>31.622776601683793</v>
      </c>
      <c r="D40" s="316">
        <f>SQRT(SUMSQ(D33:D39))</f>
        <v>31.622776601683793</v>
      </c>
      <c r="E40" s="338"/>
      <c r="F40" s="226"/>
      <c r="G40" s="226"/>
      <c r="H40" s="226"/>
      <c r="I40" s="226"/>
      <c r="J40" s="226"/>
      <c r="L40" s="289"/>
      <c r="M40" s="232" t="s">
        <v>131</v>
      </c>
      <c r="N40" s="233" t="s">
        <v>132</v>
      </c>
      <c r="O40" s="233" t="s">
        <v>133</v>
      </c>
      <c r="P40" s="234"/>
      <c r="Q40" s="233" t="s">
        <v>134</v>
      </c>
      <c r="R40" s="234">
        <v>0</v>
      </c>
      <c r="S40" s="233" t="s">
        <v>135</v>
      </c>
      <c r="T40" s="235">
        <v>1</v>
      </c>
    </row>
    <row r="41" spans="1:20">
      <c r="A41" s="364"/>
      <c r="B41" s="365" t="s">
        <v>147</v>
      </c>
      <c r="C41" s="365" t="s">
        <v>135</v>
      </c>
      <c r="D41" s="259"/>
      <c r="E41" s="338"/>
      <c r="F41" s="226"/>
      <c r="G41" s="226"/>
      <c r="H41" s="226"/>
      <c r="I41" s="226"/>
      <c r="J41" s="226"/>
      <c r="L41" s="289"/>
      <c r="M41" s="237">
        <f>B40</f>
        <v>31.622776601683793</v>
      </c>
      <c r="N41" s="238">
        <f>C40</f>
        <v>31.622776601683793</v>
      </c>
      <c r="O41" s="238">
        <f>D40</f>
        <v>31.622776601683793</v>
      </c>
      <c r="P41" s="234"/>
      <c r="Q41" s="234"/>
      <c r="R41" s="234"/>
      <c r="S41" s="234"/>
      <c r="T41" s="235"/>
    </row>
    <row r="42" spans="1:20">
      <c r="A42" s="372" t="s">
        <v>148</v>
      </c>
      <c r="B42" s="362">
        <f>R50</f>
        <v>31.622776601683793</v>
      </c>
      <c r="C42" s="362">
        <f>T50</f>
        <v>31.622776601683793</v>
      </c>
      <c r="D42" s="318"/>
      <c r="E42" s="338"/>
      <c r="F42" s="226"/>
      <c r="G42" s="226"/>
      <c r="H42" s="226"/>
      <c r="I42" s="226"/>
      <c r="J42" s="226"/>
      <c r="L42" s="289"/>
      <c r="M42" s="240"/>
      <c r="N42" s="234"/>
      <c r="O42" s="234"/>
      <c r="P42" s="234"/>
      <c r="Q42" s="233" t="s">
        <v>136</v>
      </c>
      <c r="R42" s="241">
        <f>COS(RADIANS(T40))*SIN(RADIANS(R40))</f>
        <v>0</v>
      </c>
      <c r="S42" s="242">
        <f>SIN(RADIANS(T40))</f>
        <v>1.7452406437283512E-2</v>
      </c>
      <c r="T42" s="243">
        <f>COS(RADIANS(T40))*COS(RADIANS(R40))</f>
        <v>0.99984769515639127</v>
      </c>
    </row>
    <row r="43" spans="1:20">
      <c r="A43" s="367" t="s">
        <v>212</v>
      </c>
      <c r="B43" s="362">
        <f>'[6]RT Science Knowledge (#11)'!B34</f>
        <v>50.990195135927848</v>
      </c>
      <c r="C43" s="362">
        <f>'[6]RT Science Knowledge (#11)'!C34</f>
        <v>50.990195135927848</v>
      </c>
      <c r="D43" s="318"/>
      <c r="E43" s="338"/>
      <c r="L43" s="346"/>
      <c r="M43" s="240"/>
      <c r="N43" s="234"/>
      <c r="O43" s="234"/>
      <c r="P43" s="234"/>
      <c r="Q43" s="233" t="s">
        <v>137</v>
      </c>
      <c r="R43" s="241">
        <f>COS(RADIANS(R40))</f>
        <v>1</v>
      </c>
      <c r="S43" s="242">
        <v>0</v>
      </c>
      <c r="T43" s="243">
        <f>-SIN(RADIANS(R40))</f>
        <v>0</v>
      </c>
    </row>
    <row r="44" spans="1:20">
      <c r="A44" s="369" t="s">
        <v>213</v>
      </c>
      <c r="B44" s="362">
        <f>SQRT(SUMSQ(B42:B43))</f>
        <v>60</v>
      </c>
      <c r="C44" s="362">
        <f>SQRT(SUMSQ(C42:C43))</f>
        <v>60</v>
      </c>
      <c r="D44" s="318"/>
      <c r="E44" s="338"/>
      <c r="L44" s="289"/>
      <c r="M44" s="240"/>
      <c r="N44" s="234"/>
      <c r="O44" s="234"/>
      <c r="P44" s="234"/>
      <c r="Q44" s="233" t="s">
        <v>135</v>
      </c>
      <c r="R44" s="241">
        <f>S43*T42-S42*T43</f>
        <v>0</v>
      </c>
      <c r="S44" s="241">
        <f>T43*R42-T42*R43</f>
        <v>-0.99984769515639127</v>
      </c>
      <c r="T44" s="248">
        <f>R43*S42-R42*S43</f>
        <v>1.7452406437283512E-2</v>
      </c>
    </row>
    <row r="45" spans="1:20">
      <c r="A45" s="375" t="s">
        <v>214</v>
      </c>
      <c r="B45" s="492"/>
      <c r="C45" s="492"/>
      <c r="D45" s="343"/>
      <c r="E45" s="344"/>
      <c r="L45" s="289"/>
      <c r="M45" s="240"/>
      <c r="N45" s="234"/>
      <c r="O45" s="234"/>
      <c r="P45" s="234"/>
      <c r="Q45" s="233" t="s">
        <v>142</v>
      </c>
      <c r="R45" s="253">
        <f>R44*M41</f>
        <v>0</v>
      </c>
      <c r="S45" s="233" t="s">
        <v>143</v>
      </c>
      <c r="T45" s="254">
        <f>R43*M41</f>
        <v>31.622776601683793</v>
      </c>
    </row>
    <row r="46" spans="1:20">
      <c r="A46" s="373" t="s">
        <v>215</v>
      </c>
      <c r="B46" s="362">
        <f>(B13+SQRT((B31^2)+(B44^2)))</f>
        <v>469.31321162377782</v>
      </c>
      <c r="C46" s="362">
        <f>(C13+SQRT((C31^2)+(C44^2)))</f>
        <v>467.23204904745569</v>
      </c>
      <c r="D46" s="318"/>
      <c r="F46" s="347"/>
      <c r="G46" s="347"/>
      <c r="H46" s="347"/>
      <c r="I46" s="347"/>
      <c r="J46" s="347"/>
      <c r="L46" s="289"/>
      <c r="M46" s="240"/>
      <c r="N46" s="234"/>
      <c r="O46" s="234"/>
      <c r="P46" s="234"/>
      <c r="Q46" s="233"/>
      <c r="R46" s="253"/>
      <c r="S46" s="233"/>
      <c r="T46" s="254"/>
    </row>
    <row r="47" spans="1:20">
      <c r="A47" s="374" t="s">
        <v>111</v>
      </c>
      <c r="B47" s="481">
        <v>613</v>
      </c>
      <c r="C47" s="493">
        <v>3600</v>
      </c>
      <c r="D47" s="318"/>
      <c r="E47" s="224"/>
      <c r="L47" s="348"/>
      <c r="M47" s="240"/>
      <c r="N47" s="234"/>
      <c r="O47" s="234"/>
      <c r="P47" s="234"/>
      <c r="Q47" s="233" t="s">
        <v>145</v>
      </c>
      <c r="R47" s="253">
        <f>S44*N41</f>
        <v>-31.617960299638998</v>
      </c>
      <c r="S47" s="233" t="s">
        <v>146</v>
      </c>
      <c r="T47" s="254">
        <f>S43*N41</f>
        <v>0</v>
      </c>
    </row>
    <row r="48" spans="1:20">
      <c r="A48" s="374" t="s">
        <v>223</v>
      </c>
      <c r="B48" s="494">
        <f>B47-B46</f>
        <v>143.68678837622218</v>
      </c>
      <c r="C48" s="494">
        <f>C47-C46</f>
        <v>3132.7679509525442</v>
      </c>
      <c r="D48" s="318"/>
      <c r="E48" s="224"/>
      <c r="L48" s="289"/>
      <c r="M48" s="240"/>
      <c r="N48" s="234"/>
      <c r="O48" s="234"/>
      <c r="P48" s="234"/>
      <c r="Q48" s="233"/>
      <c r="R48" s="253"/>
      <c r="S48" s="233"/>
      <c r="T48" s="254"/>
    </row>
    <row r="49" spans="1:20">
      <c r="L49" s="289"/>
      <c r="M49" s="240"/>
      <c r="N49" s="234"/>
      <c r="O49" s="234"/>
      <c r="P49" s="234"/>
      <c r="Q49" s="233" t="s">
        <v>149</v>
      </c>
      <c r="R49" s="253">
        <f>T44*O41</f>
        <v>0.55189354992800466</v>
      </c>
      <c r="S49" s="233" t="s">
        <v>150</v>
      </c>
      <c r="T49" s="254">
        <f>T43*O41</f>
        <v>0</v>
      </c>
    </row>
    <row r="50" spans="1:20">
      <c r="F50" s="349"/>
      <c r="G50" s="349"/>
      <c r="H50" s="349"/>
      <c r="I50" s="349"/>
      <c r="J50" s="349"/>
      <c r="L50" s="289"/>
      <c r="M50" s="240"/>
      <c r="N50" s="234"/>
      <c r="O50" s="234"/>
      <c r="P50" s="234"/>
      <c r="Q50" s="233" t="s">
        <v>153</v>
      </c>
      <c r="R50" s="253">
        <f>SQRT(SUMSQ(R45:R49))</f>
        <v>31.622776601683793</v>
      </c>
      <c r="S50" s="233" t="s">
        <v>154</v>
      </c>
      <c r="T50" s="254">
        <f>SQRT(SUMSQ(T45:T49))</f>
        <v>31.622776601683793</v>
      </c>
    </row>
    <row r="51" spans="1:20" ht="13.8" thickBot="1">
      <c r="B51" s="225" t="s">
        <v>183</v>
      </c>
      <c r="C51" s="285"/>
      <c r="L51" s="289"/>
      <c r="M51" s="261"/>
      <c r="N51" s="262"/>
      <c r="O51" s="262"/>
      <c r="P51" s="262"/>
      <c r="Q51" s="262"/>
      <c r="R51" s="262"/>
      <c r="S51" s="262"/>
      <c r="T51" s="263"/>
    </row>
    <row r="52" spans="1:20">
      <c r="B52" s="225" t="s">
        <v>184</v>
      </c>
      <c r="C52" s="286"/>
      <c r="E52" s="345"/>
    </row>
    <row r="53" spans="1:20">
      <c r="B53" s="225" t="s">
        <v>185</v>
      </c>
      <c r="C53" s="288"/>
      <c r="L53" s="226"/>
    </row>
    <row r="56" spans="1:20">
      <c r="A56" s="1429" t="s">
        <v>186</v>
      </c>
      <c r="B56" s="1429"/>
      <c r="C56" s="1429"/>
      <c r="D56" s="1429"/>
      <c r="E56" s="297"/>
      <c r="F56" s="226"/>
      <c r="G56" s="226"/>
      <c r="H56" s="226"/>
      <c r="I56" s="226"/>
      <c r="J56" s="226"/>
    </row>
    <row r="57" spans="1:20">
      <c r="A57" s="299" t="s">
        <v>195</v>
      </c>
      <c r="B57" s="300" t="s">
        <v>252</v>
      </c>
    </row>
    <row r="58" spans="1:20">
      <c r="B58" s="300" t="s">
        <v>253</v>
      </c>
    </row>
    <row r="59" spans="1:20">
      <c r="B59" s="300" t="s">
        <v>254</v>
      </c>
    </row>
    <row r="61" spans="1:20">
      <c r="A61" s="295" t="s">
        <v>255</v>
      </c>
      <c r="B61" s="300" t="s">
        <v>256</v>
      </c>
    </row>
    <row r="62" spans="1:20">
      <c r="B62" s="296" t="s">
        <v>257</v>
      </c>
      <c r="E62" s="224"/>
    </row>
    <row r="63" spans="1:20">
      <c r="B63" s="296"/>
    </row>
    <row r="64" spans="1:20">
      <c r="B64" s="296"/>
    </row>
  </sheetData>
  <mergeCells count="9">
    <mergeCell ref="M20:O20"/>
    <mergeCell ref="M39:O39"/>
    <mergeCell ref="A56:D56"/>
    <mergeCell ref="M1:O1"/>
    <mergeCell ref="A2:E2"/>
    <mergeCell ref="A3:A4"/>
    <mergeCell ref="B3:D3"/>
    <mergeCell ref="E3:E4"/>
    <mergeCell ref="A5:D5"/>
  </mergeCells>
  <dataValidations count="3">
    <dataValidation type="list" allowBlank="1" showInputMessage="1" showErrorMessage="1" sqref="I6:I17" xr:uid="{00000000-0002-0000-0300-000000000000}">
      <formula1>$G$3:$G$14</formula1>
    </dataValidation>
    <dataValidation type="list" allowBlank="1" showInputMessage="1" showErrorMessage="1" sqref="H3:H23 H25:H26 H33:H39" xr:uid="{00000000-0002-0000-0300-000001000000}">
      <formula1>$G$3:$G$16</formula1>
    </dataValidation>
    <dataValidation type="list" allowBlank="1" showInputMessage="1" showErrorMessage="1" sqref="J3:J23 J25:J26 J33:J39" xr:uid="{00000000-0002-0000-0300-000002000000}">
      <formula1>$I$3:$I$5</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499984740745262"/>
    <pageSetUpPr fitToPage="1"/>
  </sheetPr>
  <dimension ref="A1:T68"/>
  <sheetViews>
    <sheetView topLeftCell="A7" zoomScale="128" zoomScaleNormal="128" workbookViewId="0">
      <selection activeCell="A28" sqref="A28"/>
    </sheetView>
  </sheetViews>
  <sheetFormatPr defaultColWidth="8.6640625" defaultRowHeight="13.2"/>
  <cols>
    <col min="1" max="1" width="66.44140625" style="224" customWidth="1"/>
    <col min="2" max="4" width="12.6640625" style="225" customWidth="1"/>
    <col min="5" max="5" width="70.6640625" style="224" customWidth="1"/>
    <col min="6" max="6" width="1.33203125" style="226" customWidth="1"/>
    <col min="7" max="7" width="22.6640625" hidden="1" customWidth="1"/>
    <col min="8" max="8" width="20.6640625" customWidth="1"/>
    <col min="9" max="9" width="12.44140625" hidden="1" customWidth="1"/>
    <col min="10" max="10" width="14.33203125" customWidth="1"/>
    <col min="11" max="11" width="43.44140625" style="230" customWidth="1"/>
    <col min="12" max="12" width="1.33203125" style="226" customWidth="1"/>
    <col min="13" max="16" width="8.6640625" style="267"/>
    <col min="17" max="17" width="16.44140625" style="267" bestFit="1" customWidth="1"/>
    <col min="18" max="18" width="12.44140625" style="267" customWidth="1"/>
    <col min="19" max="19" width="16.109375" style="267" bestFit="1" customWidth="1"/>
    <col min="20" max="20" width="12.44140625" style="267" customWidth="1"/>
    <col min="21" max="16384" width="8.6640625" style="230"/>
  </cols>
  <sheetData>
    <row r="1" spans="1:20" ht="14.4">
      <c r="G1" s="302" t="s">
        <v>331</v>
      </c>
      <c r="H1" s="302" t="s">
        <v>329</v>
      </c>
      <c r="I1" s="302" t="s">
        <v>332</v>
      </c>
      <c r="J1" s="302" t="s">
        <v>330</v>
      </c>
      <c r="K1" s="227" t="s">
        <v>128</v>
      </c>
      <c r="M1" s="1446" t="s">
        <v>129</v>
      </c>
      <c r="N1" s="1447"/>
      <c r="O1" s="1447"/>
      <c r="P1" s="228"/>
      <c r="Q1" s="228"/>
      <c r="R1" s="228"/>
      <c r="S1" s="228"/>
      <c r="T1" s="229"/>
    </row>
    <row r="2" spans="1:20">
      <c r="A2" s="1438" t="s">
        <v>130</v>
      </c>
      <c r="B2" s="1439"/>
      <c r="C2" s="1439"/>
      <c r="D2" s="1439"/>
      <c r="E2" s="1439"/>
      <c r="F2" s="231"/>
      <c r="G2" s="166"/>
      <c r="H2" s="82"/>
      <c r="I2" s="82"/>
      <c r="J2" s="82"/>
      <c r="L2" s="231"/>
      <c r="M2" s="232" t="s">
        <v>131</v>
      </c>
      <c r="N2" s="233" t="s">
        <v>132</v>
      </c>
      <c r="O2" s="233" t="s">
        <v>133</v>
      </c>
      <c r="P2" s="234"/>
      <c r="Q2" s="233" t="s">
        <v>134</v>
      </c>
      <c r="R2" s="234">
        <v>20</v>
      </c>
      <c r="S2" s="233" t="s">
        <v>135</v>
      </c>
      <c r="T2" s="235">
        <v>56.5</v>
      </c>
    </row>
    <row r="3" spans="1:20">
      <c r="A3" s="1440" t="s">
        <v>7</v>
      </c>
      <c r="B3" s="1440" t="s">
        <v>108</v>
      </c>
      <c r="C3" s="1440"/>
      <c r="D3" s="1440"/>
      <c r="E3" s="1441" t="s">
        <v>6</v>
      </c>
      <c r="F3" s="236"/>
      <c r="G3" t="s">
        <v>98</v>
      </c>
      <c r="I3" s="82" t="s">
        <v>75</v>
      </c>
      <c r="L3" s="236"/>
      <c r="M3" s="237">
        <f>B8</f>
        <v>10.332473082471592</v>
      </c>
      <c r="N3" s="238">
        <f>C8</f>
        <v>10.332473082471592</v>
      </c>
      <c r="O3" s="238">
        <f>D8</f>
        <v>10.332473082471592</v>
      </c>
      <c r="P3" s="234"/>
      <c r="Q3" s="234"/>
      <c r="R3" s="234"/>
      <c r="S3" s="234"/>
      <c r="T3" s="235"/>
    </row>
    <row r="4" spans="1:20">
      <c r="A4" s="1440"/>
      <c r="B4" s="239" t="s">
        <v>3</v>
      </c>
      <c r="C4" s="239" t="s">
        <v>4</v>
      </c>
      <c r="D4" s="239" t="s">
        <v>5</v>
      </c>
      <c r="E4" s="1442"/>
      <c r="F4" s="236"/>
      <c r="G4" t="s">
        <v>99</v>
      </c>
      <c r="I4" s="82" t="s">
        <v>247</v>
      </c>
      <c r="L4" s="236"/>
      <c r="M4" s="240"/>
      <c r="N4" s="234"/>
      <c r="O4" s="234"/>
      <c r="P4" s="234"/>
      <c r="Q4" s="233" t="s">
        <v>136</v>
      </c>
      <c r="R4" s="241">
        <f>COS(RADIANS(T2))*SIN(RADIANS(R2))</f>
        <v>0.18877356682316765</v>
      </c>
      <c r="S4" s="242">
        <f>SIN(RADIANS(T2))</f>
        <v>0.83388582206716821</v>
      </c>
      <c r="T4" s="243">
        <f>COS(RADIANS(T2))*COS(RADIANS(R2))</f>
        <v>0.51865111223656135</v>
      </c>
    </row>
    <row r="5" spans="1:20">
      <c r="A5" s="1443" t="s">
        <v>0</v>
      </c>
      <c r="B5" s="1443"/>
      <c r="C5" s="1443"/>
      <c r="D5" s="1443"/>
      <c r="E5" s="244" t="s">
        <v>9</v>
      </c>
      <c r="F5" s="245"/>
      <c r="G5" t="s">
        <v>100</v>
      </c>
      <c r="I5" s="82" t="s">
        <v>248</v>
      </c>
      <c r="L5" s="245"/>
      <c r="M5" s="240"/>
      <c r="N5" s="234"/>
      <c r="O5" s="234"/>
      <c r="P5" s="234"/>
      <c r="Q5" s="233" t="s">
        <v>137</v>
      </c>
      <c r="R5" s="241">
        <f>COS(RADIANS(R2))</f>
        <v>0.93969262078590843</v>
      </c>
      <c r="S5" s="242">
        <v>0</v>
      </c>
      <c r="T5" s="243">
        <f>-SIN(RADIANS(R2))</f>
        <v>-0.34202014332566871</v>
      </c>
    </row>
    <row r="6" spans="1:20" ht="26.4">
      <c r="A6" s="246" t="s">
        <v>345</v>
      </c>
      <c r="B6" s="256">
        <v>2.6</v>
      </c>
      <c r="C6" s="256">
        <v>2.6</v>
      </c>
      <c r="D6" s="256">
        <v>2.6</v>
      </c>
      <c r="E6" s="257" t="s">
        <v>138</v>
      </c>
      <c r="F6" s="247"/>
      <c r="G6" t="s">
        <v>101</v>
      </c>
      <c r="H6" t="s">
        <v>99</v>
      </c>
      <c r="J6" t="s">
        <v>75</v>
      </c>
      <c r="K6" s="230" t="s">
        <v>139</v>
      </c>
      <c r="L6" s="247"/>
      <c r="M6" s="240"/>
      <c r="N6" s="234"/>
      <c r="O6" s="234"/>
      <c r="P6" s="234"/>
      <c r="Q6" s="233" t="s">
        <v>135</v>
      </c>
      <c r="R6" s="241">
        <f>S5*T4-S4*T5</f>
        <v>0.28520574838065593</v>
      </c>
      <c r="S6" s="241">
        <f>T5*R4-T4*R5</f>
        <v>-0.55193698531205815</v>
      </c>
      <c r="T6" s="248">
        <f>R5*S4-R4*S5</f>
        <v>0.78359635357450896</v>
      </c>
    </row>
    <row r="7" spans="1:20">
      <c r="A7" s="249" t="s">
        <v>346</v>
      </c>
      <c r="B7" s="269">
        <v>10</v>
      </c>
      <c r="C7" s="269">
        <v>10</v>
      </c>
      <c r="D7" s="269">
        <v>10</v>
      </c>
      <c r="E7" s="251" t="s">
        <v>140</v>
      </c>
      <c r="F7" s="252"/>
      <c r="G7" t="s">
        <v>104</v>
      </c>
      <c r="H7" t="s">
        <v>92</v>
      </c>
      <c r="J7" t="s">
        <v>75</v>
      </c>
      <c r="K7" s="230" t="s">
        <v>141</v>
      </c>
      <c r="L7" s="252"/>
      <c r="M7" s="240"/>
      <c r="N7" s="234"/>
      <c r="O7" s="234"/>
      <c r="P7" s="234"/>
      <c r="Q7" s="233" t="s">
        <v>142</v>
      </c>
      <c r="R7" s="253">
        <f>R6*M3</f>
        <v>2.9468807181092935</v>
      </c>
      <c r="S7" s="233" t="s">
        <v>143</v>
      </c>
      <c r="T7" s="254">
        <f>R5*M3</f>
        <v>9.7093487100675837</v>
      </c>
    </row>
    <row r="8" spans="1:20">
      <c r="A8" s="255" t="s">
        <v>144</v>
      </c>
      <c r="B8" s="256">
        <f>SQRT(SUMSQ(B6:B7))</f>
        <v>10.332473082471592</v>
      </c>
      <c r="C8" s="256">
        <f>SQRT(SUMSQ(C6:C7))</f>
        <v>10.332473082471592</v>
      </c>
      <c r="D8" s="256">
        <f>SQRT(SUMSQ(D6:D7))</f>
        <v>10.332473082471592</v>
      </c>
      <c r="E8" s="257"/>
      <c r="F8" s="247"/>
      <c r="G8" t="s">
        <v>23</v>
      </c>
      <c r="L8" s="247"/>
      <c r="M8" s="240"/>
      <c r="N8" s="234"/>
      <c r="O8" s="234"/>
      <c r="P8" s="234"/>
      <c r="Q8" s="233" t="s">
        <v>145</v>
      </c>
      <c r="R8" s="253">
        <f>S6*N3</f>
        <v>-5.7028740439573591</v>
      </c>
      <c r="S8" s="233" t="s">
        <v>146</v>
      </c>
      <c r="T8" s="254">
        <f>S5*N3</f>
        <v>0</v>
      </c>
    </row>
    <row r="9" spans="1:20">
      <c r="A9" s="364"/>
      <c r="B9" s="365" t="s">
        <v>147</v>
      </c>
      <c r="C9" s="365" t="s">
        <v>135</v>
      </c>
      <c r="D9" s="366"/>
      <c r="E9" s="257"/>
      <c r="F9" s="247"/>
      <c r="G9" t="s">
        <v>241</v>
      </c>
      <c r="L9" s="247"/>
      <c r="M9" s="240"/>
      <c r="N9" s="234"/>
      <c r="O9" s="234"/>
      <c r="P9" s="234"/>
      <c r="Q9" s="233"/>
      <c r="R9" s="253"/>
      <c r="S9" s="233"/>
      <c r="T9" s="254"/>
    </row>
    <row r="10" spans="1:20">
      <c r="A10" s="367" t="s">
        <v>148</v>
      </c>
      <c r="B10" s="382">
        <f>R11</f>
        <v>10.332473082471591</v>
      </c>
      <c r="C10" s="382">
        <f>T11</f>
        <v>10.332473082471592</v>
      </c>
      <c r="D10" s="366"/>
      <c r="E10" s="257"/>
      <c r="F10" s="247"/>
      <c r="G10" t="s">
        <v>102</v>
      </c>
      <c r="L10" s="247"/>
      <c r="M10" s="240"/>
      <c r="N10" s="234"/>
      <c r="O10" s="234"/>
      <c r="P10" s="234"/>
      <c r="Q10" s="233" t="s">
        <v>149</v>
      </c>
      <c r="R10" s="253">
        <f>T6*O3</f>
        <v>8.0964882308315058</v>
      </c>
      <c r="S10" s="233" t="s">
        <v>150</v>
      </c>
      <c r="T10" s="254">
        <f>T5*O3</f>
        <v>-3.5339139245755482</v>
      </c>
    </row>
    <row r="11" spans="1:20">
      <c r="A11" s="383" t="s">
        <v>151</v>
      </c>
      <c r="B11" s="382">
        <v>0</v>
      </c>
      <c r="C11" s="382">
        <v>0</v>
      </c>
      <c r="D11" s="366"/>
      <c r="E11" s="257" t="s">
        <v>152</v>
      </c>
      <c r="F11" s="247"/>
      <c r="G11" t="s">
        <v>35</v>
      </c>
      <c r="L11" s="247"/>
      <c r="M11" s="240"/>
      <c r="N11" s="234"/>
      <c r="O11" s="234"/>
      <c r="P11" s="234"/>
      <c r="Q11" s="233" t="s">
        <v>153</v>
      </c>
      <c r="R11" s="253">
        <f>SQRT(SUMSQ(R7:R10))</f>
        <v>10.332473082471591</v>
      </c>
      <c r="S11" s="233" t="s">
        <v>154</v>
      </c>
      <c r="T11" s="254">
        <f>SQRT(SUMSQ(T7:T10))</f>
        <v>10.332473082471592</v>
      </c>
    </row>
    <row r="12" spans="1:20" ht="13.8" thickBot="1">
      <c r="A12" s="384" t="s">
        <v>155</v>
      </c>
      <c r="B12" s="382">
        <f>SQRT(SUMSQ(B10:B11))</f>
        <v>10.332473082471591</v>
      </c>
      <c r="C12" s="382">
        <f>SQRT(SUMSQ(C10:C11))</f>
        <v>10.332473082471592</v>
      </c>
      <c r="D12" s="366"/>
      <c r="E12" s="257"/>
      <c r="F12" s="247"/>
      <c r="G12" t="s">
        <v>103</v>
      </c>
      <c r="L12" s="245"/>
      <c r="M12" s="261"/>
      <c r="N12" s="262"/>
      <c r="O12" s="262"/>
      <c r="P12" s="262"/>
      <c r="Q12" s="262"/>
      <c r="R12" s="262"/>
      <c r="S12" s="262"/>
      <c r="T12" s="263"/>
    </row>
    <row r="13" spans="1:20">
      <c r="A13" s="264" t="s">
        <v>1</v>
      </c>
      <c r="B13" s="265"/>
      <c r="C13" s="265"/>
      <c r="D13" s="266"/>
      <c r="E13" s="244" t="s">
        <v>10</v>
      </c>
      <c r="F13" s="245"/>
      <c r="G13" s="82" t="s">
        <v>297</v>
      </c>
      <c r="L13" s="247"/>
    </row>
    <row r="14" spans="1:20" ht="26.4">
      <c r="A14" s="376" t="s">
        <v>356</v>
      </c>
      <c r="B14" s="377">
        <v>3</v>
      </c>
      <c r="C14" s="377">
        <v>3</v>
      </c>
      <c r="D14" s="377">
        <v>3</v>
      </c>
      <c r="E14" s="257" t="s">
        <v>14</v>
      </c>
      <c r="F14" s="247"/>
      <c r="G14" t="s">
        <v>93</v>
      </c>
      <c r="H14" s="219" t="s">
        <v>99</v>
      </c>
      <c r="J14" t="s">
        <v>247</v>
      </c>
      <c r="K14" s="230" t="s">
        <v>139</v>
      </c>
      <c r="L14" s="247"/>
    </row>
    <row r="15" spans="1:20">
      <c r="A15" s="376" t="s">
        <v>357</v>
      </c>
      <c r="B15" s="378">
        <v>3</v>
      </c>
      <c r="C15" s="378">
        <v>3</v>
      </c>
      <c r="D15" s="378">
        <v>3</v>
      </c>
      <c r="E15" s="257" t="s">
        <v>16</v>
      </c>
      <c r="F15" s="247"/>
      <c r="G15" t="s">
        <v>92</v>
      </c>
      <c r="H15" t="s">
        <v>99</v>
      </c>
      <c r="J15" t="s">
        <v>247</v>
      </c>
      <c r="K15" s="230" t="s">
        <v>139</v>
      </c>
      <c r="L15" s="268"/>
    </row>
    <row r="16" spans="1:20">
      <c r="A16" s="376" t="s">
        <v>358</v>
      </c>
      <c r="B16" s="379">
        <v>2</v>
      </c>
      <c r="C16" s="379">
        <v>2</v>
      </c>
      <c r="D16" s="379">
        <v>2</v>
      </c>
      <c r="E16" s="380" t="s">
        <v>156</v>
      </c>
      <c r="F16" s="268"/>
      <c r="G16" s="82" t="s">
        <v>36</v>
      </c>
      <c r="H16" t="s">
        <v>99</v>
      </c>
      <c r="J16" t="s">
        <v>247</v>
      </c>
      <c r="K16" s="230" t="s">
        <v>139</v>
      </c>
      <c r="L16" s="247"/>
    </row>
    <row r="17" spans="1:20">
      <c r="A17" s="376" t="s">
        <v>359</v>
      </c>
      <c r="B17" s="378">
        <v>3</v>
      </c>
      <c r="C17" s="378">
        <v>3</v>
      </c>
      <c r="D17" s="378">
        <v>3</v>
      </c>
      <c r="E17" s="257" t="s">
        <v>157</v>
      </c>
      <c r="F17" s="247"/>
      <c r="H17" t="s">
        <v>99</v>
      </c>
      <c r="J17" t="s">
        <v>247</v>
      </c>
      <c r="K17" s="230" t="s">
        <v>139</v>
      </c>
      <c r="L17" s="247"/>
    </row>
    <row r="18" spans="1:20" ht="13.8" thickBot="1">
      <c r="A18" s="376" t="s">
        <v>360</v>
      </c>
      <c r="B18" s="379">
        <v>7</v>
      </c>
      <c r="C18" s="379">
        <v>7</v>
      </c>
      <c r="D18" s="379">
        <v>7</v>
      </c>
      <c r="E18" s="257" t="s">
        <v>158</v>
      </c>
      <c r="F18" s="247"/>
      <c r="H18" t="s">
        <v>101</v>
      </c>
      <c r="J18" t="s">
        <v>247</v>
      </c>
      <c r="K18" s="230" t="s">
        <v>159</v>
      </c>
      <c r="L18" s="247"/>
    </row>
    <row r="19" spans="1:20">
      <c r="A19" s="376" t="s">
        <v>19</v>
      </c>
      <c r="B19" s="378">
        <v>1.5</v>
      </c>
      <c r="C19" s="378">
        <v>1.5</v>
      </c>
      <c r="D19" s="378">
        <v>1.5</v>
      </c>
      <c r="E19" s="257" t="s">
        <v>49</v>
      </c>
      <c r="F19" s="247"/>
      <c r="H19" t="s">
        <v>35</v>
      </c>
      <c r="J19" t="s">
        <v>247</v>
      </c>
      <c r="K19" s="230" t="s">
        <v>160</v>
      </c>
      <c r="L19" s="247"/>
      <c r="M19" s="1446" t="s">
        <v>161</v>
      </c>
      <c r="N19" s="1447"/>
      <c r="O19" s="1447"/>
      <c r="P19" s="228"/>
      <c r="Q19" s="228"/>
      <c r="R19" s="228"/>
      <c r="S19" s="228"/>
      <c r="T19" s="229"/>
    </row>
    <row r="20" spans="1:20" ht="26.4">
      <c r="A20" s="376" t="s">
        <v>20</v>
      </c>
      <c r="B20" s="378">
        <v>0</v>
      </c>
      <c r="C20" s="378">
        <v>0.5</v>
      </c>
      <c r="D20" s="378">
        <v>0</v>
      </c>
      <c r="E20" s="257" t="s">
        <v>50</v>
      </c>
      <c r="F20" s="247"/>
      <c r="H20" t="s">
        <v>103</v>
      </c>
      <c r="J20" t="s">
        <v>247</v>
      </c>
      <c r="K20" s="230" t="s">
        <v>162</v>
      </c>
      <c r="L20" s="247"/>
      <c r="M20" s="232" t="s">
        <v>131</v>
      </c>
      <c r="N20" s="233" t="s">
        <v>132</v>
      </c>
      <c r="O20" s="233" t="s">
        <v>133</v>
      </c>
      <c r="P20" s="234"/>
      <c r="Q20" s="233" t="s">
        <v>134</v>
      </c>
      <c r="R20" s="234">
        <v>20</v>
      </c>
      <c r="S20" s="233" t="s">
        <v>135</v>
      </c>
      <c r="T20" s="235">
        <v>56.5</v>
      </c>
    </row>
    <row r="21" spans="1:20" ht="26.4">
      <c r="A21" s="381" t="s">
        <v>163</v>
      </c>
      <c r="B21" s="484">
        <v>0</v>
      </c>
      <c r="C21" s="484">
        <v>0</v>
      </c>
      <c r="D21" s="484">
        <v>0</v>
      </c>
      <c r="E21" s="485" t="s">
        <v>295</v>
      </c>
      <c r="F21" s="247"/>
      <c r="H21" t="s">
        <v>297</v>
      </c>
      <c r="J21" t="s">
        <v>247</v>
      </c>
      <c r="K21" s="230" t="s">
        <v>162</v>
      </c>
      <c r="L21" s="247"/>
      <c r="M21" s="237">
        <f>B22</f>
        <v>9.0691785736085269</v>
      </c>
      <c r="N21" s="238">
        <f>C22</f>
        <v>9.0829510622924747</v>
      </c>
      <c r="O21" s="238">
        <f>D22</f>
        <v>9.0691785736085269</v>
      </c>
      <c r="P21" s="234"/>
      <c r="Q21" s="234"/>
      <c r="R21" s="234"/>
      <c r="S21" s="234"/>
      <c r="T21" s="235"/>
    </row>
    <row r="22" spans="1:20">
      <c r="A22" s="271" t="s">
        <v>164</v>
      </c>
      <c r="B22" s="256">
        <f>SQRT(SUMSQ(B14:B21))</f>
        <v>9.0691785736085269</v>
      </c>
      <c r="C22" s="256">
        <f>SQRT(SUMSQ(C14:C21))</f>
        <v>9.0829510622924747</v>
      </c>
      <c r="D22" s="256">
        <f>SQRT(SUMSQ(D14:D21))</f>
        <v>9.0691785736085269</v>
      </c>
      <c r="E22" s="257"/>
      <c r="F22" s="247"/>
      <c r="L22" s="272"/>
      <c r="M22" s="240"/>
      <c r="N22" s="234"/>
      <c r="O22" s="234"/>
      <c r="P22" s="234"/>
      <c r="Q22" s="233" t="s">
        <v>136</v>
      </c>
      <c r="R22" s="241">
        <f>COS(RADIANS(T20))*SIN(RADIANS(R20))</f>
        <v>0.18877356682316765</v>
      </c>
      <c r="S22" s="242">
        <f>SIN(RADIANS(T20))</f>
        <v>0.83388582206716821</v>
      </c>
      <c r="T22" s="243">
        <f>COS(RADIANS(T20))*COS(RADIANS(R20))</f>
        <v>0.51865111223656135</v>
      </c>
    </row>
    <row r="23" spans="1:20">
      <c r="A23" s="364"/>
      <c r="B23" s="365" t="s">
        <v>147</v>
      </c>
      <c r="C23" s="365" t="s">
        <v>135</v>
      </c>
      <c r="D23" s="366"/>
      <c r="E23" s="257"/>
      <c r="F23" s="247"/>
      <c r="L23" s="247"/>
      <c r="M23" s="240"/>
      <c r="N23" s="234"/>
      <c r="O23" s="234"/>
      <c r="P23" s="234"/>
      <c r="Q23" s="233" t="s">
        <v>137</v>
      </c>
      <c r="R23" s="241">
        <f>COS(RADIANS(R20))</f>
        <v>0.93969262078590843</v>
      </c>
      <c r="S23" s="242">
        <v>0</v>
      </c>
      <c r="T23" s="243">
        <f>-SIN(RADIANS(R20))</f>
        <v>-0.34202014332566871</v>
      </c>
    </row>
    <row r="24" spans="1:20">
      <c r="A24" s="372" t="s">
        <v>148</v>
      </c>
      <c r="B24" s="382">
        <f>R29</f>
        <v>9.0733763621343755</v>
      </c>
      <c r="C24" s="382">
        <f>T29</f>
        <v>9.0691785736085269</v>
      </c>
      <c r="D24" s="366"/>
      <c r="E24" s="257"/>
      <c r="F24" s="272"/>
      <c r="L24" s="245"/>
      <c r="M24" s="240"/>
      <c r="N24" s="234"/>
      <c r="O24" s="234"/>
      <c r="P24" s="234"/>
      <c r="Q24" s="233" t="s">
        <v>135</v>
      </c>
      <c r="R24" s="241">
        <f>S23*T22-S22*T23</f>
        <v>0.28520574838065593</v>
      </c>
      <c r="S24" s="241">
        <f>T23*R22-T22*R23</f>
        <v>-0.55193698531205815</v>
      </c>
      <c r="T24" s="248">
        <f>R23*S22-R22*S23</f>
        <v>0.78359635357450896</v>
      </c>
    </row>
    <row r="25" spans="1:20">
      <c r="A25" s="383" t="s">
        <v>165</v>
      </c>
      <c r="B25" s="382">
        <v>20</v>
      </c>
      <c r="C25" s="382">
        <v>20</v>
      </c>
      <c r="D25" s="366"/>
      <c r="E25" s="273" t="s">
        <v>166</v>
      </c>
      <c r="F25" s="247"/>
      <c r="K25" s="230" t="s">
        <v>167</v>
      </c>
      <c r="L25" s="247"/>
      <c r="M25" s="240"/>
      <c r="N25" s="234"/>
      <c r="O25" s="234"/>
      <c r="P25" s="234"/>
      <c r="Q25" s="233" t="s">
        <v>142</v>
      </c>
      <c r="R25" s="253">
        <f>R24*M21</f>
        <v>2.5865818622838295</v>
      </c>
      <c r="S25" s="233" t="s">
        <v>143</v>
      </c>
      <c r="T25" s="254">
        <f>R23*M21</f>
        <v>8.5222401822096039</v>
      </c>
    </row>
    <row r="26" spans="1:20">
      <c r="A26" s="384" t="s">
        <v>168</v>
      </c>
      <c r="B26" s="382">
        <f>SQRT(SUMSQ(B24:B25))</f>
        <v>21.961925202698847</v>
      </c>
      <c r="C26" s="382">
        <f>SQRT(SUMSQ(C24:C25))</f>
        <v>21.960191255997749</v>
      </c>
      <c r="D26" s="366"/>
      <c r="E26" s="257"/>
      <c r="F26" s="245"/>
      <c r="L26" s="247"/>
      <c r="M26" s="240"/>
      <c r="N26" s="234"/>
      <c r="O26" s="234"/>
      <c r="P26" s="234"/>
      <c r="Q26" s="233"/>
      <c r="R26" s="253"/>
      <c r="S26" s="233"/>
      <c r="T26" s="254"/>
    </row>
    <row r="27" spans="1:20">
      <c r="A27" s="275" t="s">
        <v>2</v>
      </c>
      <c r="B27" s="276"/>
      <c r="C27" s="276"/>
      <c r="D27" s="277"/>
      <c r="E27" s="244" t="s">
        <v>11</v>
      </c>
      <c r="F27" s="247"/>
      <c r="L27" s="272"/>
      <c r="M27" s="240"/>
      <c r="N27" s="234"/>
      <c r="O27" s="234"/>
      <c r="P27" s="234"/>
      <c r="Q27" s="233" t="s">
        <v>145</v>
      </c>
      <c r="R27" s="253">
        <f>S24*N21</f>
        <v>-5.0132166270586644</v>
      </c>
      <c r="S27" s="233" t="s">
        <v>146</v>
      </c>
      <c r="T27" s="254">
        <f>S23*N21</f>
        <v>0</v>
      </c>
    </row>
    <row r="28" spans="1:20" ht="26.4">
      <c r="A28" s="246" t="s">
        <v>290</v>
      </c>
      <c r="B28" s="445">
        <v>30</v>
      </c>
      <c r="C28" s="445">
        <v>30</v>
      </c>
      <c r="D28" s="445">
        <v>30</v>
      </c>
      <c r="E28" s="486" t="s">
        <v>417</v>
      </c>
      <c r="F28" s="247"/>
      <c r="H28" t="s">
        <v>99</v>
      </c>
      <c r="J28" t="s">
        <v>248</v>
      </c>
      <c r="K28" s="230" t="s">
        <v>169</v>
      </c>
      <c r="L28" s="272"/>
      <c r="M28" s="240"/>
      <c r="N28" s="234"/>
      <c r="O28" s="234"/>
      <c r="P28" s="234"/>
      <c r="Q28" s="233" t="s">
        <v>149</v>
      </c>
      <c r="R28" s="253">
        <f>T24*O21</f>
        <v>7.106575260195708</v>
      </c>
      <c r="S28" s="233" t="s">
        <v>150</v>
      </c>
      <c r="T28" s="254">
        <f>T23*O21</f>
        <v>-3.1018417555916722</v>
      </c>
    </row>
    <row r="29" spans="1:20">
      <c r="A29" s="246" t="s">
        <v>51</v>
      </c>
      <c r="B29" s="250">
        <v>10</v>
      </c>
      <c r="C29" s="250">
        <v>10</v>
      </c>
      <c r="D29" s="250">
        <v>10</v>
      </c>
      <c r="E29" s="257" t="s">
        <v>388</v>
      </c>
      <c r="F29" s="272"/>
      <c r="H29" t="s">
        <v>100</v>
      </c>
      <c r="J29" t="s">
        <v>248</v>
      </c>
      <c r="K29" s="230" t="s">
        <v>171</v>
      </c>
      <c r="L29" s="272"/>
      <c r="M29" s="240"/>
      <c r="N29" s="234"/>
      <c r="O29" s="234"/>
      <c r="P29" s="234"/>
      <c r="Q29" s="233" t="s">
        <v>153</v>
      </c>
      <c r="R29" s="253">
        <f>SQRT(SUMSQ(R25:R28))</f>
        <v>9.0733763621343755</v>
      </c>
      <c r="S29" s="233" t="s">
        <v>154</v>
      </c>
      <c r="T29" s="254">
        <f>SQRT(SUMSQ(T25:T28))</f>
        <v>9.0691785736085269</v>
      </c>
    </row>
    <row r="30" spans="1:20" ht="13.8" thickBot="1">
      <c r="A30" s="271" t="s">
        <v>172</v>
      </c>
      <c r="B30" s="256">
        <f>SQRT(SUMSQ(B28:B29))</f>
        <v>31.622776601683793</v>
      </c>
      <c r="C30" s="256">
        <f>SQRT(SUMSQ(C28:C29))</f>
        <v>31.622776601683793</v>
      </c>
      <c r="D30" s="256">
        <f>SQRT(SUMSQ(D28:D29))</f>
        <v>31.622776601683793</v>
      </c>
      <c r="E30" s="278"/>
      <c r="F30" s="272"/>
      <c r="L30" s="272"/>
      <c r="M30" s="261"/>
      <c r="N30" s="262"/>
      <c r="O30" s="262"/>
      <c r="P30" s="262"/>
      <c r="Q30" s="262"/>
      <c r="R30" s="262"/>
      <c r="S30" s="262"/>
      <c r="T30" s="263"/>
    </row>
    <row r="31" spans="1:20">
      <c r="A31" s="364"/>
      <c r="B31" s="365" t="s">
        <v>147</v>
      </c>
      <c r="C31" s="365" t="s">
        <v>135</v>
      </c>
      <c r="D31" s="366"/>
      <c r="E31" s="278"/>
      <c r="F31" s="272"/>
      <c r="L31" s="272"/>
    </row>
    <row r="32" spans="1:20">
      <c r="A32" s="372" t="s">
        <v>148</v>
      </c>
      <c r="B32" s="382">
        <f>R47</f>
        <v>31.622776601683793</v>
      </c>
      <c r="C32" s="382">
        <f>T47</f>
        <v>31.622776601683796</v>
      </c>
      <c r="D32" s="366"/>
      <c r="E32" s="278"/>
      <c r="F32" s="272"/>
      <c r="L32" s="279"/>
    </row>
    <row r="33" spans="1:20" ht="26.4">
      <c r="A33" s="383" t="s">
        <v>173</v>
      </c>
      <c r="B33" s="382">
        <v>40</v>
      </c>
      <c r="C33" s="382">
        <v>40</v>
      </c>
      <c r="D33" s="366"/>
      <c r="E33" s="280" t="s">
        <v>174</v>
      </c>
      <c r="F33" s="272"/>
      <c r="K33" s="230" t="s">
        <v>175</v>
      </c>
      <c r="L33" s="279"/>
    </row>
    <row r="34" spans="1:20">
      <c r="A34" s="384" t="s">
        <v>176</v>
      </c>
      <c r="B34" s="382">
        <f>SQRT(SUMSQ(B32:B33))</f>
        <v>50.990195135927848</v>
      </c>
      <c r="C34" s="382">
        <f>SQRT(SUMSQ(C32:C33))</f>
        <v>50.990195135927848</v>
      </c>
      <c r="D34" s="366"/>
      <c r="E34" s="278"/>
      <c r="F34" s="279"/>
      <c r="L34" s="281"/>
    </row>
    <row r="35" spans="1:20">
      <c r="A35" s="385" t="s">
        <v>177</v>
      </c>
      <c r="B35" s="386"/>
      <c r="C35" s="386"/>
      <c r="D35" s="387"/>
      <c r="E35" s="282"/>
      <c r="F35" s="279"/>
      <c r="L35" s="281"/>
    </row>
    <row r="36" spans="1:20" ht="13.8" thickBot="1">
      <c r="A36" s="388" t="s">
        <v>178</v>
      </c>
      <c r="B36" s="389">
        <v>2</v>
      </c>
      <c r="C36" s="389">
        <v>2</v>
      </c>
      <c r="D36" s="366"/>
      <c r="E36" s="282"/>
      <c r="F36" s="281"/>
      <c r="L36" s="281"/>
    </row>
    <row r="37" spans="1:20">
      <c r="A37" s="373" t="s">
        <v>179</v>
      </c>
      <c r="B37" s="382">
        <f>B12+SQRT((B26^2)+(B34^2)+(B36^2))</f>
        <v>65.88718628134373</v>
      </c>
      <c r="C37" s="382">
        <f>C12+SQRT((C26^2)+(C34^2)+(C36^2))</f>
        <v>65.886500839241847</v>
      </c>
      <c r="D37" s="366"/>
      <c r="F37" s="281"/>
      <c r="L37" s="281"/>
      <c r="M37" s="1446" t="s">
        <v>180</v>
      </c>
      <c r="N37" s="1447"/>
      <c r="O37" s="1447"/>
      <c r="P37" s="228"/>
      <c r="Q37" s="228"/>
      <c r="R37" s="228"/>
      <c r="S37" s="228"/>
      <c r="T37" s="229"/>
    </row>
    <row r="38" spans="1:20">
      <c r="A38" s="374" t="s">
        <v>111</v>
      </c>
      <c r="B38" s="1436">
        <v>92</v>
      </c>
      <c r="C38" s="1437"/>
      <c r="D38" s="1437"/>
      <c r="F38" s="281"/>
      <c r="L38" s="281"/>
      <c r="M38" s="232" t="s">
        <v>131</v>
      </c>
      <c r="N38" s="233" t="s">
        <v>132</v>
      </c>
      <c r="O38" s="233" t="s">
        <v>133</v>
      </c>
      <c r="P38" s="234"/>
      <c r="Q38" s="233" t="s">
        <v>134</v>
      </c>
      <c r="R38" s="234">
        <v>20</v>
      </c>
      <c r="S38" s="233" t="s">
        <v>135</v>
      </c>
      <c r="T38" s="235">
        <v>56.5</v>
      </c>
    </row>
    <row r="39" spans="1:20">
      <c r="A39" s="374" t="s">
        <v>181</v>
      </c>
      <c r="B39" s="1426">
        <f>MIN(((B38-B37)),((B38-C37)))</f>
        <v>26.11281371865627</v>
      </c>
      <c r="C39" s="1427"/>
      <c r="D39" s="1428"/>
      <c r="E39" s="224" t="s">
        <v>182</v>
      </c>
      <c r="F39" s="281"/>
      <c r="L39" s="281"/>
      <c r="M39" s="237">
        <f>B30</f>
        <v>31.622776601683793</v>
      </c>
      <c r="N39" s="238">
        <f>C30</f>
        <v>31.622776601683793</v>
      </c>
      <c r="O39" s="238">
        <f>D30</f>
        <v>31.622776601683793</v>
      </c>
      <c r="P39" s="234"/>
      <c r="Q39" s="234"/>
      <c r="R39" s="234"/>
      <c r="S39" s="234"/>
      <c r="T39" s="235"/>
    </row>
    <row r="40" spans="1:20">
      <c r="F40" s="281"/>
      <c r="L40" s="281"/>
      <c r="M40" s="240"/>
      <c r="N40" s="234"/>
      <c r="O40" s="234"/>
      <c r="P40" s="234"/>
      <c r="Q40" s="233" t="s">
        <v>136</v>
      </c>
      <c r="R40" s="241">
        <f>COS(RADIANS(T38))*SIN(RADIANS(R38))</f>
        <v>0.18877356682316765</v>
      </c>
      <c r="S40" s="242">
        <f>SIN(RADIANS(T38))</f>
        <v>0.83388582206716821</v>
      </c>
      <c r="T40" s="243">
        <f>COS(RADIANS(T38))*COS(RADIANS(R38))</f>
        <v>0.51865111223656135</v>
      </c>
    </row>
    <row r="41" spans="1:20">
      <c r="A41" s="284" t="s">
        <v>52</v>
      </c>
      <c r="F41" s="281"/>
      <c r="L41" s="281"/>
      <c r="M41" s="240"/>
      <c r="N41" s="234"/>
      <c r="O41" s="234"/>
      <c r="P41" s="234"/>
      <c r="Q41" s="233" t="s">
        <v>137</v>
      </c>
      <c r="R41" s="241">
        <f>COS(RADIANS(R38))</f>
        <v>0.93969262078590843</v>
      </c>
      <c r="S41" s="242">
        <v>0</v>
      </c>
      <c r="T41" s="243">
        <f>-SIN(RADIANS(R38))</f>
        <v>-0.34202014332566871</v>
      </c>
    </row>
    <row r="42" spans="1:20">
      <c r="B42" s="225" t="s">
        <v>183</v>
      </c>
      <c r="C42" s="285"/>
      <c r="F42" s="281"/>
      <c r="L42" s="281"/>
      <c r="M42" s="240"/>
      <c r="N42" s="234"/>
      <c r="O42" s="234"/>
      <c r="P42" s="234"/>
      <c r="Q42" s="233" t="s">
        <v>135</v>
      </c>
      <c r="R42" s="241">
        <f>S41*T40-S40*T41</f>
        <v>0.28520574838065593</v>
      </c>
      <c r="S42" s="241">
        <f>T41*R40-T40*R41</f>
        <v>-0.55193698531205815</v>
      </c>
      <c r="T42" s="248">
        <f>R41*S40-R40*S41</f>
        <v>0.78359635357450896</v>
      </c>
    </row>
    <row r="43" spans="1:20">
      <c r="B43" s="225" t="s">
        <v>184</v>
      </c>
      <c r="C43" s="286"/>
      <c r="F43" s="281"/>
      <c r="L43" s="281"/>
      <c r="M43" s="240"/>
      <c r="N43" s="234"/>
      <c r="O43" s="234"/>
      <c r="P43" s="234"/>
      <c r="Q43" s="233" t="s">
        <v>142</v>
      </c>
      <c r="R43" s="253">
        <f>R42*M39</f>
        <v>9.0189976665575209</v>
      </c>
      <c r="S43" s="233" t="s">
        <v>143</v>
      </c>
      <c r="T43" s="254">
        <f>R41*M39</f>
        <v>29.715689821363547</v>
      </c>
    </row>
    <row r="44" spans="1:20">
      <c r="B44" s="225" t="s">
        <v>185</v>
      </c>
      <c r="C44" s="288"/>
      <c r="L44" s="281"/>
      <c r="M44" s="240"/>
      <c r="N44" s="234"/>
      <c r="O44" s="234"/>
      <c r="P44" s="234"/>
      <c r="Q44" s="233" t="s">
        <v>145</v>
      </c>
      <c r="R44" s="253">
        <f>S42*N39</f>
        <v>-17.453779984730044</v>
      </c>
      <c r="S44" s="233" t="s">
        <v>146</v>
      </c>
      <c r="T44" s="254">
        <f>S41*N39</f>
        <v>0</v>
      </c>
    </row>
    <row r="45" spans="1:20">
      <c r="L45" s="281"/>
      <c r="M45" s="240"/>
      <c r="N45" s="234"/>
      <c r="O45" s="234"/>
      <c r="P45" s="234"/>
      <c r="Q45" s="233"/>
      <c r="R45" s="253"/>
      <c r="S45" s="233"/>
      <c r="T45" s="254"/>
    </row>
    <row r="46" spans="1:20">
      <c r="L46" s="289"/>
      <c r="M46" s="240"/>
      <c r="N46" s="234"/>
      <c r="O46" s="234"/>
      <c r="P46" s="234"/>
      <c r="Q46" s="233" t="s">
        <v>149</v>
      </c>
      <c r="R46" s="253">
        <f>T42*O39</f>
        <v>24.779492434980721</v>
      </c>
      <c r="S46" s="233" t="s">
        <v>150</v>
      </c>
      <c r="T46" s="254">
        <f>T41*O39</f>
        <v>-10.815626585663495</v>
      </c>
    </row>
    <row r="47" spans="1:20">
      <c r="L47" s="289"/>
      <c r="M47" s="240"/>
      <c r="N47" s="234"/>
      <c r="O47" s="234"/>
      <c r="P47" s="234"/>
      <c r="Q47" s="233" t="s">
        <v>153</v>
      </c>
      <c r="R47" s="253">
        <f>SQRT(SUMSQ(R43:R46))</f>
        <v>31.622776601683793</v>
      </c>
      <c r="S47" s="233" t="s">
        <v>154</v>
      </c>
      <c r="T47" s="254">
        <f>SQRT(SUMSQ(T43:T46))</f>
        <v>31.622776601683796</v>
      </c>
    </row>
    <row r="48" spans="1:20" ht="13.8" thickBot="1">
      <c r="F48" s="290"/>
      <c r="L48" s="289"/>
      <c r="M48" s="291"/>
      <c r="N48" s="262"/>
      <c r="O48" s="292"/>
      <c r="P48" s="262"/>
      <c r="Q48" s="292"/>
      <c r="R48" s="262"/>
      <c r="S48" s="293"/>
      <c r="T48" s="294"/>
    </row>
    <row r="49" spans="1:20">
      <c r="E49" s="267"/>
      <c r="F49" s="290"/>
      <c r="L49" s="290"/>
      <c r="M49" s="230"/>
      <c r="O49" s="287"/>
      <c r="Q49" s="287"/>
      <c r="S49" s="230"/>
      <c r="T49" s="230"/>
    </row>
    <row r="50" spans="1:20">
      <c r="A50" s="1429" t="s">
        <v>186</v>
      </c>
      <c r="B50" s="1429"/>
      <c r="C50" s="1429"/>
      <c r="D50" s="1429"/>
      <c r="E50" s="267"/>
      <c r="F50" s="230"/>
      <c r="L50" s="290"/>
    </row>
    <row r="51" spans="1:20">
      <c r="A51" s="299" t="s">
        <v>255</v>
      </c>
      <c r="B51" s="300" t="s">
        <v>347</v>
      </c>
      <c r="C51" s="287"/>
      <c r="D51" s="287"/>
      <c r="E51" s="267"/>
      <c r="F51" s="230"/>
      <c r="L51" s="267"/>
      <c r="M51" s="287"/>
      <c r="N51" s="287"/>
      <c r="O51" s="287"/>
      <c r="Q51" s="230"/>
      <c r="R51" s="230"/>
      <c r="T51" s="287"/>
    </row>
    <row r="52" spans="1:20">
      <c r="C52" s="287"/>
      <c r="D52" s="287"/>
      <c r="E52" s="267"/>
      <c r="F52" s="230"/>
      <c r="L52" s="267"/>
      <c r="M52" s="287"/>
      <c r="N52" s="287"/>
      <c r="O52" s="287"/>
      <c r="Q52" s="230"/>
      <c r="R52" s="230"/>
      <c r="T52" s="287"/>
    </row>
    <row r="53" spans="1:20">
      <c r="A53" s="299" t="s">
        <v>322</v>
      </c>
      <c r="B53" s="300" t="s">
        <v>348</v>
      </c>
      <c r="C53" s="287"/>
      <c r="D53" s="287"/>
      <c r="E53" s="267"/>
      <c r="F53" s="230"/>
      <c r="L53" s="267"/>
      <c r="M53" s="287"/>
      <c r="N53" s="287"/>
      <c r="O53" s="287"/>
      <c r="Q53" s="230"/>
      <c r="R53" s="230"/>
      <c r="T53" s="287"/>
    </row>
    <row r="54" spans="1:20">
      <c r="C54" s="287"/>
      <c r="D54" s="287"/>
      <c r="E54" s="267"/>
      <c r="F54" s="230"/>
      <c r="L54" s="267"/>
      <c r="M54" s="287"/>
      <c r="N54" s="287"/>
      <c r="O54" s="287"/>
      <c r="Q54" s="230"/>
      <c r="R54" s="230"/>
      <c r="T54" s="287"/>
    </row>
    <row r="55" spans="1:20">
      <c r="A55" s="299" t="s">
        <v>324</v>
      </c>
      <c r="B55" s="300" t="s">
        <v>349</v>
      </c>
      <c r="C55" s="287"/>
      <c r="D55" s="287"/>
      <c r="E55" s="267"/>
      <c r="F55" s="230"/>
      <c r="L55" s="267"/>
      <c r="M55" s="287"/>
      <c r="N55" s="287"/>
      <c r="O55" s="287"/>
      <c r="Q55" s="230"/>
      <c r="R55" s="230"/>
      <c r="T55" s="287"/>
    </row>
    <row r="56" spans="1:20">
      <c r="B56" s="297" t="s">
        <v>350</v>
      </c>
      <c r="F56" s="267"/>
      <c r="K56" s="267"/>
      <c r="L56" s="267"/>
      <c r="M56" s="287"/>
      <c r="N56" s="287"/>
      <c r="O56" s="287"/>
      <c r="Q56" s="230"/>
      <c r="R56" s="230"/>
      <c r="T56" s="287"/>
    </row>
    <row r="57" spans="1:20">
      <c r="F57" s="267"/>
      <c r="K57" s="267"/>
      <c r="L57" s="267"/>
      <c r="S57" s="230"/>
      <c r="T57" s="230"/>
    </row>
    <row r="58" spans="1:20">
      <c r="F58" s="267"/>
      <c r="K58" s="267"/>
      <c r="L58" s="267"/>
      <c r="S58" s="230"/>
      <c r="T58" s="230"/>
    </row>
    <row r="59" spans="1:20">
      <c r="F59" s="267"/>
      <c r="K59" s="267"/>
      <c r="L59" s="267"/>
      <c r="S59" s="230"/>
      <c r="T59" s="230"/>
    </row>
    <row r="60" spans="1:20">
      <c r="E60" s="267"/>
      <c r="F60" s="290"/>
      <c r="L60" s="267"/>
      <c r="S60" s="230"/>
      <c r="T60" s="230"/>
    </row>
    <row r="61" spans="1:20">
      <c r="E61" s="267"/>
      <c r="F61" s="290"/>
      <c r="L61" s="290"/>
    </row>
    <row r="62" spans="1:20">
      <c r="E62" s="267"/>
      <c r="F62" s="290"/>
      <c r="P62" s="287"/>
    </row>
    <row r="63" spans="1:20">
      <c r="E63" s="267"/>
      <c r="F63" s="290"/>
      <c r="K63" s="287"/>
      <c r="P63" s="287"/>
    </row>
    <row r="64" spans="1:20">
      <c r="E64" s="267"/>
      <c r="K64" s="287"/>
    </row>
    <row r="65" spans="11:11">
      <c r="K65" s="287"/>
    </row>
    <row r="66" spans="11:11">
      <c r="K66" s="287"/>
    </row>
    <row r="67" spans="11:11">
      <c r="K67" s="287"/>
    </row>
    <row r="68" spans="11:11">
      <c r="K68" s="287"/>
    </row>
  </sheetData>
  <mergeCells count="11">
    <mergeCell ref="A5:D5"/>
    <mergeCell ref="M1:O1"/>
    <mergeCell ref="A2:E2"/>
    <mergeCell ref="A3:A4"/>
    <mergeCell ref="B3:D3"/>
    <mergeCell ref="E3:E4"/>
    <mergeCell ref="M19:O19"/>
    <mergeCell ref="M37:O37"/>
    <mergeCell ref="B38:D38"/>
    <mergeCell ref="B39:D39"/>
    <mergeCell ref="A50:D50"/>
  </mergeCells>
  <dataValidations count="4">
    <dataValidation type="list" allowBlank="1" showInputMessage="1" showErrorMessage="1" sqref="J3:J175" xr:uid="{00000000-0002-0000-0400-000000000000}">
      <formula1>$I$3:$I$5</formula1>
    </dataValidation>
    <dataValidation type="list" allowBlank="1" showInputMessage="1" showErrorMessage="1" sqref="H3:H1048576" xr:uid="{00000000-0002-0000-0400-000001000000}">
      <formula1>$G$3:$G$16</formula1>
    </dataValidation>
    <dataValidation type="list" allowBlank="1" showInputMessage="1" showErrorMessage="1" sqref="J176:J1048576" xr:uid="{00000000-0002-0000-0400-000002000000}">
      <formula1>$I$1:$I$3</formula1>
    </dataValidation>
    <dataValidation type="list" allowBlank="1" showInputMessage="1" showErrorMessage="1" sqref="I6:I34" xr:uid="{00000000-0002-0000-0400-000003000000}">
      <formula1>$G$3:$G$14</formula1>
    </dataValidation>
  </dataValidations>
  <pageMargins left="0.7" right="0.7" top="0.75" bottom="0.75" header="0.3" footer="0.3"/>
  <pageSetup scale="3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tint="-0.499984740745262"/>
  </sheetPr>
  <dimension ref="A1:W76"/>
  <sheetViews>
    <sheetView zoomScale="85" zoomScaleNormal="85" workbookViewId="0">
      <selection activeCell="B19" sqref="B19"/>
    </sheetView>
  </sheetViews>
  <sheetFormatPr defaultColWidth="8.6640625" defaultRowHeight="13.2"/>
  <cols>
    <col min="1" max="1" width="60.6640625" style="224" customWidth="1"/>
    <col min="2" max="4" width="12.6640625" style="225" customWidth="1"/>
    <col min="5" max="5" width="70.6640625" style="224" customWidth="1"/>
    <col min="6" max="6" width="1.33203125" style="226" customWidth="1"/>
    <col min="7" max="7" width="22.6640625" customWidth="1"/>
    <col min="8" max="8" width="20.6640625" customWidth="1"/>
    <col min="9" max="9" width="12.44140625" customWidth="1"/>
    <col min="10" max="10" width="14.33203125" customWidth="1"/>
    <col min="11" max="11" width="43.44140625" style="230" customWidth="1"/>
    <col min="12" max="12" width="1.33203125" style="226" customWidth="1"/>
    <col min="13" max="16" width="8.6640625" style="267"/>
    <col min="17" max="17" width="16.44140625" style="267" bestFit="1" customWidth="1"/>
    <col min="18" max="18" width="12.44140625" style="267" customWidth="1"/>
    <col min="19" max="19" width="16.109375" style="267" bestFit="1" customWidth="1"/>
    <col min="20" max="20" width="12.44140625" style="267" customWidth="1"/>
    <col min="21" max="16384" width="8.6640625" style="230"/>
  </cols>
  <sheetData>
    <row r="1" spans="1:20" ht="14.4">
      <c r="G1" s="302" t="s">
        <v>331</v>
      </c>
      <c r="H1" s="302" t="s">
        <v>329</v>
      </c>
      <c r="I1" s="302" t="s">
        <v>332</v>
      </c>
      <c r="J1" s="302" t="s">
        <v>330</v>
      </c>
      <c r="K1" s="227" t="s">
        <v>128</v>
      </c>
      <c r="M1" s="1446" t="s">
        <v>129</v>
      </c>
      <c r="N1" s="1447"/>
      <c r="O1" s="1447"/>
      <c r="P1" s="228"/>
      <c r="Q1" s="228"/>
      <c r="R1" s="228"/>
      <c r="S1" s="228"/>
      <c r="T1" s="229"/>
    </row>
    <row r="2" spans="1:20">
      <c r="A2" s="1438" t="s">
        <v>196</v>
      </c>
      <c r="B2" s="1439"/>
      <c r="C2" s="1439"/>
      <c r="D2" s="1439"/>
      <c r="E2" s="1439"/>
      <c r="F2" s="231"/>
      <c r="G2" s="166"/>
      <c r="H2" s="82"/>
      <c r="I2" s="82"/>
      <c r="J2" s="82"/>
      <c r="L2" s="231"/>
      <c r="M2" s="232" t="s">
        <v>131</v>
      </c>
      <c r="N2" s="233" t="s">
        <v>132</v>
      </c>
      <c r="O2" s="233" t="s">
        <v>133</v>
      </c>
      <c r="P2" s="234"/>
      <c r="Q2" s="233" t="s">
        <v>134</v>
      </c>
      <c r="R2" s="234">
        <v>20</v>
      </c>
      <c r="S2" s="233" t="s">
        <v>135</v>
      </c>
      <c r="T2" s="235">
        <v>56.5</v>
      </c>
    </row>
    <row r="3" spans="1:20">
      <c r="A3" s="1440" t="s">
        <v>7</v>
      </c>
      <c r="B3" s="1440" t="s">
        <v>108</v>
      </c>
      <c r="C3" s="1440"/>
      <c r="D3" s="1440"/>
      <c r="E3" s="1441" t="s">
        <v>6</v>
      </c>
      <c r="F3" s="236"/>
      <c r="G3" t="s">
        <v>98</v>
      </c>
      <c r="I3" s="82" t="s">
        <v>75</v>
      </c>
      <c r="L3" s="236"/>
      <c r="M3" s="237">
        <f>B8</f>
        <v>0</v>
      </c>
      <c r="N3" s="238">
        <f>C8</f>
        <v>0</v>
      </c>
      <c r="O3" s="238">
        <f>D8</f>
        <v>0</v>
      </c>
      <c r="P3" s="234"/>
      <c r="Q3" s="234"/>
      <c r="R3" s="234"/>
      <c r="S3" s="234"/>
      <c r="T3" s="235"/>
    </row>
    <row r="4" spans="1:20">
      <c r="A4" s="1440"/>
      <c r="B4" s="239" t="s">
        <v>3</v>
      </c>
      <c r="C4" s="239" t="s">
        <v>4</v>
      </c>
      <c r="D4" s="239" t="s">
        <v>5</v>
      </c>
      <c r="E4" s="1442"/>
      <c r="F4" s="236"/>
      <c r="G4" t="s">
        <v>99</v>
      </c>
      <c r="I4" s="82" t="s">
        <v>247</v>
      </c>
      <c r="L4" s="236"/>
      <c r="M4" s="240"/>
      <c r="N4" s="234"/>
      <c r="O4" s="234"/>
      <c r="P4" s="234"/>
      <c r="Q4" s="233" t="s">
        <v>136</v>
      </c>
      <c r="R4" s="241">
        <f>COS(RADIANS(T2))*SIN(RADIANS(R2))</f>
        <v>0.18877356682316765</v>
      </c>
      <c r="S4" s="242">
        <f>SIN(RADIANS(T2))</f>
        <v>0.83388582206716821</v>
      </c>
      <c r="T4" s="243">
        <f>COS(RADIANS(T2))*COS(RADIANS(R2))</f>
        <v>0.51865111223656135</v>
      </c>
    </row>
    <row r="5" spans="1:20">
      <c r="A5" s="1443" t="s">
        <v>0</v>
      </c>
      <c r="B5" s="1443"/>
      <c r="C5" s="1443"/>
      <c r="D5" s="1443"/>
      <c r="E5" s="244" t="s">
        <v>9</v>
      </c>
      <c r="F5" s="245"/>
      <c r="G5" t="s">
        <v>100</v>
      </c>
      <c r="I5" s="82" t="s">
        <v>248</v>
      </c>
      <c r="L5" s="245"/>
      <c r="M5" s="240"/>
      <c r="N5" s="234"/>
      <c r="O5" s="234"/>
      <c r="P5" s="234"/>
      <c r="Q5" s="233" t="s">
        <v>137</v>
      </c>
      <c r="R5" s="241">
        <f>COS(RADIANS(R2))</f>
        <v>0.93969262078590843</v>
      </c>
      <c r="S5" s="242">
        <v>0</v>
      </c>
      <c r="T5" s="243">
        <f>-SIN(RADIANS(R2))</f>
        <v>-0.34202014332566871</v>
      </c>
    </row>
    <row r="6" spans="1:20" ht="14.4">
      <c r="A6" s="246" t="s">
        <v>301</v>
      </c>
      <c r="B6" s="256">
        <v>0</v>
      </c>
      <c r="C6" s="256">
        <v>0</v>
      </c>
      <c r="D6" s="256">
        <v>0</v>
      </c>
      <c r="E6" s="257" t="s">
        <v>302</v>
      </c>
      <c r="F6" s="247"/>
      <c r="G6" t="s">
        <v>101</v>
      </c>
      <c r="H6" t="s">
        <v>99</v>
      </c>
      <c r="J6" t="s">
        <v>75</v>
      </c>
      <c r="K6" s="230" t="s">
        <v>139</v>
      </c>
      <c r="L6" s="247"/>
      <c r="M6" s="240"/>
      <c r="N6" s="234"/>
      <c r="O6" s="234"/>
      <c r="P6" s="234"/>
      <c r="Q6" s="233" t="s">
        <v>135</v>
      </c>
      <c r="R6" s="241">
        <f>S5*T4-S4*T5</f>
        <v>0.28520574838065593</v>
      </c>
      <c r="S6" s="241">
        <f>T5*R4-T4*R5</f>
        <v>-0.55193698531205815</v>
      </c>
      <c r="T6" s="248">
        <f>R5*S4-R4*S5</f>
        <v>0.78359635357450896</v>
      </c>
    </row>
    <row r="7" spans="1:20">
      <c r="A7" s="249" t="s">
        <v>303</v>
      </c>
      <c r="B7" s="269">
        <v>0</v>
      </c>
      <c r="C7" s="269">
        <v>0</v>
      </c>
      <c r="D7" s="269">
        <v>0</v>
      </c>
      <c r="E7" s="257" t="s">
        <v>304</v>
      </c>
      <c r="F7" s="252"/>
      <c r="G7" t="s">
        <v>104</v>
      </c>
      <c r="H7" t="s">
        <v>92</v>
      </c>
      <c r="J7" t="s">
        <v>75</v>
      </c>
      <c r="K7" s="230" t="s">
        <v>141</v>
      </c>
      <c r="L7" s="252"/>
      <c r="M7" s="240"/>
      <c r="N7" s="234"/>
      <c r="O7" s="234"/>
      <c r="P7" s="234"/>
      <c r="Q7" s="233" t="s">
        <v>142</v>
      </c>
      <c r="R7" s="253">
        <f>R6*M3</f>
        <v>0</v>
      </c>
      <c r="S7" s="233" t="s">
        <v>143</v>
      </c>
      <c r="T7" s="254">
        <f>R5*M3</f>
        <v>0</v>
      </c>
    </row>
    <row r="8" spans="1:20">
      <c r="A8" s="255" t="s">
        <v>144</v>
      </c>
      <c r="B8" s="256">
        <f>SQRT(SUMSQ(B6:B7))</f>
        <v>0</v>
      </c>
      <c r="C8" s="256">
        <f>SQRT(SUMSQ(C6:C7))</f>
        <v>0</v>
      </c>
      <c r="D8" s="256">
        <f>SQRT(SUMSQ(D6:D7))</f>
        <v>0</v>
      </c>
      <c r="E8" s="257"/>
      <c r="F8" s="247"/>
      <c r="G8" t="s">
        <v>23</v>
      </c>
      <c r="L8" s="247"/>
      <c r="M8" s="240"/>
      <c r="N8" s="234"/>
      <c r="O8" s="234"/>
      <c r="P8" s="234"/>
      <c r="Q8" s="233" t="s">
        <v>145</v>
      </c>
      <c r="R8" s="253">
        <f>S6*N3</f>
        <v>0</v>
      </c>
      <c r="S8" s="233" t="s">
        <v>146</v>
      </c>
      <c r="T8" s="254">
        <f>S5*N3</f>
        <v>0</v>
      </c>
    </row>
    <row r="9" spans="1:20">
      <c r="A9" s="364"/>
      <c r="B9" s="365" t="s">
        <v>147</v>
      </c>
      <c r="C9" s="365" t="s">
        <v>135</v>
      </c>
      <c r="D9" s="366"/>
      <c r="E9" s="257"/>
      <c r="F9" s="247"/>
      <c r="G9" t="s">
        <v>241</v>
      </c>
      <c r="L9" s="247"/>
      <c r="M9" s="240"/>
      <c r="N9" s="234"/>
      <c r="O9" s="234"/>
      <c r="P9" s="234"/>
      <c r="Q9" s="233"/>
      <c r="R9" s="253"/>
      <c r="S9" s="233"/>
      <c r="T9" s="254"/>
    </row>
    <row r="10" spans="1:20">
      <c r="A10" s="367" t="s">
        <v>148</v>
      </c>
      <c r="B10" s="382">
        <f>R11</f>
        <v>0</v>
      </c>
      <c r="C10" s="382">
        <f>T11</f>
        <v>0</v>
      </c>
      <c r="D10" s="366"/>
      <c r="E10" s="257"/>
      <c r="F10" s="247"/>
      <c r="G10" t="s">
        <v>102</v>
      </c>
      <c r="L10" s="247"/>
      <c r="M10" s="240"/>
      <c r="N10" s="234"/>
      <c r="O10" s="234"/>
      <c r="P10" s="234"/>
      <c r="Q10" s="233" t="s">
        <v>149</v>
      </c>
      <c r="R10" s="253">
        <f>T6*O3</f>
        <v>0</v>
      </c>
      <c r="S10" s="233" t="s">
        <v>150</v>
      </c>
      <c r="T10" s="254">
        <f>T5*O3</f>
        <v>0</v>
      </c>
    </row>
    <row r="11" spans="1:20">
      <c r="A11" s="383" t="s">
        <v>151</v>
      </c>
      <c r="B11" s="382">
        <v>0</v>
      </c>
      <c r="C11" s="382">
        <v>0</v>
      </c>
      <c r="D11" s="366"/>
      <c r="E11" s="257" t="s">
        <v>152</v>
      </c>
      <c r="F11" s="247"/>
      <c r="G11" t="s">
        <v>35</v>
      </c>
      <c r="L11" s="247"/>
      <c r="M11" s="240"/>
      <c r="N11" s="234"/>
      <c r="O11" s="234"/>
      <c r="P11" s="234"/>
      <c r="Q11" s="233" t="s">
        <v>153</v>
      </c>
      <c r="R11" s="253">
        <f>SQRT(SUMSQ(R7:R10))</f>
        <v>0</v>
      </c>
      <c r="S11" s="233" t="s">
        <v>154</v>
      </c>
      <c r="T11" s="254">
        <f>SQRT(SUMSQ(T7:T10))</f>
        <v>0</v>
      </c>
    </row>
    <row r="12" spans="1:20" ht="13.8" thickBot="1">
      <c r="A12" s="384" t="s">
        <v>155</v>
      </c>
      <c r="B12" s="382">
        <f>SQRT(SUMSQ(B10:B11))</f>
        <v>0</v>
      </c>
      <c r="C12" s="382">
        <f>SQRT(SUMSQ(C10:C11))</f>
        <v>0</v>
      </c>
      <c r="D12" s="366"/>
      <c r="E12" s="257"/>
      <c r="F12" s="247"/>
      <c r="G12" t="s">
        <v>103</v>
      </c>
      <c r="L12" s="245"/>
      <c r="M12" s="261"/>
      <c r="N12" s="262"/>
      <c r="O12" s="262"/>
      <c r="P12" s="262"/>
      <c r="Q12" s="262"/>
      <c r="R12" s="262"/>
      <c r="S12" s="262"/>
      <c r="T12" s="263"/>
    </row>
    <row r="13" spans="1:20">
      <c r="A13" s="264" t="s">
        <v>1</v>
      </c>
      <c r="B13" s="265"/>
      <c r="C13" s="265"/>
      <c r="D13" s="266"/>
      <c r="E13" s="244" t="s">
        <v>10</v>
      </c>
      <c r="F13" s="245"/>
      <c r="G13" s="82" t="s">
        <v>297</v>
      </c>
      <c r="L13" s="247"/>
    </row>
    <row r="14" spans="1:20">
      <c r="A14" s="246" t="s">
        <v>305</v>
      </c>
      <c r="B14" s="256">
        <v>0</v>
      </c>
      <c r="C14" s="256">
        <v>0</v>
      </c>
      <c r="D14" s="256">
        <v>0</v>
      </c>
      <c r="E14" s="257" t="s">
        <v>302</v>
      </c>
      <c r="F14" s="247"/>
      <c r="G14" t="s">
        <v>93</v>
      </c>
      <c r="H14" s="219" t="s">
        <v>99</v>
      </c>
      <c r="J14" t="s">
        <v>247</v>
      </c>
      <c r="K14" s="230" t="s">
        <v>139</v>
      </c>
      <c r="L14" s="247"/>
    </row>
    <row r="15" spans="1:20">
      <c r="A15" s="246" t="s">
        <v>306</v>
      </c>
      <c r="B15" s="256">
        <v>0</v>
      </c>
      <c r="C15" s="256">
        <v>0</v>
      </c>
      <c r="D15" s="256">
        <v>0</v>
      </c>
      <c r="E15" s="257" t="s">
        <v>302</v>
      </c>
      <c r="F15" s="247"/>
      <c r="G15" t="s">
        <v>92</v>
      </c>
      <c r="H15" t="s">
        <v>99</v>
      </c>
      <c r="J15" t="s">
        <v>247</v>
      </c>
      <c r="K15" s="230" t="s">
        <v>139</v>
      </c>
      <c r="L15" s="268"/>
    </row>
    <row r="16" spans="1:20">
      <c r="A16" s="246" t="s">
        <v>307</v>
      </c>
      <c r="B16" s="256">
        <v>0</v>
      </c>
      <c r="C16" s="256">
        <v>0</v>
      </c>
      <c r="D16" s="256">
        <v>0</v>
      </c>
      <c r="E16" s="257" t="s">
        <v>302</v>
      </c>
      <c r="F16" s="268"/>
      <c r="G16" s="82" t="s">
        <v>36</v>
      </c>
      <c r="H16" t="s">
        <v>99</v>
      </c>
      <c r="J16" t="s">
        <v>247</v>
      </c>
      <c r="K16" s="230" t="s">
        <v>139</v>
      </c>
      <c r="L16" s="247"/>
    </row>
    <row r="17" spans="1:20">
      <c r="A17" s="246" t="s">
        <v>308</v>
      </c>
      <c r="B17" s="256">
        <v>0</v>
      </c>
      <c r="C17" s="256">
        <v>0</v>
      </c>
      <c r="D17" s="256">
        <v>0</v>
      </c>
      <c r="E17" s="257" t="s">
        <v>302</v>
      </c>
      <c r="F17" s="247"/>
      <c r="H17" t="s">
        <v>99</v>
      </c>
      <c r="J17" t="s">
        <v>247</v>
      </c>
      <c r="K17" s="230" t="s">
        <v>139</v>
      </c>
      <c r="L17" s="247"/>
    </row>
    <row r="18" spans="1:20" ht="13.8" thickBot="1">
      <c r="A18" s="246" t="s">
        <v>309</v>
      </c>
      <c r="B18" s="269">
        <v>60</v>
      </c>
      <c r="C18" s="269">
        <v>60</v>
      </c>
      <c r="D18" s="269">
        <v>60</v>
      </c>
      <c r="E18" s="257" t="s">
        <v>310</v>
      </c>
      <c r="F18" s="247"/>
      <c r="H18" t="s">
        <v>101</v>
      </c>
      <c r="J18" t="s">
        <v>247</v>
      </c>
      <c r="K18" s="230" t="s">
        <v>159</v>
      </c>
      <c r="L18" s="247"/>
    </row>
    <row r="19" spans="1:20">
      <c r="A19" s="246" t="s">
        <v>311</v>
      </c>
      <c r="B19" s="256">
        <v>1.5</v>
      </c>
      <c r="C19" s="256">
        <v>1.5</v>
      </c>
      <c r="D19" s="256">
        <v>1.5</v>
      </c>
      <c r="E19" s="257" t="s">
        <v>49</v>
      </c>
      <c r="F19" s="247"/>
      <c r="H19" t="s">
        <v>35</v>
      </c>
      <c r="J19" t="s">
        <v>247</v>
      </c>
      <c r="K19" s="230" t="s">
        <v>160</v>
      </c>
      <c r="L19" s="247"/>
      <c r="M19" s="1446" t="s">
        <v>161</v>
      </c>
      <c r="N19" s="1447"/>
      <c r="O19" s="1447"/>
      <c r="P19" s="228"/>
      <c r="Q19" s="228"/>
      <c r="R19" s="228"/>
      <c r="S19" s="228"/>
      <c r="T19" s="229"/>
    </row>
    <row r="20" spans="1:20" ht="26.4">
      <c r="A20" s="246" t="s">
        <v>20</v>
      </c>
      <c r="B20" s="256">
        <v>0</v>
      </c>
      <c r="C20" s="256">
        <v>0.5</v>
      </c>
      <c r="D20" s="256">
        <v>0</v>
      </c>
      <c r="E20" s="257" t="s">
        <v>50</v>
      </c>
      <c r="F20" s="247"/>
      <c r="H20" t="s">
        <v>103</v>
      </c>
      <c r="J20" t="s">
        <v>247</v>
      </c>
      <c r="K20" s="230" t="s">
        <v>162</v>
      </c>
      <c r="L20" s="247"/>
      <c r="M20" s="232" t="s">
        <v>131</v>
      </c>
      <c r="N20" s="233" t="s">
        <v>132</v>
      </c>
      <c r="O20" s="233" t="s">
        <v>133</v>
      </c>
      <c r="P20" s="234"/>
      <c r="Q20" s="233" t="s">
        <v>134</v>
      </c>
      <c r="R20" s="234">
        <v>20</v>
      </c>
      <c r="S20" s="233" t="s">
        <v>135</v>
      </c>
      <c r="T20" s="235">
        <v>56.5</v>
      </c>
    </row>
    <row r="21" spans="1:20">
      <c r="A21" s="270" t="s">
        <v>163</v>
      </c>
      <c r="B21" s="250">
        <v>20</v>
      </c>
      <c r="C21" s="250">
        <v>40</v>
      </c>
      <c r="D21" s="250">
        <v>20</v>
      </c>
      <c r="E21" s="251" t="s">
        <v>312</v>
      </c>
      <c r="F21" s="247"/>
      <c r="H21" t="s">
        <v>297</v>
      </c>
      <c r="J21" t="s">
        <v>247</v>
      </c>
      <c r="K21" s="230" t="s">
        <v>162</v>
      </c>
      <c r="L21" s="247"/>
      <c r="M21" s="237">
        <f>B22</f>
        <v>63.263338514498265</v>
      </c>
      <c r="N21" s="238">
        <f>C22</f>
        <v>72.128357807453241</v>
      </c>
      <c r="O21" s="238">
        <f>D22</f>
        <v>63.263338514498265</v>
      </c>
      <c r="P21" s="234"/>
      <c r="Q21" s="234"/>
      <c r="R21" s="234"/>
      <c r="S21" s="234"/>
      <c r="T21" s="235"/>
    </row>
    <row r="22" spans="1:20">
      <c r="A22" s="271" t="s">
        <v>164</v>
      </c>
      <c r="B22" s="256">
        <f>SQRT(SUMSQ(B14:B21))</f>
        <v>63.263338514498265</v>
      </c>
      <c r="C22" s="256">
        <f>SQRT(SUMSQ(C14:C21))</f>
        <v>72.128357807453241</v>
      </c>
      <c r="D22" s="256">
        <f>SQRT(SUMSQ(D14:D21))</f>
        <v>63.263338514498265</v>
      </c>
      <c r="E22" s="257"/>
      <c r="F22" s="247"/>
      <c r="L22" s="272"/>
      <c r="M22" s="240"/>
      <c r="N22" s="234"/>
      <c r="O22" s="234"/>
      <c r="P22" s="234"/>
      <c r="Q22" s="233" t="s">
        <v>136</v>
      </c>
      <c r="R22" s="241">
        <f>COS(RADIANS(T20))*SIN(RADIANS(R20))</f>
        <v>0.18877356682316765</v>
      </c>
      <c r="S22" s="242">
        <f>SIN(RADIANS(T20))</f>
        <v>0.83388582206716821</v>
      </c>
      <c r="T22" s="243">
        <f>COS(RADIANS(T20))*COS(RADIANS(R20))</f>
        <v>0.51865111223656135</v>
      </c>
    </row>
    <row r="23" spans="1:20">
      <c r="A23" s="364"/>
      <c r="B23" s="365" t="s">
        <v>147</v>
      </c>
      <c r="C23" s="365" t="s">
        <v>135</v>
      </c>
      <c r="D23" s="366"/>
      <c r="E23" s="408"/>
      <c r="F23" s="247"/>
      <c r="L23" s="247"/>
      <c r="M23" s="240"/>
      <c r="N23" s="234"/>
      <c r="O23" s="234"/>
      <c r="P23" s="234"/>
      <c r="Q23" s="233" t="s">
        <v>137</v>
      </c>
      <c r="R23" s="241">
        <f>COS(RADIANS(R20))</f>
        <v>0.93969262078590843</v>
      </c>
      <c r="S23" s="242">
        <v>0</v>
      </c>
      <c r="T23" s="243">
        <f>-SIN(RADIANS(R20))</f>
        <v>-0.34202014332566871</v>
      </c>
    </row>
    <row r="24" spans="1:20">
      <c r="A24" s="372" t="s">
        <v>148</v>
      </c>
      <c r="B24" s="382">
        <f>R29</f>
        <v>66.08999532089085</v>
      </c>
      <c r="C24" s="382">
        <f>T29</f>
        <v>63.263338514498265</v>
      </c>
      <c r="D24" s="366"/>
      <c r="E24" s="408"/>
      <c r="F24" s="272"/>
      <c r="L24" s="245"/>
      <c r="M24" s="240"/>
      <c r="N24" s="234"/>
      <c r="O24" s="234"/>
      <c r="P24" s="234"/>
      <c r="Q24" s="233" t="s">
        <v>135</v>
      </c>
      <c r="R24" s="241">
        <f>S23*T22-S22*T23</f>
        <v>0.28520574838065593</v>
      </c>
      <c r="S24" s="241">
        <f>T23*R22-T22*R23</f>
        <v>-0.55193698531205815</v>
      </c>
      <c r="T24" s="248">
        <f>R23*S22-R22*S23</f>
        <v>0.78359635357450896</v>
      </c>
    </row>
    <row r="25" spans="1:20">
      <c r="A25" s="383" t="s">
        <v>165</v>
      </c>
      <c r="B25" s="382">
        <v>20</v>
      </c>
      <c r="C25" s="382">
        <v>20</v>
      </c>
      <c r="D25" s="366"/>
      <c r="E25" s="409" t="s">
        <v>166</v>
      </c>
      <c r="F25" s="247"/>
      <c r="K25" s="230" t="s">
        <v>167</v>
      </c>
      <c r="L25" s="247"/>
      <c r="M25" s="240"/>
      <c r="N25" s="234"/>
      <c r="O25" s="234"/>
      <c r="P25" s="234"/>
      <c r="Q25" s="233" t="s">
        <v>142</v>
      </c>
      <c r="R25" s="253">
        <f>R24*M21</f>
        <v>18.043067806086253</v>
      </c>
      <c r="S25" s="233" t="s">
        <v>143</v>
      </c>
      <c r="T25" s="254">
        <f>R23*M21</f>
        <v>59.44809236835497</v>
      </c>
    </row>
    <row r="26" spans="1:20">
      <c r="A26" s="384" t="s">
        <v>168</v>
      </c>
      <c r="B26" s="382">
        <f>SQRT(SUMSQ(B24:B25))</f>
        <v>69.049891249120549</v>
      </c>
      <c r="C26" s="382">
        <f>SQRT(SUMSQ(C24:C25))</f>
        <v>66.349453652611189</v>
      </c>
      <c r="D26" s="366"/>
      <c r="E26" s="408"/>
      <c r="F26" s="245"/>
      <c r="L26" s="247"/>
      <c r="M26" s="240"/>
      <c r="N26" s="234"/>
      <c r="O26" s="234"/>
      <c r="P26" s="234"/>
      <c r="Q26" s="233"/>
      <c r="R26" s="253"/>
      <c r="S26" s="233"/>
      <c r="T26" s="254"/>
    </row>
    <row r="27" spans="1:20">
      <c r="A27" s="275" t="s">
        <v>2</v>
      </c>
      <c r="B27" s="276"/>
      <c r="C27" s="276"/>
      <c r="D27" s="277"/>
      <c r="E27" s="244" t="s">
        <v>11</v>
      </c>
      <c r="F27" s="247"/>
      <c r="L27" s="272"/>
      <c r="M27" s="240"/>
      <c r="N27" s="234"/>
      <c r="O27" s="234"/>
      <c r="P27" s="234"/>
      <c r="Q27" s="233" t="s">
        <v>145</v>
      </c>
      <c r="R27" s="253">
        <f>S24*N21</f>
        <v>-39.810308363755198</v>
      </c>
      <c r="S27" s="233" t="s">
        <v>146</v>
      </c>
      <c r="T27" s="254">
        <f>S23*N21</f>
        <v>0</v>
      </c>
    </row>
    <row r="28" spans="1:20">
      <c r="A28" s="246" t="s">
        <v>290</v>
      </c>
      <c r="B28" s="269">
        <v>30</v>
      </c>
      <c r="C28" s="269">
        <v>30</v>
      </c>
      <c r="D28" s="269">
        <v>30</v>
      </c>
      <c r="E28" s="257" t="s">
        <v>296</v>
      </c>
      <c r="F28" s="247"/>
      <c r="H28" t="s">
        <v>99</v>
      </c>
      <c r="J28" t="s">
        <v>248</v>
      </c>
      <c r="K28" s="230" t="s">
        <v>169</v>
      </c>
      <c r="L28" s="272"/>
      <c r="M28" s="240"/>
      <c r="N28" s="234"/>
      <c r="O28" s="234"/>
      <c r="P28" s="234"/>
      <c r="Q28" s="233" t="s">
        <v>149</v>
      </c>
      <c r="R28" s="253">
        <f>T24*O21</f>
        <v>49.572921374910635</v>
      </c>
      <c r="S28" s="233" t="s">
        <v>150</v>
      </c>
      <c r="T28" s="254">
        <f>T23*O21</f>
        <v>-21.637336105988993</v>
      </c>
    </row>
    <row r="29" spans="1:20">
      <c r="A29" s="246" t="s">
        <v>51</v>
      </c>
      <c r="B29" s="250">
        <v>10</v>
      </c>
      <c r="C29" s="250">
        <v>10</v>
      </c>
      <c r="D29" s="250">
        <v>10</v>
      </c>
      <c r="E29" s="257" t="s">
        <v>170</v>
      </c>
      <c r="F29" s="272"/>
      <c r="H29" t="s">
        <v>100</v>
      </c>
      <c r="J29" t="s">
        <v>248</v>
      </c>
      <c r="K29" s="230" t="s">
        <v>171</v>
      </c>
      <c r="L29" s="272"/>
      <c r="M29" s="240"/>
      <c r="N29" s="234"/>
      <c r="O29" s="234"/>
      <c r="P29" s="234"/>
      <c r="Q29" s="233" t="s">
        <v>153</v>
      </c>
      <c r="R29" s="253">
        <f>SQRT(SUMSQ(R25:R28))</f>
        <v>66.08999532089085</v>
      </c>
      <c r="S29" s="233" t="s">
        <v>154</v>
      </c>
      <c r="T29" s="254">
        <f>SQRT(SUMSQ(T25:T28))</f>
        <v>63.263338514498265</v>
      </c>
    </row>
    <row r="30" spans="1:20" ht="13.8" thickBot="1">
      <c r="A30" s="271" t="s">
        <v>172</v>
      </c>
      <c r="B30" s="256">
        <f>SQRT(SUMSQ(B28:B29))</f>
        <v>31.622776601683793</v>
      </c>
      <c r="C30" s="256">
        <f>SQRT(SUMSQ(C28:C29))</f>
        <v>31.622776601683793</v>
      </c>
      <c r="D30" s="256">
        <f>SQRT(SUMSQ(D28:D29))</f>
        <v>31.622776601683793</v>
      </c>
      <c r="E30" s="278"/>
      <c r="F30" s="272"/>
      <c r="L30" s="272"/>
      <c r="M30" s="261"/>
      <c r="N30" s="262"/>
      <c r="O30" s="262"/>
      <c r="P30" s="262"/>
      <c r="Q30" s="262"/>
      <c r="R30" s="262"/>
      <c r="S30" s="262"/>
      <c r="T30" s="263"/>
    </row>
    <row r="31" spans="1:20">
      <c r="A31" s="364"/>
      <c r="B31" s="365" t="s">
        <v>147</v>
      </c>
      <c r="C31" s="365" t="s">
        <v>135</v>
      </c>
      <c r="D31" s="366"/>
      <c r="E31" s="410"/>
      <c r="F31" s="272"/>
      <c r="L31" s="272"/>
    </row>
    <row r="32" spans="1:20">
      <c r="A32" s="372" t="s">
        <v>148</v>
      </c>
      <c r="B32" s="382">
        <f>R47</f>
        <v>31.622776601683793</v>
      </c>
      <c r="C32" s="382">
        <f>T47</f>
        <v>31.622776601683796</v>
      </c>
      <c r="D32" s="366"/>
      <c r="E32" s="410"/>
      <c r="F32" s="272"/>
      <c r="L32" s="279"/>
    </row>
    <row r="33" spans="1:23" ht="26.4">
      <c r="A33" s="383" t="s">
        <v>173</v>
      </c>
      <c r="B33" s="382">
        <v>40</v>
      </c>
      <c r="C33" s="382">
        <v>40</v>
      </c>
      <c r="D33" s="366"/>
      <c r="E33" s="411" t="s">
        <v>197</v>
      </c>
      <c r="F33" s="272"/>
      <c r="K33" s="230" t="s">
        <v>175</v>
      </c>
      <c r="L33" s="279"/>
    </row>
    <row r="34" spans="1:23">
      <c r="A34" s="384" t="s">
        <v>176</v>
      </c>
      <c r="B34" s="382">
        <f>SQRT(SUMSQ(B32:B33))</f>
        <v>50.990195135927848</v>
      </c>
      <c r="C34" s="382">
        <f>SQRT(SUMSQ(C32:C33))</f>
        <v>50.990195135927848</v>
      </c>
      <c r="D34" s="366"/>
      <c r="E34" s="410"/>
      <c r="F34" s="279"/>
      <c r="L34" s="281"/>
    </row>
    <row r="35" spans="1:23">
      <c r="A35" s="385" t="s">
        <v>177</v>
      </c>
      <c r="B35" s="386"/>
      <c r="C35" s="386"/>
      <c r="D35" s="387"/>
      <c r="E35" s="412"/>
      <c r="F35" s="279"/>
      <c r="L35" s="281"/>
    </row>
    <row r="36" spans="1:23" ht="13.8" thickBot="1">
      <c r="A36" s="388" t="s">
        <v>178</v>
      </c>
      <c r="B36" s="389">
        <v>0</v>
      </c>
      <c r="C36" s="389">
        <v>0</v>
      </c>
      <c r="D36" s="366"/>
      <c r="E36" s="413" t="s">
        <v>198</v>
      </c>
      <c r="F36" s="281"/>
      <c r="L36" s="281"/>
    </row>
    <row r="37" spans="1:23">
      <c r="A37" s="373" t="s">
        <v>179</v>
      </c>
      <c r="B37" s="382">
        <f>B12+SQRT((B26^2)+(B34^2)+(B36^2))</f>
        <v>85.836399513932164</v>
      </c>
      <c r="C37" s="382">
        <f>C12+SQRT((C26^2)+(C34^2)+(C36^2))</f>
        <v>83.679447894928174</v>
      </c>
      <c r="D37" s="366"/>
      <c r="E37" s="413"/>
      <c r="F37" s="281"/>
      <c r="L37" s="281"/>
      <c r="M37" s="1446" t="s">
        <v>180</v>
      </c>
      <c r="N37" s="1447"/>
      <c r="O37" s="1447"/>
      <c r="P37" s="228"/>
      <c r="Q37" s="228"/>
      <c r="R37" s="228"/>
      <c r="S37" s="228"/>
      <c r="T37" s="229"/>
    </row>
    <row r="38" spans="1:23">
      <c r="A38" s="374" t="s">
        <v>111</v>
      </c>
      <c r="B38" s="1436">
        <v>153</v>
      </c>
      <c r="C38" s="1437"/>
      <c r="D38" s="1437"/>
      <c r="E38" s="413" t="s">
        <v>199</v>
      </c>
      <c r="F38" s="281"/>
      <c r="L38" s="281"/>
      <c r="M38" s="232" t="s">
        <v>131</v>
      </c>
      <c r="N38" s="233" t="s">
        <v>132</v>
      </c>
      <c r="O38" s="233" t="s">
        <v>133</v>
      </c>
      <c r="P38" s="234"/>
      <c r="Q38" s="233" t="s">
        <v>134</v>
      </c>
      <c r="R38" s="234">
        <v>20</v>
      </c>
      <c r="S38" s="233" t="s">
        <v>135</v>
      </c>
      <c r="T38" s="235">
        <v>56.5</v>
      </c>
    </row>
    <row r="39" spans="1:23">
      <c r="A39" s="374" t="s">
        <v>181</v>
      </c>
      <c r="B39" s="1426">
        <f>MIN(((B38-B37)),((B38-C37)))</f>
        <v>67.163600486067836</v>
      </c>
      <c r="C39" s="1427"/>
      <c r="D39" s="1428"/>
      <c r="E39" s="413"/>
      <c r="F39" s="281"/>
      <c r="L39" s="281"/>
      <c r="M39" s="237">
        <f>B30</f>
        <v>31.622776601683793</v>
      </c>
      <c r="N39" s="238">
        <f>C30</f>
        <v>31.622776601683793</v>
      </c>
      <c r="O39" s="238">
        <f>D30</f>
        <v>31.622776601683793</v>
      </c>
      <c r="P39" s="234"/>
      <c r="Q39" s="234"/>
      <c r="R39" s="234"/>
      <c r="S39" s="234"/>
      <c r="T39" s="235"/>
    </row>
    <row r="40" spans="1:23">
      <c r="F40" s="281"/>
      <c r="L40" s="281"/>
      <c r="M40" s="240"/>
      <c r="N40" s="234"/>
      <c r="O40" s="234"/>
      <c r="P40" s="234"/>
      <c r="Q40" s="233" t="s">
        <v>136</v>
      </c>
      <c r="R40" s="241">
        <f>COS(RADIANS(T38))*SIN(RADIANS(R38))</f>
        <v>0.18877356682316765</v>
      </c>
      <c r="S40" s="242">
        <f>SIN(RADIANS(T38))</f>
        <v>0.83388582206716821</v>
      </c>
      <c r="T40" s="243">
        <f>COS(RADIANS(T38))*COS(RADIANS(R38))</f>
        <v>0.51865111223656135</v>
      </c>
    </row>
    <row r="41" spans="1:23">
      <c r="A41" s="284" t="s">
        <v>52</v>
      </c>
      <c r="F41" s="281"/>
      <c r="L41" s="281"/>
      <c r="M41" s="240"/>
      <c r="N41" s="234"/>
      <c r="O41" s="234"/>
      <c r="P41" s="234"/>
      <c r="Q41" s="233" t="s">
        <v>137</v>
      </c>
      <c r="R41" s="241">
        <f>COS(RADIANS(R38))</f>
        <v>0.93969262078590843</v>
      </c>
      <c r="S41" s="242">
        <v>0</v>
      </c>
      <c r="T41" s="243">
        <f>-SIN(RADIANS(R38))</f>
        <v>-0.34202014332566871</v>
      </c>
    </row>
    <row r="42" spans="1:23">
      <c r="B42" s="225" t="s">
        <v>183</v>
      </c>
      <c r="C42" s="285"/>
      <c r="F42" s="281"/>
      <c r="L42" s="281"/>
      <c r="M42" s="240"/>
      <c r="N42" s="234"/>
      <c r="O42" s="234"/>
      <c r="P42" s="234"/>
      <c r="Q42" s="233" t="s">
        <v>135</v>
      </c>
      <c r="R42" s="241">
        <f>S41*T40-S40*T41</f>
        <v>0.28520574838065593</v>
      </c>
      <c r="S42" s="241">
        <f>T41*R40-T40*R41</f>
        <v>-0.55193698531205815</v>
      </c>
      <c r="T42" s="248">
        <f>R41*S40-R40*S41</f>
        <v>0.78359635357450896</v>
      </c>
    </row>
    <row r="43" spans="1:23">
      <c r="B43" s="225" t="s">
        <v>184</v>
      </c>
      <c r="C43" s="286"/>
      <c r="F43" s="281"/>
      <c r="L43" s="281"/>
      <c r="M43" s="240"/>
      <c r="N43" s="234"/>
      <c r="O43" s="234"/>
      <c r="P43" s="234"/>
      <c r="Q43" s="233" t="s">
        <v>142</v>
      </c>
      <c r="R43" s="253">
        <f>R42*M39</f>
        <v>9.0189976665575209</v>
      </c>
      <c r="S43" s="233" t="s">
        <v>143</v>
      </c>
      <c r="T43" s="254">
        <f>R41*M39</f>
        <v>29.715689821363547</v>
      </c>
      <c r="U43" s="287"/>
      <c r="V43" s="287"/>
      <c r="W43" s="267"/>
    </row>
    <row r="44" spans="1:23">
      <c r="B44" s="225" t="s">
        <v>185</v>
      </c>
      <c r="C44" s="288"/>
      <c r="L44" s="281"/>
      <c r="M44" s="240"/>
      <c r="N44" s="234"/>
      <c r="O44" s="234"/>
      <c r="P44" s="234"/>
      <c r="Q44" s="233" t="s">
        <v>145</v>
      </c>
      <c r="R44" s="253">
        <f>S42*N39</f>
        <v>-17.453779984730044</v>
      </c>
      <c r="S44" s="233" t="s">
        <v>146</v>
      </c>
      <c r="T44" s="254">
        <f>S41*N39</f>
        <v>0</v>
      </c>
      <c r="U44" s="287"/>
      <c r="V44" s="287"/>
      <c r="W44" s="267"/>
    </row>
    <row r="45" spans="1:23">
      <c r="L45" s="281"/>
      <c r="M45" s="240"/>
      <c r="N45" s="234"/>
      <c r="O45" s="234"/>
      <c r="P45" s="234"/>
      <c r="Q45" s="233"/>
      <c r="R45" s="253"/>
      <c r="S45" s="233"/>
      <c r="T45" s="254"/>
      <c r="U45" s="287"/>
      <c r="V45" s="287"/>
      <c r="W45" s="267"/>
    </row>
    <row r="46" spans="1:23">
      <c r="L46" s="289"/>
      <c r="M46" s="240"/>
      <c r="N46" s="234"/>
      <c r="O46" s="234"/>
      <c r="P46" s="234"/>
      <c r="Q46" s="233" t="s">
        <v>149</v>
      </c>
      <c r="R46" s="253">
        <f>T42*O39</f>
        <v>24.779492434980721</v>
      </c>
      <c r="S46" s="233" t="s">
        <v>150</v>
      </c>
      <c r="T46" s="254">
        <f>T41*O39</f>
        <v>-10.815626585663495</v>
      </c>
      <c r="U46" s="287"/>
      <c r="V46" s="287"/>
      <c r="W46" s="267"/>
    </row>
    <row r="47" spans="1:23">
      <c r="L47" s="289"/>
      <c r="M47" s="240"/>
      <c r="N47" s="234"/>
      <c r="O47" s="234"/>
      <c r="P47" s="234"/>
      <c r="Q47" s="233" t="s">
        <v>153</v>
      </c>
      <c r="R47" s="253">
        <f>SQRT(SUMSQ(R43:R46))</f>
        <v>31.622776601683793</v>
      </c>
      <c r="S47" s="233" t="s">
        <v>154</v>
      </c>
      <c r="T47" s="254">
        <f>SQRT(SUMSQ(T43:T46))</f>
        <v>31.622776601683796</v>
      </c>
      <c r="U47" s="287"/>
      <c r="V47" s="287"/>
      <c r="W47" s="267"/>
    </row>
    <row r="48" spans="1:23" ht="13.8" thickBot="1">
      <c r="F48" s="290"/>
      <c r="L48" s="289"/>
      <c r="M48" s="291"/>
      <c r="N48" s="262"/>
      <c r="O48" s="292"/>
      <c r="P48" s="262"/>
      <c r="Q48" s="292"/>
      <c r="R48" s="262"/>
      <c r="S48" s="293"/>
      <c r="T48" s="294"/>
      <c r="U48" s="287"/>
      <c r="V48" s="287"/>
      <c r="W48" s="267"/>
    </row>
    <row r="49" spans="1:20">
      <c r="E49" s="267"/>
      <c r="F49" s="290"/>
      <c r="L49" s="290"/>
      <c r="M49" s="230"/>
      <c r="O49" s="287"/>
      <c r="Q49" s="287"/>
      <c r="S49" s="230"/>
      <c r="T49" s="230"/>
    </row>
    <row r="50" spans="1:20">
      <c r="A50" s="1429" t="s">
        <v>186</v>
      </c>
      <c r="B50" s="1429"/>
      <c r="C50" s="1429"/>
      <c r="D50" s="1429"/>
      <c r="E50" s="267"/>
      <c r="F50" s="230"/>
      <c r="L50" s="290"/>
    </row>
    <row r="51" spans="1:20">
      <c r="A51" s="295" t="s">
        <v>187</v>
      </c>
      <c r="B51" s="296" t="s">
        <v>188</v>
      </c>
      <c r="C51" s="287"/>
      <c r="D51" s="287"/>
      <c r="E51" s="267"/>
      <c r="F51" s="230"/>
      <c r="L51" s="267"/>
      <c r="M51" s="287"/>
      <c r="N51" s="287"/>
      <c r="O51" s="287"/>
      <c r="Q51" s="230"/>
      <c r="R51" s="230"/>
      <c r="T51" s="287"/>
    </row>
    <row r="52" spans="1:20">
      <c r="A52" s="267"/>
      <c r="B52" s="297" t="s">
        <v>189</v>
      </c>
      <c r="C52" s="287"/>
      <c r="D52" s="287"/>
      <c r="E52" s="267"/>
      <c r="F52" s="230"/>
      <c r="L52" s="267"/>
      <c r="M52" s="287"/>
      <c r="N52" s="287"/>
      <c r="O52" s="287"/>
      <c r="Q52" s="230"/>
      <c r="R52" s="230"/>
      <c r="T52" s="287"/>
    </row>
    <row r="53" spans="1:20">
      <c r="A53" s="267"/>
      <c r="B53" s="287"/>
      <c r="C53" s="287"/>
      <c r="D53" s="287"/>
      <c r="E53" s="267"/>
      <c r="F53" s="230"/>
      <c r="L53" s="267"/>
      <c r="M53" s="287"/>
      <c r="N53" s="287"/>
      <c r="O53" s="287"/>
      <c r="Q53" s="230"/>
      <c r="R53" s="230"/>
      <c r="T53" s="287"/>
    </row>
    <row r="54" spans="1:20">
      <c r="A54" s="298" t="s">
        <v>190</v>
      </c>
      <c r="B54" s="297" t="s">
        <v>191</v>
      </c>
      <c r="C54" s="287"/>
      <c r="D54" s="287"/>
      <c r="E54" s="267"/>
      <c r="F54" s="230"/>
      <c r="L54" s="267"/>
      <c r="M54" s="287"/>
      <c r="N54" s="287"/>
      <c r="O54" s="287"/>
      <c r="Q54" s="230"/>
      <c r="R54" s="230"/>
      <c r="T54" s="287"/>
    </row>
    <row r="55" spans="1:20">
      <c r="A55" s="267"/>
      <c r="B55" s="297" t="s">
        <v>192</v>
      </c>
      <c r="C55" s="287"/>
      <c r="D55" s="287"/>
      <c r="E55" s="267"/>
      <c r="F55" s="230"/>
      <c r="L55" s="267"/>
      <c r="M55" s="287"/>
      <c r="N55" s="287"/>
      <c r="O55" s="287"/>
      <c r="Q55" s="230"/>
      <c r="R55" s="230"/>
      <c r="T55" s="287"/>
    </row>
    <row r="56" spans="1:20">
      <c r="F56" s="267"/>
      <c r="K56" s="267"/>
      <c r="L56" s="267"/>
      <c r="M56" s="287"/>
      <c r="N56" s="287"/>
      <c r="O56" s="287"/>
      <c r="Q56" s="230"/>
      <c r="R56" s="230"/>
      <c r="T56" s="287"/>
    </row>
    <row r="57" spans="1:20">
      <c r="A57" s="299" t="s">
        <v>193</v>
      </c>
      <c r="B57" s="300" t="s">
        <v>194</v>
      </c>
      <c r="F57" s="267"/>
      <c r="K57" s="267"/>
      <c r="L57" s="267"/>
      <c r="S57" s="230"/>
      <c r="T57" s="230"/>
    </row>
    <row r="58" spans="1:20">
      <c r="F58" s="267"/>
      <c r="K58" s="267"/>
      <c r="L58" s="267"/>
      <c r="S58" s="230"/>
      <c r="T58" s="230"/>
    </row>
    <row r="59" spans="1:20">
      <c r="A59" s="299" t="s">
        <v>195</v>
      </c>
      <c r="B59" s="300" t="s">
        <v>313</v>
      </c>
      <c r="F59" s="267"/>
      <c r="K59" s="267"/>
      <c r="L59" s="267"/>
      <c r="S59" s="230"/>
      <c r="T59" s="230"/>
    </row>
    <row r="60" spans="1:20">
      <c r="B60" s="300" t="s">
        <v>253</v>
      </c>
      <c r="E60" s="267"/>
      <c r="F60" s="290"/>
      <c r="L60" s="267"/>
      <c r="S60" s="230"/>
      <c r="T60" s="230"/>
    </row>
    <row r="61" spans="1:20">
      <c r="B61" s="300" t="s">
        <v>254</v>
      </c>
      <c r="E61" s="267"/>
      <c r="F61" s="290"/>
      <c r="L61" s="290"/>
    </row>
    <row r="62" spans="1:20">
      <c r="B62" s="300" t="s">
        <v>314</v>
      </c>
      <c r="E62" s="267"/>
      <c r="F62" s="290"/>
      <c r="P62" s="287"/>
    </row>
    <row r="63" spans="1:20">
      <c r="B63" s="300" t="s">
        <v>315</v>
      </c>
      <c r="E63" s="267"/>
      <c r="F63" s="290"/>
      <c r="K63" s="287"/>
      <c r="P63" s="287"/>
    </row>
    <row r="64" spans="1:20">
      <c r="B64" s="300" t="s">
        <v>316</v>
      </c>
      <c r="E64" s="267"/>
      <c r="K64" s="287"/>
    </row>
    <row r="65" spans="1:11">
      <c r="B65" s="300"/>
      <c r="K65" s="287"/>
    </row>
    <row r="66" spans="1:11">
      <c r="A66" s="299" t="s">
        <v>255</v>
      </c>
      <c r="B66" s="300" t="s">
        <v>317</v>
      </c>
      <c r="K66" s="287"/>
    </row>
    <row r="67" spans="1:11">
      <c r="B67" s="300" t="s">
        <v>318</v>
      </c>
      <c r="K67" s="287"/>
    </row>
    <row r="68" spans="1:11">
      <c r="B68" s="300" t="s">
        <v>319</v>
      </c>
      <c r="K68" s="287"/>
    </row>
    <row r="69" spans="1:11">
      <c r="B69" s="300" t="s">
        <v>320</v>
      </c>
    </row>
    <row r="70" spans="1:11">
      <c r="B70" s="300" t="s">
        <v>321</v>
      </c>
    </row>
    <row r="71" spans="1:11">
      <c r="B71" s="300"/>
    </row>
    <row r="72" spans="1:11">
      <c r="A72" s="299" t="s">
        <v>322</v>
      </c>
      <c r="B72" s="300" t="s">
        <v>323</v>
      </c>
    </row>
    <row r="74" spans="1:11">
      <c r="A74" s="299" t="s">
        <v>324</v>
      </c>
      <c r="B74" s="301" t="s">
        <v>325</v>
      </c>
    </row>
    <row r="75" spans="1:11">
      <c r="B75" s="300" t="s">
        <v>326</v>
      </c>
    </row>
    <row r="76" spans="1:11">
      <c r="B76" s="297" t="s">
        <v>327</v>
      </c>
    </row>
  </sheetData>
  <mergeCells count="11">
    <mergeCell ref="A5:D5"/>
    <mergeCell ref="M1:O1"/>
    <mergeCell ref="A2:E2"/>
    <mergeCell ref="A3:A4"/>
    <mergeCell ref="B3:D3"/>
    <mergeCell ref="E3:E4"/>
    <mergeCell ref="M19:O19"/>
    <mergeCell ref="M37:O37"/>
    <mergeCell ref="B38:D38"/>
    <mergeCell ref="B39:D39"/>
    <mergeCell ref="A50:D50"/>
  </mergeCells>
  <dataValidations count="4">
    <dataValidation type="list" allowBlank="1" showInputMessage="1" showErrorMessage="1" sqref="J3:J175" xr:uid="{00000000-0002-0000-0500-000000000000}">
      <formula1>$I$3:$I$5</formula1>
    </dataValidation>
    <dataValidation type="list" allowBlank="1" showInputMessage="1" showErrorMessage="1" sqref="H3:H1048576" xr:uid="{00000000-0002-0000-0500-000001000000}">
      <formula1>$G$3:$G$16</formula1>
    </dataValidation>
    <dataValidation type="list" allowBlank="1" showInputMessage="1" showErrorMessage="1" sqref="J176:J1048576" xr:uid="{00000000-0002-0000-0500-000002000000}">
      <formula1>$I$1:$I$3</formula1>
    </dataValidation>
    <dataValidation type="list" allowBlank="1" showInputMessage="1" showErrorMessage="1" sqref="I6:I34" xr:uid="{00000000-0002-0000-0500-000003000000}">
      <formula1>$G$3:$G$14</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499984740745262"/>
    <pageSetUpPr fitToPage="1"/>
  </sheetPr>
  <dimension ref="A1:T79"/>
  <sheetViews>
    <sheetView topLeftCell="A16" zoomScale="85" zoomScaleNormal="85" workbookViewId="0">
      <selection activeCell="B23" sqref="B23:E23"/>
    </sheetView>
  </sheetViews>
  <sheetFormatPr defaultColWidth="8.6640625" defaultRowHeight="13.2"/>
  <cols>
    <col min="1" max="1" width="60.6640625" style="267" customWidth="1"/>
    <col min="2" max="4" width="12.109375" style="287" customWidth="1"/>
    <col min="5" max="5" width="70.6640625" style="267" customWidth="1"/>
    <col min="6" max="6" width="0.6640625" style="290" customWidth="1"/>
    <col min="7" max="7" width="22.6640625" hidden="1" customWidth="1"/>
    <col min="8" max="8" width="20.6640625" customWidth="1"/>
    <col min="9" max="9" width="12.44140625" hidden="1" customWidth="1"/>
    <col min="10" max="10" width="14.33203125" customWidth="1"/>
    <col min="11" max="11" width="64.44140625" style="230" customWidth="1"/>
    <col min="12" max="12" width="0.6640625" style="290" customWidth="1"/>
    <col min="13" max="16" width="8.6640625" style="267"/>
    <col min="17" max="17" width="16.44140625" style="267" bestFit="1" customWidth="1"/>
    <col min="18" max="18" width="12.44140625" style="267" customWidth="1"/>
    <col min="19" max="19" width="16.109375" style="267" bestFit="1" customWidth="1"/>
    <col min="20" max="20" width="12.44140625" style="267" customWidth="1"/>
    <col min="21" max="16384" width="8.6640625" style="230"/>
  </cols>
  <sheetData>
    <row r="1" spans="1:20">
      <c r="G1" s="302" t="s">
        <v>331</v>
      </c>
      <c r="H1" s="302" t="s">
        <v>329</v>
      </c>
      <c r="I1" s="302" t="s">
        <v>332</v>
      </c>
      <c r="J1" s="302" t="s">
        <v>330</v>
      </c>
      <c r="M1" s="1446" t="s">
        <v>129</v>
      </c>
      <c r="N1" s="1447"/>
      <c r="O1" s="1447"/>
      <c r="P1" s="228"/>
      <c r="Q1" s="228"/>
      <c r="R1" s="228"/>
      <c r="S1" s="228"/>
      <c r="T1" s="229"/>
    </row>
    <row r="2" spans="1:20" ht="14.4">
      <c r="A2" s="1430" t="s">
        <v>200</v>
      </c>
      <c r="B2" s="1431"/>
      <c r="C2" s="1431"/>
      <c r="D2" s="1431"/>
      <c r="E2" s="1431"/>
      <c r="F2" s="305"/>
      <c r="G2" s="166"/>
      <c r="H2" s="82"/>
      <c r="I2" s="82"/>
      <c r="J2" s="82"/>
      <c r="K2" s="306" t="s">
        <v>128</v>
      </c>
      <c r="L2" s="305"/>
      <c r="M2" s="232" t="s">
        <v>131</v>
      </c>
      <c r="N2" s="233" t="s">
        <v>132</v>
      </c>
      <c r="O2" s="233" t="s">
        <v>133</v>
      </c>
      <c r="P2" s="234"/>
      <c r="Q2" s="233" t="s">
        <v>134</v>
      </c>
      <c r="R2" s="234">
        <v>20</v>
      </c>
      <c r="S2" s="233" t="s">
        <v>135</v>
      </c>
      <c r="T2" s="235">
        <v>56.5</v>
      </c>
    </row>
    <row r="3" spans="1:20">
      <c r="A3" s="1432" t="s">
        <v>201</v>
      </c>
      <c r="B3" s="1432" t="s">
        <v>202</v>
      </c>
      <c r="C3" s="1432"/>
      <c r="D3" s="1432"/>
      <c r="E3" s="1433" t="s">
        <v>6</v>
      </c>
      <c r="F3" s="307"/>
      <c r="G3" t="s">
        <v>98</v>
      </c>
      <c r="I3" s="82" t="s">
        <v>75</v>
      </c>
      <c r="L3" s="307"/>
      <c r="M3" s="237">
        <f>B9</f>
        <v>180</v>
      </c>
      <c r="N3" s="238">
        <f>C9</f>
        <v>180</v>
      </c>
      <c r="O3" s="238">
        <f>D9</f>
        <v>180</v>
      </c>
      <c r="P3" s="234"/>
      <c r="Q3" s="234"/>
      <c r="R3" s="234"/>
      <c r="S3" s="234"/>
      <c r="T3" s="235"/>
    </row>
    <row r="4" spans="1:20">
      <c r="A4" s="1432"/>
      <c r="B4" s="308" t="s">
        <v>3</v>
      </c>
      <c r="C4" s="308" t="s">
        <v>4</v>
      </c>
      <c r="D4" s="308" t="s">
        <v>5</v>
      </c>
      <c r="E4" s="1434"/>
      <c r="F4" s="307"/>
      <c r="G4" t="s">
        <v>99</v>
      </c>
      <c r="I4" s="82" t="s">
        <v>247</v>
      </c>
      <c r="L4" s="307"/>
      <c r="M4" s="240"/>
      <c r="N4" s="234"/>
      <c r="O4" s="234"/>
      <c r="P4" s="234"/>
      <c r="Q4" s="233" t="s">
        <v>136</v>
      </c>
      <c r="R4" s="241">
        <f>COS(RADIANS(T2))*SIN(RADIANS(R2))</f>
        <v>0.18877356682316765</v>
      </c>
      <c r="S4" s="242">
        <f>SIN(RADIANS(T2))</f>
        <v>0.83388582206716821</v>
      </c>
      <c r="T4" s="243">
        <f>COS(RADIANS(T2))*COS(RADIANS(R2))</f>
        <v>0.51865111223656135</v>
      </c>
    </row>
    <row r="5" spans="1:20">
      <c r="A5" s="1435" t="s">
        <v>0</v>
      </c>
      <c r="B5" s="1435"/>
      <c r="C5" s="1435"/>
      <c r="D5" s="1435"/>
      <c r="E5" s="309" t="s">
        <v>9</v>
      </c>
      <c r="F5" s="310"/>
      <c r="G5" t="s">
        <v>100</v>
      </c>
      <c r="I5" s="82" t="s">
        <v>248</v>
      </c>
      <c r="L5" s="310"/>
      <c r="M5" s="240"/>
      <c r="N5" s="234"/>
      <c r="O5" s="234"/>
      <c r="P5" s="234"/>
      <c r="Q5" s="233" t="s">
        <v>137</v>
      </c>
      <c r="R5" s="241">
        <f>COS(RADIANS(R2))</f>
        <v>0.93969262078590843</v>
      </c>
      <c r="S5" s="242">
        <v>0</v>
      </c>
      <c r="T5" s="243">
        <f>-SIN(RADIANS(R2))</f>
        <v>-0.34202014332566871</v>
      </c>
    </row>
    <row r="6" spans="1:20" ht="14.4">
      <c r="A6" s="351" t="s">
        <v>341</v>
      </c>
      <c r="B6" s="356">
        <v>0</v>
      </c>
      <c r="C6" s="356">
        <v>0</v>
      </c>
      <c r="D6" s="356">
        <v>0</v>
      </c>
      <c r="E6" s="357" t="s">
        <v>302</v>
      </c>
      <c r="F6" s="314"/>
      <c r="G6" t="s">
        <v>101</v>
      </c>
      <c r="H6" t="s">
        <v>99</v>
      </c>
      <c r="J6" t="s">
        <v>75</v>
      </c>
      <c r="K6" s="230" t="s">
        <v>204</v>
      </c>
      <c r="L6" s="314"/>
      <c r="M6" s="240"/>
      <c r="N6" s="234"/>
      <c r="O6" s="234"/>
      <c r="P6" s="234"/>
      <c r="Q6" s="233" t="s">
        <v>135</v>
      </c>
      <c r="R6" s="241">
        <f>S5*T4-S4*T5</f>
        <v>0.28520574838065593</v>
      </c>
      <c r="S6" s="241">
        <f>T5*R4-T4*R5</f>
        <v>-0.55193698531205815</v>
      </c>
      <c r="T6" s="248">
        <f>R5*S4-R4*S5</f>
        <v>0.78359635357450896</v>
      </c>
    </row>
    <row r="7" spans="1:20">
      <c r="A7" s="352" t="s">
        <v>303</v>
      </c>
      <c r="B7" s="353">
        <v>0</v>
      </c>
      <c r="C7" s="353">
        <v>0</v>
      </c>
      <c r="D7" s="353">
        <v>0</v>
      </c>
      <c r="E7" s="354" t="s">
        <v>304</v>
      </c>
      <c r="F7" s="314"/>
      <c r="G7" t="s">
        <v>104</v>
      </c>
      <c r="H7" t="s">
        <v>92</v>
      </c>
      <c r="J7" t="s">
        <v>75</v>
      </c>
      <c r="L7" s="314"/>
      <c r="M7" s="240"/>
      <c r="N7" s="234"/>
      <c r="O7" s="234"/>
      <c r="P7" s="234"/>
      <c r="Q7" s="233"/>
      <c r="R7" s="241"/>
      <c r="S7" s="241"/>
      <c r="T7" s="248"/>
    </row>
    <row r="8" spans="1:20" ht="14.4">
      <c r="A8" s="311" t="s">
        <v>250</v>
      </c>
      <c r="B8" s="312">
        <v>180</v>
      </c>
      <c r="C8" s="312">
        <v>180</v>
      </c>
      <c r="D8" s="312">
        <v>180</v>
      </c>
      <c r="E8" s="313" t="s">
        <v>203</v>
      </c>
      <c r="F8" s="314"/>
      <c r="G8" t="s">
        <v>23</v>
      </c>
      <c r="H8" t="s">
        <v>92</v>
      </c>
      <c r="J8" t="s">
        <v>75</v>
      </c>
      <c r="L8" s="314"/>
      <c r="M8" s="240"/>
      <c r="N8" s="234"/>
      <c r="O8" s="234"/>
      <c r="P8" s="234"/>
      <c r="Q8" s="233"/>
      <c r="R8" s="241"/>
      <c r="S8" s="241"/>
      <c r="T8" s="248"/>
    </row>
    <row r="9" spans="1:20">
      <c r="A9" s="360" t="s">
        <v>53</v>
      </c>
      <c r="B9" s="361">
        <f>SQRT(SUMSQ(B6:B8))</f>
        <v>180</v>
      </c>
      <c r="C9" s="361">
        <f>SQRT(SUMSQ(C6:C8))</f>
        <v>180</v>
      </c>
      <c r="D9" s="361">
        <f>SQRT(SUMSQ(D6:D8))</f>
        <v>180</v>
      </c>
      <c r="E9" s="363"/>
      <c r="F9" s="319"/>
      <c r="G9" t="s">
        <v>241</v>
      </c>
      <c r="L9" s="319"/>
      <c r="M9" s="240"/>
      <c r="N9" s="234"/>
      <c r="O9" s="234"/>
      <c r="P9" s="234"/>
      <c r="Q9" s="233" t="s">
        <v>142</v>
      </c>
      <c r="R9" s="253">
        <f>R6*M3</f>
        <v>51.337034708518068</v>
      </c>
      <c r="S9" s="233" t="s">
        <v>143</v>
      </c>
      <c r="T9" s="254">
        <f>R5*M3</f>
        <v>169.14467174146353</v>
      </c>
    </row>
    <row r="10" spans="1:20">
      <c r="A10" s="364"/>
      <c r="B10" s="365" t="s">
        <v>147</v>
      </c>
      <c r="C10" s="365" t="s">
        <v>135</v>
      </c>
      <c r="D10" s="366"/>
      <c r="E10" s="363"/>
      <c r="F10" s="319"/>
      <c r="G10" t="s">
        <v>102</v>
      </c>
      <c r="L10" s="319"/>
      <c r="M10" s="240"/>
      <c r="N10" s="234"/>
      <c r="O10" s="234"/>
      <c r="P10" s="234"/>
      <c r="Q10" s="233"/>
      <c r="R10" s="253"/>
      <c r="S10" s="233"/>
      <c r="T10" s="254"/>
    </row>
    <row r="11" spans="1:20">
      <c r="A11" s="367" t="s">
        <v>148</v>
      </c>
      <c r="B11" s="362">
        <f>R14</f>
        <v>180</v>
      </c>
      <c r="C11" s="362">
        <f>T14</f>
        <v>180.00000000000003</v>
      </c>
      <c r="D11" s="368"/>
      <c r="E11" s="363"/>
      <c r="F11" s="319"/>
      <c r="G11" t="s">
        <v>35</v>
      </c>
      <c r="L11" s="319"/>
      <c r="M11" s="240"/>
      <c r="N11" s="234"/>
      <c r="O11" s="234"/>
      <c r="P11" s="234"/>
      <c r="Q11" s="233" t="s">
        <v>145</v>
      </c>
      <c r="R11" s="253">
        <f>S6*N3</f>
        <v>-99.348657356170463</v>
      </c>
      <c r="S11" s="233" t="s">
        <v>146</v>
      </c>
      <c r="T11" s="254">
        <f>S5*N3</f>
        <v>0</v>
      </c>
    </row>
    <row r="12" spans="1:20">
      <c r="A12" s="367" t="s">
        <v>205</v>
      </c>
      <c r="B12" s="362">
        <f>'[6]RT Science Knowledge (#11)'!B12</f>
        <v>0</v>
      </c>
      <c r="C12" s="362">
        <f>'[6]RT Science Knowledge (#11)'!C12</f>
        <v>0</v>
      </c>
      <c r="D12" s="368"/>
      <c r="E12" s="363"/>
      <c r="F12" s="319"/>
      <c r="G12" t="s">
        <v>103</v>
      </c>
      <c r="L12" s="319"/>
      <c r="M12" s="240"/>
      <c r="N12" s="234"/>
      <c r="O12" s="234"/>
      <c r="P12" s="234"/>
      <c r="Q12" s="233"/>
      <c r="R12" s="253"/>
      <c r="S12" s="233"/>
      <c r="T12" s="254"/>
    </row>
    <row r="13" spans="1:20">
      <c r="A13" s="369" t="s">
        <v>206</v>
      </c>
      <c r="B13" s="362">
        <f>SQRT(SUMSQ(B11:B12))</f>
        <v>180</v>
      </c>
      <c r="C13" s="362">
        <f>SQRT(SUMSQ(C11:C12))</f>
        <v>180.00000000000003</v>
      </c>
      <c r="D13" s="368"/>
      <c r="E13" s="363"/>
      <c r="F13" s="319"/>
      <c r="G13" s="82" t="s">
        <v>297</v>
      </c>
      <c r="L13" s="310"/>
      <c r="M13" s="240"/>
      <c r="N13" s="234"/>
      <c r="O13" s="234"/>
      <c r="P13" s="234"/>
      <c r="Q13" s="233" t="s">
        <v>149</v>
      </c>
      <c r="R13" s="253">
        <f>T6*O3</f>
        <v>141.04734364341161</v>
      </c>
      <c r="S13" s="233" t="s">
        <v>150</v>
      </c>
      <c r="T13" s="254">
        <f>T5*O3</f>
        <v>-61.563625798620372</v>
      </c>
    </row>
    <row r="14" spans="1:20">
      <c r="A14" s="320" t="s">
        <v>1</v>
      </c>
      <c r="B14" s="321"/>
      <c r="C14" s="321"/>
      <c r="D14" s="322"/>
      <c r="E14" s="309" t="s">
        <v>10</v>
      </c>
      <c r="F14" s="310"/>
      <c r="G14" t="s">
        <v>93</v>
      </c>
      <c r="H14" s="219"/>
      <c r="L14" s="319"/>
      <c r="M14" s="240"/>
      <c r="N14" s="234"/>
      <c r="O14" s="234"/>
      <c r="P14" s="234"/>
      <c r="Q14" s="233" t="s">
        <v>153</v>
      </c>
      <c r="R14" s="253">
        <f>SQRT(SUMSQ(R9:R13))</f>
        <v>180</v>
      </c>
      <c r="S14" s="233" t="s">
        <v>154</v>
      </c>
      <c r="T14" s="254">
        <f>SQRT(SUMSQ(T9:T13))</f>
        <v>180.00000000000003</v>
      </c>
    </row>
    <row r="15" spans="1:20" ht="12.75" customHeight="1" thickBot="1">
      <c r="A15" s="351" t="s">
        <v>305</v>
      </c>
      <c r="B15" s="356">
        <v>0</v>
      </c>
      <c r="C15" s="356">
        <v>0</v>
      </c>
      <c r="D15" s="356">
        <v>0</v>
      </c>
      <c r="E15" s="357" t="s">
        <v>302</v>
      </c>
      <c r="F15" s="319"/>
      <c r="G15" t="s">
        <v>92</v>
      </c>
      <c r="H15" s="219" t="s">
        <v>99</v>
      </c>
      <c r="J15" t="s">
        <v>247</v>
      </c>
      <c r="K15" s="230" t="s">
        <v>209</v>
      </c>
      <c r="L15" s="319"/>
      <c r="M15" s="261"/>
      <c r="N15" s="262"/>
      <c r="O15" s="262"/>
      <c r="P15" s="262"/>
      <c r="Q15" s="324"/>
      <c r="R15" s="325"/>
      <c r="S15" s="324"/>
      <c r="T15" s="326"/>
    </row>
    <row r="16" spans="1:20" ht="12.75" customHeight="1">
      <c r="A16" s="351" t="s">
        <v>306</v>
      </c>
      <c r="B16" s="356">
        <v>0</v>
      </c>
      <c r="C16" s="356">
        <v>0</v>
      </c>
      <c r="D16" s="356">
        <v>0</v>
      </c>
      <c r="E16" s="357" t="s">
        <v>302</v>
      </c>
      <c r="F16" s="319"/>
      <c r="G16" s="82" t="s">
        <v>36</v>
      </c>
      <c r="H16" t="s">
        <v>99</v>
      </c>
      <c r="J16" t="s">
        <v>247</v>
      </c>
      <c r="K16" s="230" t="s">
        <v>169</v>
      </c>
      <c r="L16" s="319"/>
      <c r="Q16" s="328"/>
      <c r="R16" s="329"/>
      <c r="S16" s="328"/>
      <c r="T16" s="330"/>
    </row>
    <row r="17" spans="1:20" ht="12.75" customHeight="1">
      <c r="A17" s="351" t="s">
        <v>307</v>
      </c>
      <c r="B17" s="356">
        <v>0</v>
      </c>
      <c r="C17" s="356">
        <v>0</v>
      </c>
      <c r="D17" s="356">
        <v>0</v>
      </c>
      <c r="E17" s="357" t="s">
        <v>302</v>
      </c>
      <c r="F17" s="319"/>
      <c r="H17" t="s">
        <v>99</v>
      </c>
      <c r="J17" t="s">
        <v>247</v>
      </c>
      <c r="L17" s="319"/>
      <c r="Q17" s="328"/>
      <c r="R17" s="329"/>
      <c r="S17" s="328"/>
      <c r="T17" s="330"/>
    </row>
    <row r="18" spans="1:20" ht="12.75" customHeight="1">
      <c r="A18" s="351" t="s">
        <v>308</v>
      </c>
      <c r="B18" s="356">
        <v>0</v>
      </c>
      <c r="C18" s="356">
        <v>0</v>
      </c>
      <c r="D18" s="356">
        <v>0</v>
      </c>
      <c r="E18" s="357" t="s">
        <v>302</v>
      </c>
      <c r="F18" s="319"/>
      <c r="H18" t="s">
        <v>99</v>
      </c>
      <c r="J18" t="s">
        <v>247</v>
      </c>
      <c r="L18" s="319"/>
      <c r="Q18" s="328"/>
      <c r="R18" s="329"/>
      <c r="S18" s="328"/>
      <c r="T18" s="330"/>
    </row>
    <row r="19" spans="1:20" ht="12.75" customHeight="1">
      <c r="A19" s="351" t="s">
        <v>309</v>
      </c>
      <c r="B19" s="355">
        <v>60</v>
      </c>
      <c r="C19" s="355">
        <v>60</v>
      </c>
      <c r="D19" s="355">
        <v>60</v>
      </c>
      <c r="E19" s="357" t="s">
        <v>310</v>
      </c>
      <c r="F19" s="319"/>
      <c r="H19" t="s">
        <v>101</v>
      </c>
      <c r="J19" t="s">
        <v>247</v>
      </c>
      <c r="L19" s="319"/>
    </row>
    <row r="20" spans="1:20" ht="12.75" customHeight="1" thickBot="1">
      <c r="A20" s="351" t="s">
        <v>311</v>
      </c>
      <c r="B20" s="356">
        <v>1.5</v>
      </c>
      <c r="C20" s="356">
        <v>1.5</v>
      </c>
      <c r="D20" s="356">
        <v>1.5</v>
      </c>
      <c r="E20" s="357" t="s">
        <v>49</v>
      </c>
      <c r="F20" s="319"/>
      <c r="H20" t="s">
        <v>35</v>
      </c>
      <c r="J20" t="s">
        <v>247</v>
      </c>
      <c r="L20" s="319"/>
    </row>
    <row r="21" spans="1:20" ht="12.75" customHeight="1">
      <c r="A21" s="351" t="s">
        <v>20</v>
      </c>
      <c r="B21" s="356">
        <v>0</v>
      </c>
      <c r="C21" s="356">
        <v>0.5</v>
      </c>
      <c r="D21" s="356">
        <v>0</v>
      </c>
      <c r="E21" s="357" t="s">
        <v>50</v>
      </c>
      <c r="F21" s="319"/>
      <c r="H21" t="s">
        <v>103</v>
      </c>
      <c r="J21" t="s">
        <v>247</v>
      </c>
      <c r="L21" s="310"/>
      <c r="M21" s="336"/>
      <c r="N21" s="228"/>
      <c r="O21" s="228"/>
      <c r="P21" s="228"/>
      <c r="Q21" s="228"/>
      <c r="R21" s="228"/>
      <c r="S21" s="228"/>
      <c r="T21" s="229"/>
    </row>
    <row r="22" spans="1:20">
      <c r="A22" s="358" t="s">
        <v>163</v>
      </c>
      <c r="B22" s="353">
        <v>20</v>
      </c>
      <c r="C22" s="353">
        <v>40</v>
      </c>
      <c r="D22" s="353">
        <v>20</v>
      </c>
      <c r="E22" s="354" t="s">
        <v>312</v>
      </c>
      <c r="F22" s="319"/>
      <c r="H22" t="s">
        <v>297</v>
      </c>
      <c r="J22" t="s">
        <v>247</v>
      </c>
      <c r="L22" s="319"/>
      <c r="M22" s="1444" t="s">
        <v>161</v>
      </c>
      <c r="N22" s="1445"/>
      <c r="O22" s="1445"/>
      <c r="P22" s="234"/>
      <c r="Q22" s="234"/>
      <c r="R22" s="234"/>
      <c r="S22" s="234"/>
      <c r="T22" s="235"/>
    </row>
    <row r="23" spans="1:20">
      <c r="A23" s="323" t="s">
        <v>207</v>
      </c>
      <c r="B23" s="312">
        <v>200</v>
      </c>
      <c r="C23" s="312">
        <v>200</v>
      </c>
      <c r="D23" s="312">
        <v>200</v>
      </c>
      <c r="E23" s="317" t="s">
        <v>452</v>
      </c>
      <c r="F23" s="310"/>
      <c r="H23" t="s">
        <v>297</v>
      </c>
      <c r="J23" t="s">
        <v>247</v>
      </c>
      <c r="L23" s="319"/>
      <c r="M23" s="232" t="s">
        <v>131</v>
      </c>
      <c r="N23" s="233" t="s">
        <v>132</v>
      </c>
      <c r="O23" s="233" t="s">
        <v>133</v>
      </c>
      <c r="P23" s="234"/>
      <c r="Q23" s="233" t="s">
        <v>134</v>
      </c>
      <c r="R23" s="234">
        <v>20</v>
      </c>
      <c r="S23" s="233" t="s">
        <v>135</v>
      </c>
      <c r="T23" s="235">
        <v>56.5</v>
      </c>
    </row>
    <row r="24" spans="1:20" ht="39.6">
      <c r="A24" s="323" t="s">
        <v>208</v>
      </c>
      <c r="B24" s="312">
        <v>40</v>
      </c>
      <c r="C24" s="312">
        <v>40</v>
      </c>
      <c r="D24" s="312">
        <v>40</v>
      </c>
      <c r="E24" s="317" t="s">
        <v>333</v>
      </c>
      <c r="F24" s="319"/>
      <c r="H24" s="219" t="s">
        <v>98</v>
      </c>
      <c r="J24" t="s">
        <v>247</v>
      </c>
      <c r="K24" s="230" t="s">
        <v>169</v>
      </c>
      <c r="L24" s="319"/>
      <c r="M24" s="237">
        <f>B26</f>
        <v>213.54683327083077</v>
      </c>
      <c r="N24" s="238">
        <f>C26</f>
        <v>216.33885457772027</v>
      </c>
      <c r="O24" s="238">
        <f>D26</f>
        <v>213.54683327083077</v>
      </c>
      <c r="P24" s="234"/>
      <c r="Q24" s="234"/>
      <c r="R24" s="234"/>
      <c r="S24" s="234"/>
      <c r="T24" s="235"/>
    </row>
    <row r="25" spans="1:20">
      <c r="A25" s="370"/>
      <c r="B25" s="371"/>
      <c r="C25" s="371"/>
      <c r="D25" s="371"/>
      <c r="E25" s="363"/>
      <c r="F25" s="319"/>
      <c r="K25" s="230" t="s">
        <v>169</v>
      </c>
      <c r="L25" s="319"/>
      <c r="M25" s="240"/>
      <c r="N25" s="234"/>
      <c r="O25" s="234"/>
      <c r="P25" s="234"/>
      <c r="Q25" s="233" t="s">
        <v>136</v>
      </c>
      <c r="R25" s="241">
        <f>COS(RADIANS(T23))*SIN(RADIANS(R23))</f>
        <v>0.18877356682316765</v>
      </c>
      <c r="S25" s="242">
        <f>SIN(RADIANS(T23))</f>
        <v>0.83388582206716821</v>
      </c>
      <c r="T25" s="243">
        <f>COS(RADIANS(T23))*COS(RADIANS(R23))</f>
        <v>0.51865111223656135</v>
      </c>
    </row>
    <row r="26" spans="1:20">
      <c r="A26" s="327" t="s">
        <v>54</v>
      </c>
      <c r="B26" s="361">
        <f>SQRT(SUMSQ(B15:B24))</f>
        <v>213.54683327083077</v>
      </c>
      <c r="C26" s="361">
        <f>SQRT(SUMSQ(C15:C24))</f>
        <v>216.33885457772027</v>
      </c>
      <c r="D26" s="361">
        <f>SQRT(SUMSQ(D15:D24))</f>
        <v>213.54683327083077</v>
      </c>
      <c r="E26" s="363"/>
      <c r="F26" s="319"/>
      <c r="K26" s="230" t="s">
        <v>169</v>
      </c>
      <c r="L26" s="319"/>
      <c r="M26" s="240"/>
      <c r="N26" s="234"/>
      <c r="O26" s="234"/>
      <c r="P26" s="234"/>
      <c r="Q26" s="233"/>
      <c r="R26" s="241"/>
      <c r="S26" s="242"/>
      <c r="T26" s="243"/>
    </row>
    <row r="27" spans="1:20">
      <c r="A27" s="364"/>
      <c r="B27" s="365" t="s">
        <v>147</v>
      </c>
      <c r="C27" s="365" t="s">
        <v>135</v>
      </c>
      <c r="D27" s="366"/>
      <c r="E27" s="363"/>
      <c r="F27" s="319"/>
      <c r="K27" s="230" t="s">
        <v>160</v>
      </c>
      <c r="L27" s="339"/>
      <c r="M27" s="240"/>
      <c r="N27" s="234"/>
      <c r="O27" s="234"/>
      <c r="P27" s="234"/>
      <c r="Q27" s="233" t="s">
        <v>137</v>
      </c>
      <c r="R27" s="241">
        <f>COS(RADIANS(R23))</f>
        <v>0.93969262078590843</v>
      </c>
      <c r="S27" s="242">
        <v>0</v>
      </c>
      <c r="T27" s="243">
        <f>-SIN(RADIANS(R23))</f>
        <v>-0.34202014332566871</v>
      </c>
    </row>
    <row r="28" spans="1:20">
      <c r="A28" s="372" t="s">
        <v>148</v>
      </c>
      <c r="B28" s="362">
        <f>R34</f>
        <v>214.40123013060202</v>
      </c>
      <c r="C28" s="362">
        <f>T34</f>
        <v>213.5468332708308</v>
      </c>
      <c r="D28" s="368"/>
      <c r="E28" s="363"/>
      <c r="F28" s="319"/>
      <c r="K28" s="230" t="s">
        <v>169</v>
      </c>
      <c r="L28" s="339"/>
      <c r="M28" s="240"/>
      <c r="N28" s="234"/>
      <c r="O28" s="234"/>
      <c r="P28" s="234"/>
      <c r="Q28" s="233" t="s">
        <v>135</v>
      </c>
      <c r="R28" s="241">
        <f>S27*T25-S25*T27</f>
        <v>0.28520574838065593</v>
      </c>
      <c r="S28" s="241">
        <f>T27*R25-T25*R27</f>
        <v>-0.55193698531205815</v>
      </c>
      <c r="T28" s="248">
        <f>R27*S25-R25*S27</f>
        <v>0.78359635357450896</v>
      </c>
    </row>
    <row r="29" spans="1:20">
      <c r="A29" s="367" t="s">
        <v>210</v>
      </c>
      <c r="B29" s="362">
        <f>'[6]RT Science Knowledge (#11)'!B26</f>
        <v>66.35002757052132</v>
      </c>
      <c r="C29" s="362">
        <f>'[6]RT Science Knowledge (#11)'!C26</f>
        <v>66.349453652611189</v>
      </c>
      <c r="D29" s="368"/>
      <c r="E29" s="363"/>
      <c r="F29" s="339"/>
      <c r="L29" s="339"/>
      <c r="M29" s="240"/>
      <c r="N29" s="234"/>
      <c r="O29" s="234"/>
      <c r="P29" s="234"/>
      <c r="Q29" s="233" t="s">
        <v>142</v>
      </c>
      <c r="R29" s="253">
        <f>R28*M24</f>
        <v>60.904784397326445</v>
      </c>
      <c r="S29" s="233" t="s">
        <v>143</v>
      </c>
      <c r="T29" s="254">
        <f>R27*M24</f>
        <v>200.66838341679841</v>
      </c>
    </row>
    <row r="30" spans="1:20" ht="12.75" customHeight="1">
      <c r="A30" s="332" t="s">
        <v>211</v>
      </c>
      <c r="B30" s="316">
        <f>SQRT(SUMSQ(B28:B29))</f>
        <v>224.4330939057881</v>
      </c>
      <c r="C30" s="316">
        <f>SQRT(SUMSQ(C28:C29))</f>
        <v>223.61685982948603</v>
      </c>
      <c r="D30" s="318"/>
      <c r="E30" s="317"/>
      <c r="F30" s="339"/>
      <c r="L30" s="339"/>
      <c r="M30" s="240"/>
      <c r="N30" s="234"/>
      <c r="O30" s="234"/>
      <c r="P30" s="234"/>
      <c r="Q30" s="233"/>
      <c r="R30" s="253"/>
      <c r="S30" s="233"/>
      <c r="T30" s="254"/>
    </row>
    <row r="31" spans="1:20">
      <c r="A31" s="333" t="s">
        <v>2</v>
      </c>
      <c r="B31" s="334"/>
      <c r="C31" s="334"/>
      <c r="D31" s="335"/>
      <c r="E31" s="309" t="s">
        <v>11</v>
      </c>
      <c r="F31" s="339"/>
      <c r="L31" s="340"/>
      <c r="M31" s="240"/>
      <c r="N31" s="234"/>
      <c r="O31" s="234"/>
      <c r="P31" s="234"/>
      <c r="Q31" s="233" t="s">
        <v>145</v>
      </c>
      <c r="R31" s="253">
        <f>S28*N24</f>
        <v>-119.40541520149067</v>
      </c>
      <c r="S31" s="233" t="s">
        <v>146</v>
      </c>
      <c r="T31" s="254">
        <f>S27*N24</f>
        <v>0</v>
      </c>
    </row>
    <row r="32" spans="1:20">
      <c r="A32" s="351" t="s">
        <v>290</v>
      </c>
      <c r="B32" s="355">
        <v>30</v>
      </c>
      <c r="C32" s="355">
        <v>30</v>
      </c>
      <c r="D32" s="355">
        <v>30</v>
      </c>
      <c r="E32" s="357" t="s">
        <v>296</v>
      </c>
      <c r="F32" s="339"/>
      <c r="H32" t="s">
        <v>99</v>
      </c>
      <c r="J32" t="s">
        <v>248</v>
      </c>
      <c r="L32" s="289"/>
      <c r="M32" s="240"/>
      <c r="N32" s="234"/>
      <c r="O32" s="234"/>
      <c r="P32" s="234"/>
      <c r="Q32" s="233"/>
      <c r="R32" s="253"/>
      <c r="S32" s="233"/>
      <c r="T32" s="254"/>
    </row>
    <row r="33" spans="1:20">
      <c r="A33" s="351" t="s">
        <v>51</v>
      </c>
      <c r="B33" s="353">
        <v>10</v>
      </c>
      <c r="C33" s="353">
        <v>10</v>
      </c>
      <c r="D33" s="353">
        <v>10</v>
      </c>
      <c r="E33" s="483" t="s">
        <v>394</v>
      </c>
      <c r="F33" s="339"/>
      <c r="H33" t="s">
        <v>100</v>
      </c>
      <c r="J33" t="s">
        <v>248</v>
      </c>
      <c r="L33" s="289"/>
      <c r="M33" s="240"/>
      <c r="N33" s="234"/>
      <c r="O33" s="234"/>
      <c r="P33" s="234"/>
      <c r="Q33" s="233" t="s">
        <v>149</v>
      </c>
      <c r="R33" s="253">
        <f>T28*O24</f>
        <v>167.33451986840663</v>
      </c>
      <c r="S33" s="233" t="s">
        <v>150</v>
      </c>
      <c r="T33" s="254">
        <f>T27*O24</f>
        <v>-73.037318522032223</v>
      </c>
    </row>
    <row r="34" spans="1:20" ht="26.4">
      <c r="A34" s="337" t="s">
        <v>8</v>
      </c>
      <c r="B34" s="312">
        <v>0</v>
      </c>
      <c r="C34" s="312">
        <v>0</v>
      </c>
      <c r="D34" s="312">
        <v>0</v>
      </c>
      <c r="E34" s="317" t="s">
        <v>334</v>
      </c>
      <c r="F34" s="340"/>
      <c r="H34" t="s">
        <v>98</v>
      </c>
      <c r="J34" t="s">
        <v>248</v>
      </c>
      <c r="L34" s="289"/>
      <c r="M34" s="240"/>
      <c r="N34" s="234"/>
      <c r="O34" s="234"/>
      <c r="P34" s="234"/>
      <c r="Q34" s="233" t="s">
        <v>153</v>
      </c>
      <c r="R34" s="253">
        <f>SQRT(SUMSQ(R29:R33))</f>
        <v>214.40123013060202</v>
      </c>
      <c r="S34" s="233" t="s">
        <v>154</v>
      </c>
      <c r="T34" s="254">
        <f>SQRT(SUMSQ(T29:T33))</f>
        <v>213.5468332708308</v>
      </c>
    </row>
    <row r="35" spans="1:20" ht="27" thickBot="1">
      <c r="A35" s="337" t="s">
        <v>55</v>
      </c>
      <c r="B35" s="312">
        <v>0</v>
      </c>
      <c r="C35" s="312">
        <v>0</v>
      </c>
      <c r="D35" s="312">
        <v>0</v>
      </c>
      <c r="E35" s="317" t="s">
        <v>335</v>
      </c>
      <c r="F35" s="289"/>
      <c r="H35" t="s">
        <v>98</v>
      </c>
      <c r="J35" t="s">
        <v>248</v>
      </c>
      <c r="L35" s="281"/>
      <c r="M35" s="261"/>
      <c r="N35" s="262"/>
      <c r="O35" s="262"/>
      <c r="P35" s="262"/>
      <c r="Q35" s="262"/>
      <c r="R35" s="262"/>
      <c r="S35" s="262"/>
      <c r="T35" s="263"/>
    </row>
    <row r="36" spans="1:20">
      <c r="A36" s="337" t="s">
        <v>56</v>
      </c>
      <c r="B36" s="312">
        <v>0</v>
      </c>
      <c r="C36" s="312">
        <v>0</v>
      </c>
      <c r="D36" s="312">
        <v>0</v>
      </c>
      <c r="E36" s="317" t="s">
        <v>336</v>
      </c>
      <c r="F36" s="289"/>
      <c r="H36" t="s">
        <v>98</v>
      </c>
      <c r="J36" t="s">
        <v>248</v>
      </c>
      <c r="L36" s="247"/>
    </row>
    <row r="37" spans="1:20">
      <c r="A37" s="337" t="s">
        <v>57</v>
      </c>
      <c r="B37" s="312">
        <v>0</v>
      </c>
      <c r="C37" s="312">
        <v>0</v>
      </c>
      <c r="D37" s="312">
        <v>0</v>
      </c>
      <c r="E37" s="317" t="s">
        <v>336</v>
      </c>
      <c r="F37" s="289"/>
      <c r="H37" t="s">
        <v>98</v>
      </c>
      <c r="J37" t="s">
        <v>248</v>
      </c>
      <c r="L37" s="272"/>
    </row>
    <row r="38" spans="1:20">
      <c r="A38" s="337" t="s">
        <v>58</v>
      </c>
      <c r="B38" s="312">
        <v>0</v>
      </c>
      <c r="C38" s="312">
        <v>0</v>
      </c>
      <c r="D38" s="312">
        <v>0</v>
      </c>
      <c r="E38" s="317" t="s">
        <v>336</v>
      </c>
      <c r="F38" s="226"/>
      <c r="H38" t="s">
        <v>98</v>
      </c>
      <c r="J38" t="s">
        <v>248</v>
      </c>
      <c r="L38" s="272"/>
    </row>
    <row r="39" spans="1:20" ht="13.8" thickBot="1">
      <c r="A39" s="327" t="s">
        <v>59</v>
      </c>
      <c r="B39" s="361">
        <f>SQRT(SUMSQ(B32:B38))</f>
        <v>31.622776601683793</v>
      </c>
      <c r="C39" s="361">
        <f>SQRT(SUMSQ(C32:C38))</f>
        <v>31.622776601683793</v>
      </c>
      <c r="D39" s="361">
        <f>SQRT(SUMSQ(D32:D38))</f>
        <v>31.622776601683793</v>
      </c>
      <c r="E39" s="338"/>
      <c r="F39" s="303"/>
      <c r="L39" s="281"/>
    </row>
    <row r="40" spans="1:20">
      <c r="A40" s="364"/>
      <c r="B40" s="365" t="s">
        <v>147</v>
      </c>
      <c r="C40" s="365" t="s">
        <v>135</v>
      </c>
      <c r="D40" s="259"/>
      <c r="E40" s="338"/>
      <c r="F40" s="304"/>
      <c r="L40" s="281"/>
      <c r="M40" s="336"/>
      <c r="N40" s="228"/>
      <c r="O40" s="228"/>
      <c r="P40" s="228"/>
      <c r="Q40" s="228"/>
      <c r="R40" s="228"/>
      <c r="S40" s="228"/>
      <c r="T40" s="229"/>
    </row>
    <row r="41" spans="1:20">
      <c r="A41" s="372" t="s">
        <v>148</v>
      </c>
      <c r="B41" s="362">
        <f>R52</f>
        <v>31.622776601683793</v>
      </c>
      <c r="C41" s="362">
        <f>T52</f>
        <v>31.622776601683796</v>
      </c>
      <c r="D41" s="318"/>
      <c r="E41" s="338"/>
      <c r="F41" s="304"/>
      <c r="L41" s="281"/>
      <c r="M41" s="1444" t="s">
        <v>180</v>
      </c>
      <c r="N41" s="1445"/>
      <c r="O41" s="1445"/>
      <c r="P41" s="234"/>
      <c r="Q41" s="234"/>
      <c r="R41" s="234"/>
      <c r="S41" s="234"/>
      <c r="T41" s="235"/>
    </row>
    <row r="42" spans="1:20">
      <c r="A42" s="367" t="s">
        <v>212</v>
      </c>
      <c r="B42" s="362">
        <f>'[6]RT Science Knowledge (#11)'!B34</f>
        <v>50.990195135927848</v>
      </c>
      <c r="C42" s="362">
        <f>'[6]RT Science Knowledge (#11)'!C34</f>
        <v>50.990195135927848</v>
      </c>
      <c r="D42" s="318"/>
      <c r="E42" s="338"/>
      <c r="F42" s="226"/>
      <c r="L42" s="289"/>
      <c r="M42" s="232" t="s">
        <v>131</v>
      </c>
      <c r="N42" s="233" t="s">
        <v>132</v>
      </c>
      <c r="O42" s="233" t="s">
        <v>133</v>
      </c>
      <c r="P42" s="234"/>
      <c r="Q42" s="233" t="s">
        <v>134</v>
      </c>
      <c r="R42" s="234">
        <v>20</v>
      </c>
      <c r="S42" s="233" t="s">
        <v>135</v>
      </c>
      <c r="T42" s="235">
        <v>56.5</v>
      </c>
    </row>
    <row r="43" spans="1:20">
      <c r="A43" s="369" t="s">
        <v>213</v>
      </c>
      <c r="B43" s="362">
        <f>SQRT(SUMSQ(B41:B42))</f>
        <v>60</v>
      </c>
      <c r="C43" s="362">
        <f>SQRT(SUMSQ(C41:C42))</f>
        <v>60</v>
      </c>
      <c r="D43" s="318"/>
      <c r="E43" s="338"/>
      <c r="F43" s="226"/>
      <c r="L43" s="289"/>
      <c r="M43" s="237">
        <f>B39</f>
        <v>31.622776601683793</v>
      </c>
      <c r="N43" s="238">
        <f>C39</f>
        <v>31.622776601683793</v>
      </c>
      <c r="O43" s="238">
        <f>D39</f>
        <v>31.622776601683793</v>
      </c>
      <c r="P43" s="234"/>
      <c r="Q43" s="234"/>
      <c r="R43" s="234"/>
      <c r="S43" s="234"/>
      <c r="T43" s="235"/>
    </row>
    <row r="44" spans="1:20">
      <c r="A44" s="375" t="s">
        <v>214</v>
      </c>
      <c r="B44" s="342"/>
      <c r="C44" s="342"/>
      <c r="D44" s="343"/>
      <c r="E44" s="344"/>
      <c r="F44" s="226"/>
      <c r="L44" s="289"/>
      <c r="M44" s="240"/>
      <c r="N44" s="234"/>
      <c r="O44" s="234"/>
      <c r="P44" s="234"/>
      <c r="Q44" s="233" t="s">
        <v>136</v>
      </c>
      <c r="R44" s="241">
        <f>COS(RADIANS(T42))*SIN(RADIANS(R42))</f>
        <v>0.18877356682316765</v>
      </c>
      <c r="S44" s="242">
        <f>SIN(RADIANS(T42))</f>
        <v>0.83388582206716821</v>
      </c>
      <c r="T44" s="243">
        <f>COS(RADIANS(T42))*COS(RADIANS(R42))</f>
        <v>0.51865111223656135</v>
      </c>
    </row>
    <row r="45" spans="1:20">
      <c r="A45" s="373" t="s">
        <v>215</v>
      </c>
      <c r="B45" s="362">
        <f>(B13+SQRT((B30^2)+(B43^2)))</f>
        <v>412.31490188992245</v>
      </c>
      <c r="C45" s="362">
        <f>(C13+SQRT((C30^2)+(C43^2)))</f>
        <v>411.52645637162078</v>
      </c>
      <c r="D45" s="368"/>
      <c r="L45" s="346"/>
      <c r="M45" s="240"/>
      <c r="N45" s="234"/>
      <c r="O45" s="234"/>
      <c r="P45" s="234"/>
      <c r="Q45" s="233" t="s">
        <v>137</v>
      </c>
      <c r="R45" s="241">
        <f>COS(RADIANS(R42))</f>
        <v>0.93969262078590843</v>
      </c>
      <c r="S45" s="242">
        <v>0</v>
      </c>
      <c r="T45" s="243">
        <f>-SIN(RADIANS(R42))</f>
        <v>-0.34202014332566871</v>
      </c>
    </row>
    <row r="46" spans="1:20">
      <c r="A46" s="374" t="s">
        <v>111</v>
      </c>
      <c r="B46" s="1436">
        <v>613</v>
      </c>
      <c r="C46" s="1437"/>
      <c r="D46" s="1437"/>
      <c r="E46" s="224" t="s">
        <v>216</v>
      </c>
      <c r="L46" s="289"/>
      <c r="M46" s="240"/>
      <c r="N46" s="234"/>
      <c r="O46" s="234"/>
      <c r="P46" s="234"/>
      <c r="Q46" s="233" t="s">
        <v>135</v>
      </c>
      <c r="R46" s="241">
        <f>S45*T44-S44*T45</f>
        <v>0.28520574838065593</v>
      </c>
      <c r="S46" s="241">
        <f>T45*R44-T44*R45</f>
        <v>-0.55193698531205815</v>
      </c>
      <c r="T46" s="248">
        <f>R45*S44-R44*S45</f>
        <v>0.78359635357450896</v>
      </c>
    </row>
    <row r="47" spans="1:20">
      <c r="A47" s="374" t="s">
        <v>181</v>
      </c>
      <c r="B47" s="1426">
        <f>MIN(((B46-B45)),((B46-C45)))</f>
        <v>200.68509811007755</v>
      </c>
      <c r="C47" s="1427"/>
      <c r="D47" s="1428"/>
      <c r="E47" s="224"/>
      <c r="L47" s="289"/>
      <c r="M47" s="240"/>
      <c r="N47" s="234"/>
      <c r="O47" s="234"/>
      <c r="P47" s="234"/>
      <c r="Q47" s="233" t="s">
        <v>142</v>
      </c>
      <c r="R47" s="253">
        <f>R46*M43</f>
        <v>9.0189976665575209</v>
      </c>
      <c r="S47" s="233" t="s">
        <v>143</v>
      </c>
      <c r="T47" s="254">
        <f>R45*M43</f>
        <v>29.715689821363547</v>
      </c>
    </row>
    <row r="48" spans="1:20">
      <c r="F48" s="347"/>
      <c r="L48" s="289"/>
      <c r="M48" s="240"/>
      <c r="N48" s="234"/>
      <c r="O48" s="234"/>
      <c r="P48" s="234"/>
      <c r="Q48" s="233"/>
      <c r="R48" s="253"/>
      <c r="S48" s="233"/>
      <c r="T48" s="254"/>
    </row>
    <row r="49" spans="1:20">
      <c r="L49" s="348"/>
      <c r="M49" s="240"/>
      <c r="N49" s="234"/>
      <c r="O49" s="234"/>
      <c r="P49" s="234"/>
      <c r="Q49" s="233" t="s">
        <v>145</v>
      </c>
      <c r="R49" s="253">
        <f>S46*N43</f>
        <v>-17.453779984730044</v>
      </c>
      <c r="S49" s="233" t="s">
        <v>146</v>
      </c>
      <c r="T49" s="254">
        <f>S45*N43</f>
        <v>0</v>
      </c>
    </row>
    <row r="50" spans="1:20">
      <c r="B50" s="225" t="s">
        <v>183</v>
      </c>
      <c r="C50" s="285"/>
      <c r="L50" s="289"/>
      <c r="M50" s="240"/>
      <c r="N50" s="234"/>
      <c r="O50" s="234"/>
      <c r="P50" s="234"/>
      <c r="Q50" s="233"/>
      <c r="R50" s="253"/>
      <c r="S50" s="233"/>
      <c r="T50" s="254"/>
    </row>
    <row r="51" spans="1:20">
      <c r="B51" s="225" t="s">
        <v>184</v>
      </c>
      <c r="C51" s="286"/>
      <c r="E51" s="345"/>
      <c r="L51" s="289"/>
      <c r="M51" s="240"/>
      <c r="N51" s="234"/>
      <c r="O51" s="234"/>
      <c r="P51" s="234"/>
      <c r="Q51" s="233" t="s">
        <v>149</v>
      </c>
      <c r="R51" s="253">
        <f>T46*O43</f>
        <v>24.779492434980721</v>
      </c>
      <c r="S51" s="233" t="s">
        <v>150</v>
      </c>
      <c r="T51" s="254">
        <f>T45*O43</f>
        <v>-10.815626585663495</v>
      </c>
    </row>
    <row r="52" spans="1:20">
      <c r="B52" s="225" t="s">
        <v>185</v>
      </c>
      <c r="C52" s="288"/>
      <c r="F52" s="349"/>
      <c r="L52" s="289"/>
      <c r="M52" s="240"/>
      <c r="N52" s="234"/>
      <c r="O52" s="234"/>
      <c r="P52" s="234"/>
      <c r="Q52" s="233" t="s">
        <v>153</v>
      </c>
      <c r="R52" s="253">
        <f>SQRT(SUMSQ(R47:R51))</f>
        <v>31.622776601683793</v>
      </c>
      <c r="S52" s="233" t="s">
        <v>154</v>
      </c>
      <c r="T52" s="254">
        <f>SQRT(SUMSQ(T47:T51))</f>
        <v>31.622776601683796</v>
      </c>
    </row>
    <row r="53" spans="1:20" ht="13.8" thickBot="1">
      <c r="B53" s="359" t="s">
        <v>342</v>
      </c>
      <c r="C53" s="296" t="s">
        <v>343</v>
      </c>
      <c r="L53" s="289"/>
      <c r="M53" s="261"/>
      <c r="N53" s="262"/>
      <c r="O53" s="262"/>
      <c r="P53" s="262"/>
      <c r="Q53" s="262"/>
      <c r="R53" s="262"/>
      <c r="S53" s="262"/>
      <c r="T53" s="263"/>
    </row>
    <row r="54" spans="1:20">
      <c r="F54" s="230"/>
      <c r="K54" s="267"/>
      <c r="L54" s="267"/>
      <c r="S54" s="230"/>
      <c r="T54" s="230"/>
    </row>
    <row r="55" spans="1:20">
      <c r="E55" s="297"/>
      <c r="F55" s="230"/>
      <c r="L55" s="230"/>
      <c r="M55" s="230"/>
      <c r="N55" s="230"/>
      <c r="O55" s="230"/>
      <c r="P55" s="230"/>
      <c r="Q55" s="230"/>
      <c r="R55" s="230"/>
      <c r="S55" s="230"/>
      <c r="T55" s="230"/>
    </row>
    <row r="56" spans="1:20">
      <c r="F56" s="230"/>
      <c r="L56" s="230"/>
      <c r="M56" s="230"/>
      <c r="N56" s="230"/>
      <c r="O56" s="230"/>
      <c r="P56" s="230"/>
      <c r="Q56" s="230"/>
      <c r="R56" s="230"/>
      <c r="S56" s="230"/>
      <c r="T56" s="230"/>
    </row>
    <row r="57" spans="1:20">
      <c r="F57" s="230"/>
      <c r="L57" s="230"/>
      <c r="M57" s="230"/>
      <c r="N57" s="230"/>
      <c r="O57" s="230"/>
      <c r="P57" s="230"/>
      <c r="Q57" s="230"/>
      <c r="R57" s="230"/>
      <c r="S57" s="230"/>
      <c r="T57" s="230"/>
    </row>
    <row r="58" spans="1:20">
      <c r="F58" s="230"/>
      <c r="L58" s="230"/>
      <c r="M58" s="230"/>
      <c r="N58" s="230"/>
      <c r="O58" s="230"/>
      <c r="P58" s="230"/>
      <c r="Q58" s="230"/>
      <c r="R58" s="230"/>
      <c r="S58" s="230"/>
      <c r="T58" s="230"/>
    </row>
    <row r="59" spans="1:20">
      <c r="F59" s="230"/>
      <c r="L59" s="230"/>
      <c r="M59" s="230"/>
      <c r="N59" s="230"/>
      <c r="O59" s="230"/>
      <c r="P59" s="230"/>
      <c r="Q59" s="230"/>
      <c r="R59" s="230"/>
      <c r="S59" s="230"/>
      <c r="T59" s="230"/>
    </row>
    <row r="60" spans="1:20">
      <c r="F60" s="230"/>
      <c r="K60" s="267"/>
      <c r="L60" s="267"/>
      <c r="S60" s="230"/>
      <c r="T60" s="230"/>
    </row>
    <row r="61" spans="1:20">
      <c r="E61" s="224"/>
    </row>
    <row r="64" spans="1:20">
      <c r="A64" s="1429" t="s">
        <v>186</v>
      </c>
      <c r="B64" s="1429"/>
      <c r="C64" s="1429"/>
      <c r="D64" s="1429"/>
      <c r="E64" s="297"/>
    </row>
    <row r="65" spans="1:5">
      <c r="A65" s="295" t="s">
        <v>187</v>
      </c>
      <c r="B65" s="296" t="s">
        <v>188</v>
      </c>
    </row>
    <row r="66" spans="1:5">
      <c r="B66" s="297" t="s">
        <v>217</v>
      </c>
    </row>
    <row r="68" spans="1:5">
      <c r="A68" s="298" t="s">
        <v>190</v>
      </c>
      <c r="B68" s="297" t="s">
        <v>218</v>
      </c>
    </row>
    <row r="70" spans="1:5">
      <c r="A70" s="299" t="s">
        <v>195</v>
      </c>
      <c r="B70" s="300" t="s">
        <v>252</v>
      </c>
      <c r="C70" s="225"/>
      <c r="D70" s="225"/>
      <c r="E70" s="224"/>
    </row>
    <row r="71" spans="1:5">
      <c r="B71" s="300" t="s">
        <v>253</v>
      </c>
    </row>
    <row r="72" spans="1:5">
      <c r="B72" s="300" t="s">
        <v>254</v>
      </c>
    </row>
    <row r="73" spans="1:5">
      <c r="B73" s="300"/>
    </row>
    <row r="74" spans="1:5">
      <c r="A74" s="295" t="s">
        <v>255</v>
      </c>
      <c r="B74" s="300" t="s">
        <v>337</v>
      </c>
    </row>
    <row r="75" spans="1:5">
      <c r="B75" s="300" t="s">
        <v>338</v>
      </c>
    </row>
    <row r="76" spans="1:5">
      <c r="B76" s="296" t="s">
        <v>339</v>
      </c>
    </row>
    <row r="78" spans="1:5">
      <c r="A78" s="299" t="s">
        <v>324</v>
      </c>
      <c r="B78" s="301" t="s">
        <v>340</v>
      </c>
    </row>
    <row r="79" spans="1:5">
      <c r="A79" s="224"/>
      <c r="B79" s="300"/>
    </row>
  </sheetData>
  <mergeCells count="11">
    <mergeCell ref="A5:D5"/>
    <mergeCell ref="M1:O1"/>
    <mergeCell ref="A2:E2"/>
    <mergeCell ref="A3:A4"/>
    <mergeCell ref="B3:D3"/>
    <mergeCell ref="E3:E4"/>
    <mergeCell ref="M22:O22"/>
    <mergeCell ref="B46:D46"/>
    <mergeCell ref="B47:D47"/>
    <mergeCell ref="M41:O41"/>
    <mergeCell ref="A64:D64"/>
  </mergeCells>
  <dataValidations count="4">
    <dataValidation type="list" allowBlank="1" showInputMessage="1" showErrorMessage="1" sqref="J3:J175" xr:uid="{00000000-0002-0000-0600-000000000000}">
      <formula1>$I$3:$I$5</formula1>
    </dataValidation>
    <dataValidation type="list" allowBlank="1" showInputMessage="1" showErrorMessage="1" sqref="H27:H1048576 H3:H24" xr:uid="{00000000-0002-0000-0600-000001000000}">
      <formula1>$G$3:$G$16</formula1>
    </dataValidation>
    <dataValidation type="list" allowBlank="1" showInputMessage="1" showErrorMessage="1" sqref="J176:J1048576" xr:uid="{00000000-0002-0000-0600-000002000000}">
      <formula1>$I$1:$I$3</formula1>
    </dataValidation>
    <dataValidation type="list" allowBlank="1" showInputMessage="1" showErrorMessage="1" sqref="I6:I34" xr:uid="{00000000-0002-0000-0600-000003000000}">
      <formula1>$G$3:$G$14</formula1>
    </dataValidation>
  </dataValidations>
  <pageMargins left="0.7" right="0.7" top="0.75" bottom="0.75" header="0.3" footer="0.3"/>
  <pageSetup scale="32"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9"/>
  <sheetViews>
    <sheetView workbookViewId="0">
      <selection activeCell="A10" sqref="A10"/>
    </sheetView>
  </sheetViews>
  <sheetFormatPr defaultColWidth="8.6640625" defaultRowHeight="13.2"/>
  <cols>
    <col min="2" max="2" width="9.109375" bestFit="1" customWidth="1"/>
    <col min="4" max="4" width="66" customWidth="1"/>
  </cols>
  <sheetData>
    <row r="1" spans="1:4">
      <c r="A1" s="1448" t="s">
        <v>60</v>
      </c>
      <c r="B1" s="1448"/>
      <c r="C1" s="1448"/>
      <c r="D1" s="1448"/>
    </row>
    <row r="2" spans="1:4">
      <c r="A2" t="s">
        <v>61</v>
      </c>
      <c r="B2" t="s">
        <v>62</v>
      </c>
      <c r="C2" t="s">
        <v>63</v>
      </c>
      <c r="D2" t="s">
        <v>6</v>
      </c>
    </row>
    <row r="3" spans="1:4">
      <c r="A3">
        <v>0.1</v>
      </c>
      <c r="B3" s="45">
        <v>42747</v>
      </c>
      <c r="C3" t="s">
        <v>64</v>
      </c>
      <c r="D3" t="s">
        <v>65</v>
      </c>
    </row>
    <row r="4" spans="1:4">
      <c r="A4">
        <v>0.2</v>
      </c>
      <c r="B4" s="45">
        <v>42775</v>
      </c>
      <c r="C4" t="s">
        <v>64</v>
      </c>
      <c r="D4" s="82" t="s">
        <v>106</v>
      </c>
    </row>
    <row r="5" spans="1:4">
      <c r="A5">
        <v>0.6</v>
      </c>
      <c r="B5" s="45">
        <v>43045</v>
      </c>
      <c r="C5" s="82" t="s">
        <v>64</v>
      </c>
      <c r="D5" s="82" t="s">
        <v>240</v>
      </c>
    </row>
    <row r="6" spans="1:4">
      <c r="A6">
        <v>0.9</v>
      </c>
      <c r="B6" s="45">
        <v>43322</v>
      </c>
      <c r="C6" s="82" t="s">
        <v>64</v>
      </c>
      <c r="D6" s="82" t="s">
        <v>429</v>
      </c>
    </row>
    <row r="7" spans="1:4">
      <c r="A7">
        <v>1</v>
      </c>
      <c r="B7" s="45">
        <v>43613</v>
      </c>
      <c r="C7" s="82" t="s">
        <v>64</v>
      </c>
      <c r="D7" s="82" t="s">
        <v>465</v>
      </c>
    </row>
    <row r="8" spans="1:4">
      <c r="A8">
        <v>2</v>
      </c>
      <c r="B8" s="45">
        <v>43882</v>
      </c>
      <c r="C8" s="82" t="s">
        <v>64</v>
      </c>
      <c r="D8" s="82" t="s">
        <v>500</v>
      </c>
    </row>
    <row r="9" spans="1:4">
      <c r="A9">
        <v>3</v>
      </c>
      <c r="B9" s="45">
        <v>45401</v>
      </c>
      <c r="C9" s="82" t="s">
        <v>64</v>
      </c>
      <c r="D9" s="82" t="s">
        <v>680</v>
      </c>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Z40"/>
  <sheetViews>
    <sheetView tabSelected="1" zoomScale="80" zoomScaleNormal="80" workbookViewId="0">
      <pane xSplit="1" ySplit="4" topLeftCell="B5" activePane="bottomRight" state="frozen"/>
      <selection activeCell="G12" sqref="G12:H12"/>
      <selection pane="topRight" activeCell="G12" sqref="G12:H12"/>
      <selection pane="bottomLeft" activeCell="G12" sqref="G12:H12"/>
      <selection pane="bottomRight" activeCell="K1" sqref="K1"/>
    </sheetView>
  </sheetViews>
  <sheetFormatPr defaultColWidth="8.6640625" defaultRowHeight="14.4" outlineLevelCol="1"/>
  <cols>
    <col min="1" max="1" width="34.109375" style="28" customWidth="1"/>
    <col min="2" max="4" width="11.6640625" style="28" customWidth="1"/>
    <col min="5" max="7" width="11.6640625" style="28" customWidth="1" outlineLevel="1"/>
    <col min="8" max="10" width="11.6640625" style="28" customWidth="1"/>
    <col min="11" max="13" width="11.6640625" style="28" customWidth="1" outlineLevel="1"/>
    <col min="14" max="14" width="10.6640625" style="28" bestFit="1" customWidth="1"/>
    <col min="15" max="17" width="11.6640625" style="28" customWidth="1"/>
    <col min="18" max="20" width="11.6640625" style="28" customWidth="1" outlineLevel="1"/>
    <col min="21" max="21" width="120.6640625" style="28" customWidth="1"/>
    <col min="22" max="26" width="8.6640625" style="28" customWidth="1"/>
    <col min="27" max="16384" width="8.6640625" style="28"/>
  </cols>
  <sheetData>
    <row r="1" spans="1:26">
      <c r="A1" s="29"/>
      <c r="B1" s="43"/>
      <c r="C1" s="43"/>
      <c r="D1" s="43"/>
      <c r="E1" s="43"/>
      <c r="F1" s="43"/>
      <c r="G1" s="43"/>
      <c r="H1" s="43"/>
      <c r="I1" s="43"/>
      <c r="J1" s="43"/>
      <c r="K1" s="43"/>
      <c r="L1" s="43"/>
      <c r="M1" s="43"/>
      <c r="N1" s="43"/>
      <c r="O1" s="43"/>
      <c r="P1" s="43"/>
      <c r="Q1" s="43"/>
      <c r="R1" s="43"/>
      <c r="S1" s="43"/>
      <c r="T1" s="43"/>
    </row>
    <row r="2" spans="1:26" ht="25.5" customHeight="1">
      <c r="A2" s="29"/>
      <c r="B2" s="1449" t="s">
        <v>293</v>
      </c>
      <c r="C2" s="1450"/>
      <c r="D2" s="1450"/>
      <c r="E2" s="1450"/>
      <c r="F2" s="1450"/>
      <c r="G2" s="1451"/>
      <c r="H2" s="1449" t="s">
        <v>48</v>
      </c>
      <c r="I2" s="1450"/>
      <c r="J2" s="1450"/>
      <c r="K2" s="1450"/>
      <c r="L2" s="1450"/>
      <c r="M2" s="1451"/>
      <c r="N2" s="1449" t="s">
        <v>415</v>
      </c>
      <c r="O2" s="1450"/>
      <c r="P2" s="1450"/>
      <c r="Q2" s="1450"/>
      <c r="R2" s="1450"/>
      <c r="S2" s="1450"/>
      <c r="T2" s="1451"/>
      <c r="U2" s="42"/>
      <c r="V2" s="42"/>
      <c r="W2" s="42"/>
      <c r="X2" s="42"/>
      <c r="Y2" s="42"/>
      <c r="Z2" s="42"/>
    </row>
    <row r="3" spans="1:26" ht="25.5" customHeight="1">
      <c r="A3" s="41" t="s">
        <v>281</v>
      </c>
      <c r="B3" s="1449" t="s">
        <v>17</v>
      </c>
      <c r="C3" s="1450"/>
      <c r="D3" s="1451"/>
      <c r="E3" s="1449" t="s">
        <v>43</v>
      </c>
      <c r="F3" s="1450"/>
      <c r="G3" s="1451"/>
      <c r="H3" s="1449" t="s">
        <v>17</v>
      </c>
      <c r="I3" s="1450"/>
      <c r="J3" s="1451"/>
      <c r="K3" s="1449" t="s">
        <v>43</v>
      </c>
      <c r="L3" s="1450"/>
      <c r="M3" s="1451"/>
      <c r="N3" s="40" t="s">
        <v>44</v>
      </c>
      <c r="O3" s="1449" t="s">
        <v>17</v>
      </c>
      <c r="P3" s="1450"/>
      <c r="Q3" s="1451"/>
      <c r="R3" s="1449" t="s">
        <v>43</v>
      </c>
      <c r="S3" s="1450"/>
      <c r="T3" s="1451"/>
      <c r="U3" s="39"/>
      <c r="V3" s="39"/>
      <c r="W3" s="39"/>
      <c r="X3" s="39"/>
      <c r="Y3" s="39"/>
      <c r="Z3" s="39"/>
    </row>
    <row r="4" spans="1:26" ht="27.6">
      <c r="A4" s="38" t="s">
        <v>453</v>
      </c>
      <c r="B4" s="37" t="s">
        <v>425</v>
      </c>
      <c r="C4" s="37" t="s">
        <v>426</v>
      </c>
      <c r="D4" s="37" t="s">
        <v>428</v>
      </c>
      <c r="E4" s="37" t="s">
        <v>425</v>
      </c>
      <c r="F4" s="37" t="s">
        <v>426</v>
      </c>
      <c r="G4" s="37" t="s">
        <v>428</v>
      </c>
      <c r="H4" s="37" t="s">
        <v>425</v>
      </c>
      <c r="I4" s="37" t="s">
        <v>426</v>
      </c>
      <c r="J4" s="37" t="s">
        <v>428</v>
      </c>
      <c r="K4" s="37" t="s">
        <v>425</v>
      </c>
      <c r="L4" s="37" t="s">
        <v>426</v>
      </c>
      <c r="M4" s="37" t="s">
        <v>428</v>
      </c>
      <c r="N4" s="37" t="s">
        <v>41</v>
      </c>
      <c r="O4" s="37" t="s">
        <v>425</v>
      </c>
      <c r="P4" s="37" t="s">
        <v>426</v>
      </c>
      <c r="Q4" s="37" t="s">
        <v>428</v>
      </c>
      <c r="R4" s="37" t="s">
        <v>425</v>
      </c>
      <c r="S4" s="37" t="s">
        <v>426</v>
      </c>
      <c r="T4" s="37" t="s">
        <v>428</v>
      </c>
      <c r="U4" s="35" t="s">
        <v>77</v>
      </c>
      <c r="V4" s="36"/>
      <c r="W4" s="35"/>
      <c r="X4" s="34"/>
      <c r="Y4" s="35"/>
      <c r="Z4" s="34"/>
    </row>
    <row r="5" spans="1:26">
      <c r="A5" s="32" t="s">
        <v>423</v>
      </c>
      <c r="B5" s="509">
        <v>613</v>
      </c>
      <c r="C5" s="509">
        <v>613</v>
      </c>
      <c r="D5" s="79"/>
      <c r="E5" s="1516" t="s">
        <v>681</v>
      </c>
      <c r="F5" s="79"/>
      <c r="G5" s="79"/>
      <c r="H5" s="509"/>
      <c r="I5" s="509"/>
      <c r="J5" s="80"/>
      <c r="K5" s="79"/>
      <c r="L5" s="79"/>
      <c r="M5" s="79"/>
      <c r="N5" s="79">
        <v>1</v>
      </c>
      <c r="O5" s="80">
        <v>54</v>
      </c>
      <c r="P5" s="79">
        <v>54</v>
      </c>
      <c r="Q5" s="80">
        <v>54</v>
      </c>
      <c r="R5" s="79"/>
      <c r="S5" s="79"/>
      <c r="T5" s="79"/>
      <c r="U5" s="73" t="s">
        <v>80</v>
      </c>
    </row>
    <row r="6" spans="1:26">
      <c r="A6" s="30" t="s">
        <v>37</v>
      </c>
      <c r="B6" s="503"/>
      <c r="C6" s="503"/>
      <c r="D6" s="503"/>
      <c r="E6" s="503"/>
      <c r="F6" s="503"/>
      <c r="G6" s="503"/>
      <c r="H6" s="503"/>
      <c r="I6" s="503"/>
      <c r="J6" s="503"/>
      <c r="K6" s="504"/>
      <c r="L6" s="504"/>
      <c r="M6" s="504"/>
      <c r="N6" s="511">
        <f>N5</f>
        <v>1</v>
      </c>
      <c r="O6" s="511">
        <v>36</v>
      </c>
      <c r="P6" s="511">
        <v>36</v>
      </c>
      <c r="Q6" s="511">
        <v>36</v>
      </c>
      <c r="R6" s="211"/>
      <c r="S6" s="211"/>
      <c r="T6" s="211"/>
      <c r="U6" s="73" t="s">
        <v>80</v>
      </c>
    </row>
    <row r="7" spans="1:26">
      <c r="A7" s="31" t="s">
        <v>38</v>
      </c>
      <c r="B7" s="504"/>
      <c r="C7" s="504"/>
      <c r="D7" s="504"/>
      <c r="E7" s="504"/>
      <c r="F7" s="504"/>
      <c r="G7" s="504"/>
      <c r="H7" s="504"/>
      <c r="I7" s="504"/>
      <c r="J7" s="504"/>
      <c r="K7" s="504"/>
      <c r="L7" s="504"/>
      <c r="M7" s="504"/>
      <c r="N7" s="504">
        <f>N5</f>
        <v>1</v>
      </c>
      <c r="O7" s="504">
        <v>18</v>
      </c>
      <c r="P7" s="504">
        <v>18</v>
      </c>
      <c r="Q7" s="504">
        <v>18</v>
      </c>
      <c r="R7" s="504">
        <f>O7</f>
        <v>18</v>
      </c>
      <c r="S7" s="504">
        <f>P7</f>
        <v>18</v>
      </c>
      <c r="T7" s="504">
        <f>Q7</f>
        <v>18</v>
      </c>
      <c r="U7" s="73" t="s">
        <v>80</v>
      </c>
    </row>
    <row r="8" spans="1:26">
      <c r="A8" s="30" t="s">
        <v>40</v>
      </c>
      <c r="B8" s="505"/>
      <c r="C8" s="505"/>
      <c r="D8" s="505"/>
      <c r="E8" s="97"/>
      <c r="F8" s="97"/>
      <c r="G8" s="97"/>
      <c r="H8" s="505"/>
      <c r="I8" s="505"/>
      <c r="J8" s="505"/>
      <c r="K8" s="506"/>
      <c r="L8" s="506"/>
      <c r="M8" s="506"/>
      <c r="N8" s="97"/>
      <c r="O8" s="97"/>
      <c r="P8" s="506"/>
      <c r="Q8" s="97"/>
      <c r="R8" s="506"/>
      <c r="S8" s="506"/>
      <c r="T8" s="506"/>
      <c r="U8" s="73" t="s">
        <v>80</v>
      </c>
    </row>
    <row r="9" spans="1:26">
      <c r="A9" s="32" t="s">
        <v>424</v>
      </c>
      <c r="B9" s="79"/>
      <c r="C9" s="79"/>
      <c r="D9" s="79"/>
      <c r="E9" s="1516" t="s">
        <v>681</v>
      </c>
      <c r="F9" s="79"/>
      <c r="G9" s="79"/>
      <c r="H9" s="509">
        <v>92</v>
      </c>
      <c r="I9" s="509">
        <f>H9</f>
        <v>92</v>
      </c>
      <c r="J9" s="80"/>
      <c r="K9" s="1516" t="s">
        <v>681</v>
      </c>
      <c r="L9" s="79"/>
      <c r="M9" s="79"/>
      <c r="N9" s="78"/>
      <c r="O9" s="80"/>
      <c r="P9" s="79"/>
      <c r="Q9" s="80"/>
      <c r="R9" s="79"/>
      <c r="S9" s="79"/>
      <c r="T9" s="79"/>
      <c r="U9" s="73" t="s">
        <v>80</v>
      </c>
    </row>
    <row r="10" spans="1:26">
      <c r="A10" s="30" t="s">
        <v>37</v>
      </c>
      <c r="B10" s="503"/>
      <c r="C10" s="503"/>
      <c r="D10" s="503"/>
      <c r="E10" s="211"/>
      <c r="F10" s="211"/>
      <c r="G10" s="211"/>
      <c r="H10" s="211"/>
      <c r="I10" s="211"/>
      <c r="J10" s="211"/>
      <c r="K10" s="507"/>
      <c r="L10" s="507"/>
      <c r="M10" s="507"/>
      <c r="N10" s="508"/>
      <c r="O10" s="508"/>
      <c r="P10" s="507"/>
      <c r="Q10" s="507"/>
      <c r="R10" s="211"/>
      <c r="S10" s="211"/>
      <c r="T10" s="211"/>
      <c r="U10" s="73" t="s">
        <v>80</v>
      </c>
    </row>
    <row r="11" spans="1:26">
      <c r="A11" s="31" t="s">
        <v>38</v>
      </c>
      <c r="B11" s="505"/>
      <c r="C11" s="505"/>
      <c r="D11" s="505"/>
      <c r="E11" s="211"/>
      <c r="F11" s="211"/>
      <c r="G11" s="211"/>
      <c r="H11" s="504"/>
      <c r="I11" s="504"/>
      <c r="J11" s="504"/>
      <c r="K11" s="504"/>
      <c r="L11" s="504"/>
      <c r="M11" s="504"/>
      <c r="N11" s="507"/>
      <c r="O11" s="507"/>
      <c r="P11" s="507"/>
      <c r="Q11" s="507"/>
      <c r="R11" s="211"/>
      <c r="S11" s="211"/>
      <c r="T11" s="211"/>
      <c r="U11" s="73" t="s">
        <v>80</v>
      </c>
    </row>
    <row r="12" spans="1:26">
      <c r="A12" s="30" t="s">
        <v>40</v>
      </c>
      <c r="B12" s="505"/>
      <c r="C12" s="505"/>
      <c r="D12" s="505"/>
      <c r="E12" s="97"/>
      <c r="F12" s="97"/>
      <c r="G12" s="97"/>
      <c r="H12" s="505"/>
      <c r="I12" s="505"/>
      <c r="J12" s="505"/>
      <c r="K12" s="506"/>
      <c r="L12" s="506"/>
      <c r="M12" s="506"/>
      <c r="N12" s="97"/>
      <c r="O12" s="97"/>
      <c r="P12" s="506"/>
      <c r="Q12" s="97"/>
      <c r="R12" s="506"/>
      <c r="S12" s="506"/>
      <c r="T12" s="506"/>
      <c r="U12" s="73" t="s">
        <v>80</v>
      </c>
    </row>
    <row r="13" spans="1:26">
      <c r="A13" s="32" t="s">
        <v>277</v>
      </c>
      <c r="B13" s="80"/>
      <c r="C13" s="80"/>
      <c r="D13" s="80"/>
      <c r="E13" s="1516" t="s">
        <v>681</v>
      </c>
      <c r="F13" s="79"/>
      <c r="G13" s="79"/>
      <c r="H13" s="80"/>
      <c r="I13" s="80"/>
      <c r="J13" s="80"/>
      <c r="K13" s="78"/>
      <c r="L13" s="78"/>
      <c r="M13" s="78"/>
      <c r="N13" s="78"/>
      <c r="O13" s="80"/>
      <c r="P13" s="78"/>
      <c r="Q13" s="80"/>
      <c r="R13" s="78"/>
      <c r="S13" s="78"/>
      <c r="T13" s="78"/>
    </row>
    <row r="14" spans="1:26">
      <c r="A14" s="30" t="s">
        <v>37</v>
      </c>
      <c r="B14" s="97"/>
      <c r="C14" s="97"/>
      <c r="D14" s="97"/>
      <c r="E14" s="97"/>
      <c r="F14" s="97"/>
      <c r="G14" s="97"/>
      <c r="H14" s="97"/>
      <c r="I14" s="97"/>
      <c r="J14" s="97"/>
      <c r="K14" s="97"/>
      <c r="L14" s="97"/>
      <c r="M14" s="97"/>
      <c r="N14" s="97"/>
      <c r="O14" s="97"/>
      <c r="P14" s="97"/>
      <c r="Q14" s="97"/>
      <c r="R14" s="97"/>
      <c r="S14" s="97"/>
      <c r="T14" s="97"/>
      <c r="U14" s="73"/>
      <c r="X14" s="33"/>
    </row>
    <row r="15" spans="1:26">
      <c r="A15" s="31" t="s">
        <v>38</v>
      </c>
      <c r="B15" s="211"/>
      <c r="C15" s="211"/>
      <c r="D15" s="211"/>
      <c r="E15" s="503"/>
      <c r="F15" s="503"/>
      <c r="G15" s="503"/>
      <c r="H15" s="211"/>
      <c r="I15" s="211"/>
      <c r="J15" s="211"/>
      <c r="K15" s="503"/>
      <c r="L15" s="503"/>
      <c r="M15" s="503"/>
      <c r="N15" s="211"/>
      <c r="O15" s="211"/>
      <c r="P15" s="211"/>
      <c r="Q15" s="211"/>
      <c r="R15" s="503"/>
      <c r="S15" s="503"/>
      <c r="T15" s="503"/>
      <c r="U15" s="81"/>
    </row>
    <row r="16" spans="1:26">
      <c r="A16" s="30" t="s">
        <v>40</v>
      </c>
      <c r="B16" s="97"/>
      <c r="C16" s="97"/>
      <c r="D16" s="97"/>
      <c r="E16" s="97"/>
      <c r="F16" s="97"/>
      <c r="G16" s="97"/>
      <c r="H16" s="97"/>
      <c r="I16" s="97"/>
      <c r="J16" s="97"/>
      <c r="K16" s="97"/>
      <c r="L16" s="97"/>
      <c r="M16" s="97"/>
      <c r="N16" s="97"/>
      <c r="O16" s="97"/>
      <c r="P16" s="506"/>
      <c r="Q16" s="97"/>
      <c r="R16" s="97"/>
      <c r="S16" s="97"/>
      <c r="T16" s="97"/>
    </row>
    <row r="17" spans="1:24">
      <c r="A17" s="32" t="s">
        <v>278</v>
      </c>
      <c r="B17" s="80"/>
      <c r="C17" s="80"/>
      <c r="D17" s="80"/>
      <c r="E17" s="1516" t="s">
        <v>681</v>
      </c>
      <c r="F17" s="79"/>
      <c r="G17" s="79"/>
      <c r="H17" s="80"/>
      <c r="I17" s="80"/>
      <c r="J17" s="80"/>
      <c r="K17" s="78"/>
      <c r="L17" s="78"/>
      <c r="M17" s="78"/>
      <c r="N17" s="78"/>
      <c r="O17" s="80"/>
      <c r="P17" s="78"/>
      <c r="Q17" s="80"/>
      <c r="R17" s="78"/>
      <c r="S17" s="78"/>
      <c r="T17" s="78"/>
    </row>
    <row r="18" spans="1:24">
      <c r="A18" s="30" t="s">
        <v>37</v>
      </c>
      <c r="B18" s="97"/>
      <c r="C18" s="97"/>
      <c r="D18" s="97"/>
      <c r="E18" s="97"/>
      <c r="F18" s="97"/>
      <c r="G18" s="97"/>
      <c r="H18" s="97">
        <v>90</v>
      </c>
      <c r="I18" s="97">
        <f>H18</f>
        <v>90</v>
      </c>
      <c r="J18" s="97">
        <f>H18</f>
        <v>90</v>
      </c>
      <c r="K18" s="97"/>
      <c r="L18" s="97"/>
      <c r="M18" s="97"/>
      <c r="N18" s="97"/>
      <c r="O18" s="97"/>
      <c r="P18" s="97"/>
      <c r="Q18" s="97"/>
      <c r="R18" s="97"/>
      <c r="S18" s="97"/>
      <c r="T18" s="97"/>
      <c r="U18" s="210" t="s">
        <v>279</v>
      </c>
      <c r="X18" s="33"/>
    </row>
    <row r="19" spans="1:24">
      <c r="A19" s="31" t="s">
        <v>38</v>
      </c>
      <c r="B19" s="211"/>
      <c r="C19" s="211"/>
      <c r="D19" s="211"/>
      <c r="E19" s="503"/>
      <c r="F19" s="503"/>
      <c r="G19" s="503"/>
      <c r="H19" s="211"/>
      <c r="I19" s="211"/>
      <c r="J19" s="504"/>
      <c r="K19" s="503"/>
      <c r="L19" s="503"/>
      <c r="M19" s="503"/>
      <c r="N19" s="211"/>
      <c r="O19" s="211"/>
      <c r="P19" s="211"/>
      <c r="Q19" s="211"/>
      <c r="R19" s="503"/>
      <c r="S19" s="503"/>
      <c r="T19" s="503"/>
      <c r="U19" s="81"/>
    </row>
    <row r="20" spans="1:24">
      <c r="A20" s="30" t="s">
        <v>40</v>
      </c>
      <c r="B20" s="97"/>
      <c r="C20" s="97"/>
      <c r="D20" s="97"/>
      <c r="E20" s="97"/>
      <c r="F20" s="97"/>
      <c r="G20" s="97"/>
      <c r="H20" s="97"/>
      <c r="I20" s="97"/>
      <c r="J20" s="97"/>
      <c r="K20" s="97"/>
      <c r="L20" s="97"/>
      <c r="M20" s="97"/>
      <c r="N20" s="97"/>
      <c r="O20" s="97"/>
      <c r="P20" s="506"/>
      <c r="Q20" s="97"/>
      <c r="R20" s="97"/>
      <c r="S20" s="97"/>
      <c r="T20" s="97"/>
    </row>
    <row r="21" spans="1:24">
      <c r="A21" s="32" t="s">
        <v>46</v>
      </c>
      <c r="B21" s="509">
        <v>613</v>
      </c>
      <c r="C21" s="509">
        <v>3600</v>
      </c>
      <c r="D21" s="79" t="s">
        <v>39</v>
      </c>
      <c r="E21" s="1516" t="s">
        <v>681</v>
      </c>
      <c r="F21" s="79"/>
      <c r="G21" s="79"/>
      <c r="H21" s="509"/>
      <c r="I21" s="509"/>
      <c r="J21" s="80"/>
      <c r="K21" s="79"/>
      <c r="L21" s="79"/>
      <c r="M21" s="79"/>
      <c r="N21" s="79"/>
      <c r="O21" s="79"/>
      <c r="P21" s="79"/>
      <c r="Q21" s="79"/>
      <c r="R21" s="79"/>
      <c r="S21" s="79"/>
      <c r="T21" s="79"/>
      <c r="U21" s="73" t="s">
        <v>84</v>
      </c>
    </row>
    <row r="22" spans="1:24">
      <c r="A22" s="30" t="s">
        <v>37</v>
      </c>
      <c r="B22" s="98"/>
      <c r="C22" s="98"/>
      <c r="D22" s="98"/>
      <c r="E22" s="98"/>
      <c r="F22" s="98"/>
      <c r="G22" s="98"/>
      <c r="H22" s="98"/>
      <c r="I22" s="98"/>
      <c r="J22" s="98"/>
      <c r="K22" s="504"/>
      <c r="L22" s="504"/>
      <c r="M22" s="504"/>
      <c r="N22" s="504"/>
      <c r="O22" s="504"/>
      <c r="P22" s="504"/>
      <c r="Q22" s="504"/>
      <c r="R22" s="503"/>
      <c r="S22" s="503"/>
      <c r="T22" s="503"/>
      <c r="U22" s="73" t="s">
        <v>78</v>
      </c>
    </row>
    <row r="23" spans="1:24">
      <c r="A23" s="31" t="s">
        <v>38</v>
      </c>
      <c r="B23" s="504"/>
      <c r="C23" s="504"/>
      <c r="D23" s="504"/>
      <c r="E23" s="504"/>
      <c r="F23" s="504"/>
      <c r="G23" s="504"/>
      <c r="H23" s="504"/>
      <c r="I23" s="504"/>
      <c r="J23" s="504"/>
      <c r="K23" s="504"/>
      <c r="L23" s="504"/>
      <c r="M23" s="504"/>
      <c r="N23" s="504"/>
      <c r="O23" s="504"/>
      <c r="P23" s="504"/>
      <c r="Q23" s="504"/>
      <c r="R23" s="503"/>
      <c r="S23" s="503"/>
      <c r="T23" s="503"/>
      <c r="U23" s="73" t="s">
        <v>78</v>
      </c>
    </row>
    <row r="24" spans="1:24">
      <c r="A24" s="30" t="s">
        <v>40</v>
      </c>
      <c r="B24" s="98"/>
      <c r="C24" s="98"/>
      <c r="D24" s="98"/>
      <c r="E24" s="98"/>
      <c r="F24" s="98"/>
      <c r="G24" s="98"/>
      <c r="H24" s="98"/>
      <c r="I24" s="98"/>
      <c r="J24" s="98"/>
      <c r="K24" s="506"/>
      <c r="L24" s="506"/>
      <c r="M24" s="506"/>
      <c r="N24" s="97"/>
      <c r="O24" s="97"/>
      <c r="P24" s="506"/>
      <c r="Q24" s="97"/>
      <c r="R24" s="506"/>
      <c r="S24" s="506"/>
      <c r="T24" s="506"/>
      <c r="U24" s="73" t="s">
        <v>78</v>
      </c>
    </row>
    <row r="25" spans="1:24">
      <c r="A25" s="32" t="s">
        <v>427</v>
      </c>
      <c r="B25" s="79">
        <v>900</v>
      </c>
      <c r="C25" s="80">
        <f>B25</f>
        <v>900</v>
      </c>
      <c r="D25" s="80">
        <f>C25</f>
        <v>900</v>
      </c>
      <c r="E25" s="1516" t="s">
        <v>681</v>
      </c>
      <c r="F25" s="79"/>
      <c r="G25" s="79"/>
      <c r="H25" s="80"/>
      <c r="I25" s="80"/>
      <c r="J25" s="80"/>
      <c r="K25" s="79"/>
      <c r="L25" s="79"/>
      <c r="M25" s="79"/>
      <c r="N25" s="78"/>
      <c r="O25" s="80"/>
      <c r="P25" s="78"/>
      <c r="Q25" s="80"/>
      <c r="R25" s="79"/>
      <c r="S25" s="79"/>
      <c r="T25" s="79"/>
      <c r="U25" s="700" t="s">
        <v>532</v>
      </c>
    </row>
    <row r="26" spans="1:24">
      <c r="A26" s="30" t="s">
        <v>37</v>
      </c>
      <c r="B26" s="97"/>
      <c r="C26" s="97"/>
      <c r="D26" s="97"/>
      <c r="E26" s="97"/>
      <c r="F26" s="97"/>
      <c r="G26" s="97"/>
      <c r="H26" s="97"/>
      <c r="I26" s="97"/>
      <c r="J26" s="97"/>
      <c r="K26" s="97"/>
      <c r="L26" s="97"/>
      <c r="M26" s="97"/>
      <c r="N26" s="97"/>
      <c r="O26" s="97"/>
      <c r="P26" s="97"/>
      <c r="Q26" s="97"/>
      <c r="R26" s="97"/>
      <c r="S26" s="97"/>
      <c r="T26" s="97"/>
      <c r="U26" s="700" t="s">
        <v>532</v>
      </c>
    </row>
    <row r="27" spans="1:24">
      <c r="A27" s="31" t="s">
        <v>38</v>
      </c>
      <c r="B27" s="504"/>
      <c r="C27" s="504"/>
      <c r="D27" s="504"/>
      <c r="E27" s="504"/>
      <c r="F27" s="504"/>
      <c r="G27" s="504"/>
      <c r="H27" s="504"/>
      <c r="I27" s="507"/>
      <c r="J27" s="504"/>
      <c r="K27" s="504"/>
      <c r="L27" s="504"/>
      <c r="M27" s="504"/>
      <c r="N27" s="504"/>
      <c r="O27" s="504"/>
      <c r="P27" s="504"/>
      <c r="Q27" s="504"/>
      <c r="R27" s="504"/>
      <c r="S27" s="504"/>
      <c r="T27" s="504"/>
      <c r="U27" s="700" t="s">
        <v>532</v>
      </c>
    </row>
    <row r="28" spans="1:24">
      <c r="A28" s="30" t="s">
        <v>40</v>
      </c>
      <c r="B28" s="97"/>
      <c r="C28" s="97"/>
      <c r="D28" s="97"/>
      <c r="E28" s="97"/>
      <c r="F28" s="97"/>
      <c r="G28" s="97"/>
      <c r="H28" s="97"/>
      <c r="I28" s="97"/>
      <c r="J28" s="97"/>
      <c r="K28" s="97"/>
      <c r="L28" s="97"/>
      <c r="M28" s="97"/>
      <c r="N28" s="97"/>
      <c r="O28" s="97"/>
      <c r="P28" s="506"/>
      <c r="Q28" s="97"/>
      <c r="R28" s="97"/>
      <c r="S28" s="97"/>
      <c r="T28" s="97"/>
    </row>
    <row r="29" spans="1:24">
      <c r="A29" s="32" t="s">
        <v>79</v>
      </c>
      <c r="B29" s="531">
        <f>GNC_Pointing!E4</f>
        <v>46800</v>
      </c>
      <c r="C29" s="531">
        <f>GNC_Pointing!F4</f>
        <v>46800</v>
      </c>
      <c r="D29" s="531">
        <f>GNC_Pointing!G4</f>
        <v>46800</v>
      </c>
      <c r="E29" s="531">
        <f>GNC_Pointing!E6</f>
        <v>27042.261585340824</v>
      </c>
      <c r="F29" s="531">
        <f>GNC_Pointing!F6</f>
        <v>27042.261585340824</v>
      </c>
      <c r="G29" s="531">
        <f>GNC_Pointing!G6</f>
        <v>27042.261585340824</v>
      </c>
      <c r="H29" s="531"/>
      <c r="I29" s="531"/>
      <c r="J29" s="531"/>
      <c r="K29" s="531"/>
      <c r="L29" s="531"/>
      <c r="M29" s="531"/>
      <c r="N29" s="78"/>
      <c r="O29" s="80"/>
      <c r="P29" s="78"/>
      <c r="Q29" s="80"/>
      <c r="R29" s="79"/>
      <c r="S29" s="79"/>
      <c r="T29" s="79"/>
      <c r="U29" s="534" t="s">
        <v>81</v>
      </c>
    </row>
    <row r="30" spans="1:24">
      <c r="A30" s="30"/>
      <c r="B30" s="532"/>
      <c r="C30" s="532"/>
      <c r="D30" s="532"/>
      <c r="E30" s="532"/>
      <c r="F30" s="532"/>
      <c r="G30" s="532"/>
      <c r="H30" s="532"/>
      <c r="I30" s="532"/>
      <c r="J30" s="532"/>
      <c r="K30" s="532"/>
      <c r="L30" s="532"/>
      <c r="M30" s="532"/>
      <c r="N30" s="510" t="s">
        <v>39</v>
      </c>
      <c r="O30" s="510" t="s">
        <v>39</v>
      </c>
      <c r="P30" s="510" t="s">
        <v>39</v>
      </c>
      <c r="Q30" s="510" t="s">
        <v>39</v>
      </c>
      <c r="R30" s="510" t="s">
        <v>39</v>
      </c>
      <c r="S30" s="510" t="s">
        <v>39</v>
      </c>
      <c r="T30" s="510" t="s">
        <v>39</v>
      </c>
      <c r="U30" s="73" t="s">
        <v>81</v>
      </c>
    </row>
    <row r="31" spans="1:24">
      <c r="A31" s="31" t="s">
        <v>38</v>
      </c>
      <c r="B31" s="533">
        <f>B29</f>
        <v>46800</v>
      </c>
      <c r="C31" s="533">
        <f t="shared" ref="C31:G31" si="0">C29</f>
        <v>46800</v>
      </c>
      <c r="D31" s="533">
        <f t="shared" si="0"/>
        <v>46800</v>
      </c>
      <c r="E31" s="533">
        <f>E29</f>
        <v>27042.261585340824</v>
      </c>
      <c r="F31" s="533">
        <f t="shared" si="0"/>
        <v>27042.261585340824</v>
      </c>
      <c r="G31" s="533">
        <f t="shared" si="0"/>
        <v>27042.261585340824</v>
      </c>
      <c r="H31" s="533"/>
      <c r="I31" s="533"/>
      <c r="J31" s="533"/>
      <c r="K31" s="533"/>
      <c r="L31" s="533"/>
      <c r="M31" s="533"/>
      <c r="N31" s="504"/>
      <c r="O31" s="504"/>
      <c r="P31" s="504"/>
      <c r="Q31" s="504"/>
      <c r="R31" s="504"/>
      <c r="S31" s="504"/>
      <c r="T31" s="504"/>
      <c r="U31" s="73" t="s">
        <v>81</v>
      </c>
    </row>
    <row r="32" spans="1:24">
      <c r="A32" s="30" t="s">
        <v>40</v>
      </c>
      <c r="B32" s="97"/>
      <c r="C32" s="97"/>
      <c r="D32" s="97"/>
      <c r="E32" s="97"/>
      <c r="F32" s="97"/>
      <c r="G32" s="97"/>
      <c r="H32" s="97"/>
      <c r="I32" s="97"/>
      <c r="J32" s="97"/>
      <c r="K32" s="97"/>
      <c r="L32" s="97"/>
      <c r="M32" s="97"/>
      <c r="N32" s="97"/>
      <c r="O32" s="97"/>
      <c r="P32" s="506"/>
      <c r="Q32" s="97"/>
      <c r="R32" s="97"/>
      <c r="S32" s="97"/>
      <c r="T32" s="97"/>
    </row>
    <row r="33" spans="1:21">
      <c r="A33" s="32" t="s">
        <v>258</v>
      </c>
      <c r="B33" s="79"/>
      <c r="C33" s="79"/>
      <c r="D33" s="509">
        <f>Summary_ECA_Pointing!B25</f>
        <v>3600</v>
      </c>
      <c r="E33" s="79"/>
      <c r="F33" s="79"/>
      <c r="G33" s="509">
        <f>Summary_ECA_Pointing!F24</f>
        <v>664.19188613043866</v>
      </c>
      <c r="H33" s="80"/>
      <c r="I33" s="79"/>
      <c r="J33" s="79"/>
      <c r="K33" s="79"/>
      <c r="L33" s="79"/>
      <c r="M33" s="79"/>
      <c r="N33" s="78"/>
      <c r="O33" s="80"/>
      <c r="P33" s="78"/>
      <c r="Q33" s="80"/>
      <c r="R33" s="79"/>
      <c r="S33" s="79"/>
      <c r="T33" s="79"/>
      <c r="U33" s="482" t="s">
        <v>416</v>
      </c>
    </row>
    <row r="34" spans="1:21">
      <c r="A34" s="30"/>
      <c r="B34" s="510"/>
      <c r="C34" s="510"/>
      <c r="D34" s="510"/>
      <c r="E34" s="510"/>
      <c r="F34" s="510"/>
      <c r="G34" s="510"/>
      <c r="H34" s="510" t="s">
        <v>39</v>
      </c>
      <c r="I34" s="510" t="s">
        <v>39</v>
      </c>
      <c r="J34" s="510" t="s">
        <v>39</v>
      </c>
      <c r="K34" s="510" t="s">
        <v>39</v>
      </c>
      <c r="L34" s="510" t="s">
        <v>39</v>
      </c>
      <c r="M34" s="510" t="s">
        <v>39</v>
      </c>
      <c r="N34" s="510" t="s">
        <v>39</v>
      </c>
      <c r="O34" s="510" t="s">
        <v>39</v>
      </c>
      <c r="P34" s="510" t="s">
        <v>39</v>
      </c>
      <c r="Q34" s="510" t="s">
        <v>39</v>
      </c>
      <c r="R34" s="510" t="s">
        <v>39</v>
      </c>
      <c r="S34" s="510" t="s">
        <v>39</v>
      </c>
      <c r="T34" s="510" t="s">
        <v>39</v>
      </c>
    </row>
    <row r="35" spans="1:21">
      <c r="A35" s="31" t="s">
        <v>38</v>
      </c>
      <c r="B35" s="504"/>
      <c r="C35" s="504"/>
      <c r="D35" s="512">
        <f>Summary_ECA_Pointing!B25</f>
        <v>3600</v>
      </c>
      <c r="E35" s="504"/>
      <c r="F35" s="504"/>
      <c r="G35" s="512">
        <f>G33</f>
        <v>664.19188613043866</v>
      </c>
      <c r="H35" s="504"/>
      <c r="I35" s="504"/>
      <c r="J35" s="507"/>
      <c r="K35" s="504"/>
      <c r="L35" s="504"/>
      <c r="M35" s="504"/>
      <c r="N35" s="504"/>
      <c r="O35" s="504"/>
      <c r="P35" s="504"/>
      <c r="Q35" s="504"/>
      <c r="R35" s="504"/>
      <c r="S35" s="504"/>
      <c r="T35" s="504"/>
    </row>
    <row r="36" spans="1:21">
      <c r="A36" s="30" t="s">
        <v>40</v>
      </c>
      <c r="B36" s="97"/>
      <c r="C36" s="97"/>
      <c r="D36" s="97"/>
      <c r="E36" s="97"/>
      <c r="F36" s="97"/>
      <c r="G36" s="97"/>
      <c r="H36" s="97"/>
      <c r="I36" s="97"/>
      <c r="J36" s="97"/>
      <c r="K36" s="97"/>
      <c r="L36" s="97"/>
      <c r="M36" s="97"/>
      <c r="N36" s="97"/>
      <c r="O36" s="97"/>
      <c r="P36" s="506"/>
      <c r="Q36" s="97"/>
      <c r="R36" s="97"/>
      <c r="S36" s="97"/>
      <c r="T36" s="97"/>
    </row>
    <row r="37" spans="1:21">
      <c r="A37" s="32" t="s">
        <v>259</v>
      </c>
      <c r="B37" s="79"/>
      <c r="C37" s="79"/>
      <c r="D37" s="509">
        <f>Summary_SA_Pointing!B26</f>
        <v>12600</v>
      </c>
      <c r="E37" s="79"/>
      <c r="F37" s="79"/>
      <c r="G37" s="509">
        <f>Summary_SA_Pointing!F25</f>
        <v>6209.7666303595279</v>
      </c>
      <c r="H37" s="80"/>
      <c r="I37" s="79"/>
      <c r="J37" s="79"/>
      <c r="K37" s="79"/>
      <c r="L37" s="79"/>
      <c r="M37" s="79"/>
      <c r="N37" s="78"/>
      <c r="O37" s="80"/>
      <c r="P37" s="78"/>
      <c r="Q37" s="80"/>
      <c r="R37" s="79"/>
      <c r="S37" s="79"/>
      <c r="T37" s="79"/>
      <c r="U37" s="647" t="s">
        <v>490</v>
      </c>
    </row>
    <row r="38" spans="1:21">
      <c r="A38" s="30"/>
      <c r="B38" s="510" t="s">
        <v>39</v>
      </c>
      <c r="C38" s="510" t="s">
        <v>39</v>
      </c>
      <c r="D38" s="510"/>
      <c r="E38" s="510" t="s">
        <v>39</v>
      </c>
      <c r="F38" s="510" t="s">
        <v>39</v>
      </c>
      <c r="G38" s="510" t="s">
        <v>39</v>
      </c>
      <c r="H38" s="510" t="s">
        <v>39</v>
      </c>
      <c r="I38" s="510" t="s">
        <v>39</v>
      </c>
      <c r="J38" s="510" t="s">
        <v>39</v>
      </c>
      <c r="K38" s="510" t="s">
        <v>39</v>
      </c>
      <c r="L38" s="510" t="s">
        <v>39</v>
      </c>
      <c r="M38" s="510" t="s">
        <v>39</v>
      </c>
      <c r="N38" s="510" t="s">
        <v>39</v>
      </c>
      <c r="O38" s="510" t="s">
        <v>39</v>
      </c>
      <c r="P38" s="510" t="s">
        <v>39</v>
      </c>
      <c r="Q38" s="510" t="s">
        <v>39</v>
      </c>
      <c r="R38" s="510" t="s">
        <v>39</v>
      </c>
      <c r="S38" s="510" t="s">
        <v>39</v>
      </c>
      <c r="T38" s="510" t="s">
        <v>39</v>
      </c>
    </row>
    <row r="39" spans="1:21">
      <c r="A39" s="31" t="s">
        <v>38</v>
      </c>
      <c r="B39" s="504"/>
      <c r="C39" s="504"/>
      <c r="D39" s="512">
        <f>D37</f>
        <v>12600</v>
      </c>
      <c r="E39" s="504"/>
      <c r="F39" s="504"/>
      <c r="G39" s="512">
        <f>G37</f>
        <v>6209.7666303595279</v>
      </c>
      <c r="H39" s="504"/>
      <c r="I39" s="504"/>
      <c r="J39" s="507"/>
      <c r="K39" s="504"/>
      <c r="L39" s="504"/>
      <c r="M39" s="504"/>
      <c r="N39" s="504"/>
      <c r="O39" s="504"/>
      <c r="P39" s="504"/>
      <c r="Q39" s="504"/>
      <c r="R39" s="504"/>
      <c r="S39" s="504"/>
      <c r="T39" s="504"/>
    </row>
    <row r="40" spans="1:21">
      <c r="A40" s="30" t="s">
        <v>40</v>
      </c>
      <c r="B40" s="97"/>
      <c r="C40" s="97"/>
      <c r="D40" s="97"/>
      <c r="E40" s="97"/>
      <c r="F40" s="97"/>
      <c r="G40" s="97"/>
      <c r="H40" s="97"/>
      <c r="I40" s="97"/>
      <c r="J40" s="97"/>
      <c r="K40" s="97"/>
      <c r="L40" s="97"/>
      <c r="M40" s="97"/>
      <c r="N40" s="97"/>
      <c r="O40" s="97"/>
      <c r="P40" s="506"/>
      <c r="Q40" s="97"/>
      <c r="R40" s="97"/>
      <c r="S40" s="97"/>
      <c r="T40" s="97"/>
    </row>
  </sheetData>
  <mergeCells count="9">
    <mergeCell ref="R3:T3"/>
    <mergeCell ref="N2:T2"/>
    <mergeCell ref="B3:D3"/>
    <mergeCell ref="E3:G3"/>
    <mergeCell ref="B2:G2"/>
    <mergeCell ref="H3:J3"/>
    <mergeCell ref="K3:M3"/>
    <mergeCell ref="H2:M2"/>
    <mergeCell ref="O3:Q3"/>
  </mergeCells>
  <conditionalFormatting sqref="J27">
    <cfRule type="cellIs" dxfId="251" priority="184" operator="equal">
      <formula>#REF!</formula>
    </cfRule>
    <cfRule type="cellIs" dxfId="250" priority="185" operator="greaterThan">
      <formula>#REF!</formula>
    </cfRule>
    <cfRule type="cellIs" dxfId="249" priority="186" operator="lessThan">
      <formula>#REF!</formula>
    </cfRule>
  </conditionalFormatting>
  <conditionalFormatting sqref="S27">
    <cfRule type="cellIs" dxfId="248" priority="187" operator="equal">
      <formula>#REF!</formula>
    </cfRule>
    <cfRule type="cellIs" dxfId="247" priority="188" operator="greaterThan">
      <formula>#REF!</formula>
    </cfRule>
    <cfRule type="cellIs" dxfId="246" priority="189" operator="lessThan">
      <formula>#REF!</formula>
    </cfRule>
  </conditionalFormatting>
  <conditionalFormatting sqref="T27">
    <cfRule type="cellIs" dxfId="245" priority="178" operator="equal">
      <formula>#REF!</formula>
    </cfRule>
    <cfRule type="cellIs" dxfId="244" priority="179" operator="greaterThan">
      <formula>#REF!</formula>
    </cfRule>
    <cfRule type="cellIs" dxfId="243" priority="180" operator="lessThan">
      <formula>#REF!</formula>
    </cfRule>
  </conditionalFormatting>
  <conditionalFormatting sqref="R27">
    <cfRule type="cellIs" dxfId="242" priority="172" operator="equal">
      <formula>#REF!</formula>
    </cfRule>
    <cfRule type="cellIs" dxfId="241" priority="173" operator="lessThan">
      <formula>#REF!</formula>
    </cfRule>
    <cfRule type="cellIs" dxfId="240" priority="174" operator="greaterThan">
      <formula>#REF!</formula>
    </cfRule>
  </conditionalFormatting>
  <conditionalFormatting sqref="S31">
    <cfRule type="cellIs" dxfId="239" priority="142" operator="equal">
      <formula>#REF!</formula>
    </cfRule>
    <cfRule type="cellIs" dxfId="238" priority="143" operator="greaterThan">
      <formula>#REF!</formula>
    </cfRule>
    <cfRule type="cellIs" dxfId="237" priority="144" operator="lessThan">
      <formula>#REF!</formula>
    </cfRule>
  </conditionalFormatting>
  <conditionalFormatting sqref="T31">
    <cfRule type="cellIs" dxfId="236" priority="133" operator="equal">
      <formula>#REF!</formula>
    </cfRule>
    <cfRule type="cellIs" dxfId="235" priority="134" operator="greaterThan">
      <formula>#REF!</formula>
    </cfRule>
    <cfRule type="cellIs" dxfId="234" priority="135" operator="lessThan">
      <formula>#REF!</formula>
    </cfRule>
  </conditionalFormatting>
  <conditionalFormatting sqref="R31">
    <cfRule type="cellIs" dxfId="233" priority="127" operator="equal">
      <formula>#REF!</formula>
    </cfRule>
    <cfRule type="cellIs" dxfId="232" priority="128" operator="lessThan">
      <formula>#REF!</formula>
    </cfRule>
    <cfRule type="cellIs" dxfId="231" priority="129" operator="greaterThan">
      <formula>#REF!</formula>
    </cfRule>
  </conditionalFormatting>
  <conditionalFormatting sqref="L35">
    <cfRule type="cellIs" dxfId="230" priority="121" operator="equal">
      <formula>#REF!</formula>
    </cfRule>
    <cfRule type="cellIs" dxfId="229" priority="122" operator="greaterThan">
      <formula>#REF!</formula>
    </cfRule>
    <cfRule type="cellIs" dxfId="228" priority="123" operator="lessThan">
      <formula>#REF!</formula>
    </cfRule>
  </conditionalFormatting>
  <conditionalFormatting sqref="M35">
    <cfRule type="cellIs" dxfId="227" priority="118" operator="equal">
      <formula>#REF!</formula>
    </cfRule>
    <cfRule type="cellIs" dxfId="226" priority="119" operator="greaterThan">
      <formula>#REF!</formula>
    </cfRule>
    <cfRule type="cellIs" dxfId="225" priority="120" operator="lessThan">
      <formula>#REF!</formula>
    </cfRule>
  </conditionalFormatting>
  <conditionalFormatting sqref="S35">
    <cfRule type="cellIs" dxfId="224" priority="124" operator="equal">
      <formula>#REF!</formula>
    </cfRule>
    <cfRule type="cellIs" dxfId="223" priority="125" operator="greaterThan">
      <formula>#REF!</formula>
    </cfRule>
    <cfRule type="cellIs" dxfId="222" priority="126" operator="lessThan">
      <formula>#REF!</formula>
    </cfRule>
  </conditionalFormatting>
  <conditionalFormatting sqref="T35">
    <cfRule type="cellIs" dxfId="221" priority="115" operator="equal">
      <formula>#REF!</formula>
    </cfRule>
    <cfRule type="cellIs" dxfId="220" priority="116" operator="greaterThan">
      <formula>#REF!</formula>
    </cfRule>
    <cfRule type="cellIs" dxfId="219" priority="117" operator="lessThan">
      <formula>#REF!</formula>
    </cfRule>
  </conditionalFormatting>
  <conditionalFormatting sqref="K35">
    <cfRule type="cellIs" dxfId="218" priority="112" operator="equal">
      <formula>#REF!</formula>
    </cfRule>
    <cfRule type="cellIs" dxfId="217" priority="113" operator="lessThan">
      <formula>#REF!</formula>
    </cfRule>
    <cfRule type="cellIs" dxfId="216" priority="114" operator="greaterThan">
      <formula>#REF!</formula>
    </cfRule>
  </conditionalFormatting>
  <conditionalFormatting sqref="R35">
    <cfRule type="cellIs" dxfId="215" priority="109" operator="equal">
      <formula>#REF!</formula>
    </cfRule>
    <cfRule type="cellIs" dxfId="214" priority="110" operator="lessThan">
      <formula>#REF!</formula>
    </cfRule>
    <cfRule type="cellIs" dxfId="213" priority="111" operator="greaterThan">
      <formula>#REF!</formula>
    </cfRule>
  </conditionalFormatting>
  <conditionalFormatting sqref="L39">
    <cfRule type="cellIs" dxfId="212" priority="103" operator="equal">
      <formula>#REF!</formula>
    </cfRule>
    <cfRule type="cellIs" dxfId="211" priority="104" operator="greaterThan">
      <formula>#REF!</formula>
    </cfRule>
    <cfRule type="cellIs" dxfId="210" priority="105" operator="lessThan">
      <formula>#REF!</formula>
    </cfRule>
  </conditionalFormatting>
  <conditionalFormatting sqref="M39">
    <cfRule type="cellIs" dxfId="209" priority="100" operator="equal">
      <formula>#REF!</formula>
    </cfRule>
    <cfRule type="cellIs" dxfId="208" priority="101" operator="greaterThan">
      <formula>#REF!</formula>
    </cfRule>
    <cfRule type="cellIs" dxfId="207" priority="102" operator="lessThan">
      <formula>#REF!</formula>
    </cfRule>
  </conditionalFormatting>
  <conditionalFormatting sqref="S39">
    <cfRule type="cellIs" dxfId="206" priority="106" operator="equal">
      <formula>#REF!</formula>
    </cfRule>
    <cfRule type="cellIs" dxfId="205" priority="107" operator="greaterThan">
      <formula>#REF!</formula>
    </cfRule>
    <cfRule type="cellIs" dxfId="204" priority="108" operator="lessThan">
      <formula>#REF!</formula>
    </cfRule>
  </conditionalFormatting>
  <conditionalFormatting sqref="T39">
    <cfRule type="cellIs" dxfId="203" priority="97" operator="equal">
      <formula>#REF!</formula>
    </cfRule>
    <cfRule type="cellIs" dxfId="202" priority="98" operator="greaterThan">
      <formula>#REF!</formula>
    </cfRule>
    <cfRule type="cellIs" dxfId="201" priority="99" operator="lessThan">
      <formula>#REF!</formula>
    </cfRule>
  </conditionalFormatting>
  <conditionalFormatting sqref="K39">
    <cfRule type="cellIs" dxfId="200" priority="94" operator="equal">
      <formula>#REF!</formula>
    </cfRule>
    <cfRule type="cellIs" dxfId="199" priority="95" operator="lessThan">
      <formula>#REF!</formula>
    </cfRule>
    <cfRule type="cellIs" dxfId="198" priority="96" operator="greaterThan">
      <formula>#REF!</formula>
    </cfRule>
  </conditionalFormatting>
  <conditionalFormatting sqref="R39">
    <cfRule type="cellIs" dxfId="197" priority="91" operator="equal">
      <formula>#REF!</formula>
    </cfRule>
    <cfRule type="cellIs" dxfId="196" priority="92" operator="lessThan">
      <formula>#REF!</formula>
    </cfRule>
    <cfRule type="cellIs" dxfId="195" priority="93" operator="greaterThan">
      <formula>#REF!</formula>
    </cfRule>
  </conditionalFormatting>
  <pageMargins left="0.7" right="0.7" top="0.75" bottom="0.75" header="0.3" footer="0.3"/>
  <pageSetup orientation="portrait" r:id="rId1"/>
  <headerFooter>
    <oddHeader>&amp;CLockheed Martin Proprietary/Export Controlled Information_x000D_</oddHeader>
    <oddFooter>&amp;CLockheed Martin Proprietary/Export Controlled Information_x000D_</oddFooter>
    <evenHeader>&amp;CLockheed Martin Proprietary/Export Controlled Information_x000D_</evenHeader>
    <evenFooter>&amp;CLockheed Martin Proprietary/Export Controlled Information_x000D_</evenFooter>
    <firstHeader>&amp;CLockheed Martin Proprietary/Export Controlled Information_x000D_</firstHeader>
    <firstFooter>&amp;CLockheed Martin Proprietary/Export Controlled Information_x000D_</first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39997558519241921"/>
    <outlinePr summaryBelow="0"/>
    <pageSetUpPr fitToPage="1"/>
  </sheetPr>
  <dimension ref="A1:BY99"/>
  <sheetViews>
    <sheetView zoomScale="85" zoomScaleNormal="85" workbookViewId="0">
      <pane xSplit="2" ySplit="3" topLeftCell="AT4" activePane="bottomRight" state="frozen"/>
      <selection pane="topRight" activeCell="C1" sqref="C1"/>
      <selection pane="bottomLeft" activeCell="A4" sqref="A4"/>
      <selection pane="bottomRight" activeCell="BB11" sqref="BB11:BD11"/>
    </sheetView>
  </sheetViews>
  <sheetFormatPr defaultColWidth="8.6640625" defaultRowHeight="14.4" outlineLevelRow="1"/>
  <cols>
    <col min="1" max="1" width="21.33203125" style="3" customWidth="1"/>
    <col min="2" max="2" width="20.6640625" style="3" customWidth="1"/>
    <col min="3" max="3" width="17.5546875" style="126" customWidth="1"/>
    <col min="4" max="4" width="17.5546875" style="127" customWidth="1"/>
    <col min="5" max="5" width="17.5546875" style="128" customWidth="1"/>
    <col min="6" max="6" width="17.5546875" style="126" customWidth="1"/>
    <col min="7" max="7" width="17.5546875" style="127" customWidth="1"/>
    <col min="8" max="8" width="17.5546875" style="139" customWidth="1"/>
    <col min="9" max="9" width="17.5546875" style="126" customWidth="1"/>
    <col min="10" max="10" width="17.5546875" style="127" customWidth="1"/>
    <col min="11" max="11" width="17.5546875" style="128" customWidth="1"/>
    <col min="12" max="12" width="17.5546875" style="126" customWidth="1"/>
    <col min="13" max="13" width="17.5546875" style="127" customWidth="1"/>
    <col min="14" max="14" width="17.5546875" style="139" customWidth="1"/>
    <col min="15" max="15" width="17.5546875" style="126" customWidth="1"/>
    <col min="16" max="16" width="17.5546875" style="127" customWidth="1"/>
    <col min="17" max="17" width="17.5546875" style="128" customWidth="1"/>
    <col min="18" max="18" width="17.5546875" style="126" customWidth="1"/>
    <col min="19" max="19" width="17.5546875" style="127" customWidth="1"/>
    <col min="20" max="20" width="17.5546875" style="139" customWidth="1"/>
    <col min="21" max="21" width="17.5546875" style="126" customWidth="1"/>
    <col min="22" max="22" width="17.5546875" style="127" customWidth="1"/>
    <col min="23" max="23" width="17.5546875" style="128" customWidth="1"/>
    <col min="24" max="24" width="17.5546875" style="126" customWidth="1"/>
    <col min="25" max="25" width="17.5546875" style="127" customWidth="1"/>
    <col min="26" max="26" width="17.5546875" style="139" customWidth="1"/>
    <col min="27" max="27" width="17.5546875" style="126" customWidth="1"/>
    <col min="28" max="28" width="17.5546875" style="127" customWidth="1"/>
    <col min="29" max="29" width="17.5546875" style="128" customWidth="1"/>
    <col min="30" max="30" width="21.33203125" style="126" customWidth="1"/>
    <col min="31" max="31" width="17.5546875" style="127" customWidth="1"/>
    <col min="32" max="32" width="17.5546875" style="139" customWidth="1"/>
    <col min="33" max="33" width="17.5546875" style="567" customWidth="1"/>
    <col min="34" max="34" width="17.5546875" style="568" customWidth="1"/>
    <col min="35" max="35" width="17.5546875" style="569" customWidth="1"/>
    <col min="36" max="36" width="17.5546875" style="126" customWidth="1"/>
    <col min="37" max="37" width="17.5546875" style="127" customWidth="1"/>
    <col min="38" max="38" width="17.5546875" style="139" customWidth="1"/>
    <col min="39" max="39" width="17.5546875" style="567" customWidth="1"/>
    <col min="40" max="40" width="17.5546875" style="568" customWidth="1"/>
    <col min="41" max="41" width="17.5546875" style="569" customWidth="1"/>
    <col min="42" max="42" width="17.5546875" style="126" customWidth="1"/>
    <col min="43" max="43" width="17.5546875" style="127" customWidth="1"/>
    <col min="44" max="44" width="17.5546875" style="139" customWidth="1"/>
    <col min="45" max="45" width="17.5546875" style="567" customWidth="1"/>
    <col min="46" max="46" width="17.5546875" style="568" customWidth="1"/>
    <col min="47" max="47" width="17.5546875" style="569" customWidth="1"/>
    <col min="48" max="48" width="17.5546875" style="126" customWidth="1"/>
    <col min="49" max="49" width="17.5546875" style="127" customWidth="1"/>
    <col min="50" max="50" width="17.5546875" style="139" customWidth="1"/>
    <col min="51" max="51" width="17.5546875" style="567" customWidth="1"/>
    <col min="52" max="52" width="17.5546875" style="568" customWidth="1"/>
    <col min="53" max="53" width="17.5546875" style="569" customWidth="1"/>
    <col min="54" max="54" width="17.5546875" style="126" customWidth="1"/>
    <col min="55" max="55" width="17.5546875" style="127" customWidth="1"/>
    <col min="56" max="56" width="17.5546875" style="139" customWidth="1"/>
    <col min="57" max="57" width="17.5546875" style="572" customWidth="1"/>
    <col min="58" max="58" width="17.5546875" style="573" customWidth="1"/>
    <col min="59" max="59" width="17.5546875" style="579" customWidth="1"/>
    <col min="60" max="60" width="17.5546875" style="126" customWidth="1"/>
    <col min="61" max="61" width="17.5546875" style="127" customWidth="1"/>
    <col min="62" max="62" width="17.5546875" style="139" customWidth="1"/>
    <col min="63" max="63" width="47.109375" style="3" customWidth="1"/>
    <col min="64" max="64" width="19.6640625" style="3" customWidth="1"/>
    <col min="65" max="65" width="17.33203125" style="427" hidden="1" customWidth="1"/>
    <col min="66" max="66" width="17.33203125" style="428" hidden="1" customWidth="1"/>
    <col min="67" max="67" width="17.33203125" style="429" hidden="1" customWidth="1"/>
    <col min="68" max="68" width="17.33203125" style="126" hidden="1" customWidth="1"/>
    <col min="69" max="69" width="17.33203125" style="127" hidden="1" customWidth="1"/>
    <col min="70" max="70" width="17.33203125" style="139" hidden="1" customWidth="1"/>
    <col min="71" max="71" width="14.44140625" style="427" hidden="1" customWidth="1"/>
    <col min="72" max="72" width="14.44140625" style="428" hidden="1" customWidth="1"/>
    <col min="73" max="73" width="14.44140625" style="429" hidden="1" customWidth="1"/>
    <col min="74" max="74" width="14.44140625" style="126" hidden="1" customWidth="1"/>
    <col min="75" max="75" width="14.44140625" style="127" hidden="1" customWidth="1"/>
    <col min="76" max="76" width="14.44140625" style="139" hidden="1" customWidth="1"/>
    <col min="77" max="16384" width="8.6640625" style="3"/>
  </cols>
  <sheetData>
    <row r="1" spans="1:77" ht="43.2" customHeight="1">
      <c r="A1" s="1460"/>
      <c r="B1" s="1461"/>
      <c r="C1" s="1455" t="s">
        <v>391</v>
      </c>
      <c r="D1" s="1456"/>
      <c r="E1" s="1456"/>
      <c r="F1" s="1456"/>
      <c r="G1" s="1456"/>
      <c r="H1" s="1457"/>
      <c r="I1" s="1455" t="s">
        <v>390</v>
      </c>
      <c r="J1" s="1456"/>
      <c r="K1" s="1456"/>
      <c r="L1" s="1456"/>
      <c r="M1" s="1456"/>
      <c r="N1" s="1457"/>
      <c r="O1" s="1455" t="s">
        <v>406</v>
      </c>
      <c r="P1" s="1456"/>
      <c r="Q1" s="1456"/>
      <c r="R1" s="1456"/>
      <c r="S1" s="1456"/>
      <c r="T1" s="1457"/>
      <c r="U1" s="1455" t="s">
        <v>407</v>
      </c>
      <c r="V1" s="1456"/>
      <c r="W1" s="1456"/>
      <c r="X1" s="1456"/>
      <c r="Y1" s="1456"/>
      <c r="Z1" s="1457"/>
      <c r="AA1" s="1455" t="s">
        <v>382</v>
      </c>
      <c r="AB1" s="1456"/>
      <c r="AC1" s="1456"/>
      <c r="AD1" s="1456"/>
      <c r="AE1" s="1456"/>
      <c r="AF1" s="1457"/>
      <c r="AG1" s="1455" t="s">
        <v>381</v>
      </c>
      <c r="AH1" s="1456"/>
      <c r="AI1" s="1456"/>
      <c r="AJ1" s="1456"/>
      <c r="AK1" s="1456"/>
      <c r="AL1" s="1457"/>
      <c r="AM1" s="1455" t="s">
        <v>380</v>
      </c>
      <c r="AN1" s="1456"/>
      <c r="AO1" s="1456"/>
      <c r="AP1" s="1456"/>
      <c r="AQ1" s="1456"/>
      <c r="AR1" s="1457"/>
      <c r="AS1" s="1455" t="s">
        <v>379</v>
      </c>
      <c r="AT1" s="1456"/>
      <c r="AU1" s="1456"/>
      <c r="AV1" s="1456"/>
      <c r="AW1" s="1456"/>
      <c r="AX1" s="1457"/>
      <c r="AY1" s="1455" t="s">
        <v>378</v>
      </c>
      <c r="AZ1" s="1456"/>
      <c r="BA1" s="1456"/>
      <c r="BB1" s="1456"/>
      <c r="BC1" s="1456"/>
      <c r="BD1" s="1457"/>
      <c r="BE1" s="1455" t="s">
        <v>377</v>
      </c>
      <c r="BF1" s="1456"/>
      <c r="BG1" s="1456"/>
      <c r="BH1" s="1456"/>
      <c r="BI1" s="1456"/>
      <c r="BJ1" s="1457"/>
      <c r="BK1" s="1"/>
      <c r="BL1" s="2"/>
      <c r="BM1" s="1455" t="s">
        <v>459</v>
      </c>
      <c r="BN1" s="1456"/>
      <c r="BO1" s="1456"/>
      <c r="BP1" s="1456"/>
      <c r="BQ1" s="1456"/>
      <c r="BR1" s="1457"/>
      <c r="BS1" s="1455" t="s">
        <v>460</v>
      </c>
      <c r="BT1" s="1456"/>
      <c r="BU1" s="1456"/>
      <c r="BV1" s="1456"/>
      <c r="BW1" s="1456"/>
      <c r="BX1" s="1457"/>
    </row>
    <row r="2" spans="1:77" s="104" customFormat="1">
      <c r="A2" s="1458" t="s">
        <v>34</v>
      </c>
      <c r="B2" s="1459"/>
      <c r="C2" s="1452" t="s">
        <v>17</v>
      </c>
      <c r="D2" s="1453"/>
      <c r="E2" s="1454"/>
      <c r="F2" s="1452" t="s">
        <v>43</v>
      </c>
      <c r="G2" s="1453"/>
      <c r="H2" s="1454"/>
      <c r="I2" s="1452" t="s">
        <v>17</v>
      </c>
      <c r="J2" s="1453"/>
      <c r="K2" s="1454"/>
      <c r="L2" s="1452" t="s">
        <v>43</v>
      </c>
      <c r="M2" s="1453"/>
      <c r="N2" s="1454"/>
      <c r="O2" s="1452" t="s">
        <v>17</v>
      </c>
      <c r="P2" s="1453"/>
      <c r="Q2" s="1454"/>
      <c r="R2" s="1452" t="s">
        <v>43</v>
      </c>
      <c r="S2" s="1453"/>
      <c r="T2" s="1454"/>
      <c r="U2" s="1452" t="s">
        <v>17</v>
      </c>
      <c r="V2" s="1453"/>
      <c r="W2" s="1454"/>
      <c r="X2" s="1452" t="s">
        <v>43</v>
      </c>
      <c r="Y2" s="1453"/>
      <c r="Z2" s="1454"/>
      <c r="AA2" s="1452" t="s">
        <v>17</v>
      </c>
      <c r="AB2" s="1453"/>
      <c r="AC2" s="1454"/>
      <c r="AD2" s="1452" t="s">
        <v>43</v>
      </c>
      <c r="AE2" s="1453"/>
      <c r="AF2" s="1454"/>
      <c r="AG2" s="1452" t="s">
        <v>17</v>
      </c>
      <c r="AH2" s="1453"/>
      <c r="AI2" s="1454"/>
      <c r="AJ2" s="1452" t="s">
        <v>43</v>
      </c>
      <c r="AK2" s="1453"/>
      <c r="AL2" s="1454"/>
      <c r="AM2" s="1452" t="s">
        <v>17</v>
      </c>
      <c r="AN2" s="1453"/>
      <c r="AO2" s="1454"/>
      <c r="AP2" s="1452" t="s">
        <v>43</v>
      </c>
      <c r="AQ2" s="1453"/>
      <c r="AR2" s="1454"/>
      <c r="AS2" s="1452" t="s">
        <v>17</v>
      </c>
      <c r="AT2" s="1453"/>
      <c r="AU2" s="1454"/>
      <c r="AV2" s="1452" t="s">
        <v>43</v>
      </c>
      <c r="AW2" s="1453"/>
      <c r="AX2" s="1454"/>
      <c r="AY2" s="1452" t="s">
        <v>17</v>
      </c>
      <c r="AZ2" s="1453"/>
      <c r="BA2" s="1454"/>
      <c r="BB2" s="1452" t="s">
        <v>43</v>
      </c>
      <c r="BC2" s="1453"/>
      <c r="BD2" s="1454"/>
      <c r="BE2" s="1452" t="s">
        <v>17</v>
      </c>
      <c r="BF2" s="1453"/>
      <c r="BG2" s="1454"/>
      <c r="BH2" s="1452" t="s">
        <v>43</v>
      </c>
      <c r="BI2" s="1453"/>
      <c r="BJ2" s="1454"/>
      <c r="BK2" s="102" t="s">
        <v>6</v>
      </c>
      <c r="BL2" s="103"/>
      <c r="BM2" s="1452" t="s">
        <v>17</v>
      </c>
      <c r="BN2" s="1453"/>
      <c r="BO2" s="1454"/>
      <c r="BP2" s="1452" t="s">
        <v>43</v>
      </c>
      <c r="BQ2" s="1453"/>
      <c r="BR2" s="1454"/>
      <c r="BS2" s="1452" t="s">
        <v>17</v>
      </c>
      <c r="BT2" s="1453"/>
      <c r="BU2" s="1454"/>
      <c r="BV2" s="1452" t="s">
        <v>43</v>
      </c>
      <c r="BW2" s="1453"/>
      <c r="BX2" s="1454"/>
    </row>
    <row r="3" spans="1:77" ht="25.5" customHeight="1" thickBot="1">
      <c r="A3" s="4" t="s">
        <v>24</v>
      </c>
      <c r="B3" s="5" t="s">
        <v>25</v>
      </c>
      <c r="C3" s="105" t="s">
        <v>112</v>
      </c>
      <c r="D3" s="106" t="s">
        <v>113</v>
      </c>
      <c r="E3" s="107" t="s">
        <v>114</v>
      </c>
      <c r="F3" s="105" t="s">
        <v>112</v>
      </c>
      <c r="G3" s="106" t="s">
        <v>113</v>
      </c>
      <c r="H3" s="107" t="s">
        <v>114</v>
      </c>
      <c r="I3" s="105" t="s">
        <v>112</v>
      </c>
      <c r="J3" s="106" t="s">
        <v>113</v>
      </c>
      <c r="K3" s="107" t="s">
        <v>114</v>
      </c>
      <c r="L3" s="105" t="s">
        <v>112</v>
      </c>
      <c r="M3" s="106" t="s">
        <v>113</v>
      </c>
      <c r="N3" s="107" t="s">
        <v>114</v>
      </c>
      <c r="O3" s="105" t="s">
        <v>112</v>
      </c>
      <c r="P3" s="106" t="s">
        <v>113</v>
      </c>
      <c r="Q3" s="107" t="s">
        <v>114</v>
      </c>
      <c r="R3" s="105" t="s">
        <v>112</v>
      </c>
      <c r="S3" s="106" t="s">
        <v>113</v>
      </c>
      <c r="T3" s="107" t="s">
        <v>114</v>
      </c>
      <c r="U3" s="105" t="s">
        <v>112</v>
      </c>
      <c r="V3" s="106" t="s">
        <v>113</v>
      </c>
      <c r="W3" s="107" t="s">
        <v>114</v>
      </c>
      <c r="X3" s="105" t="s">
        <v>112</v>
      </c>
      <c r="Y3" s="106" t="s">
        <v>113</v>
      </c>
      <c r="Z3" s="107" t="s">
        <v>114</v>
      </c>
      <c r="AA3" s="105" t="s">
        <v>112</v>
      </c>
      <c r="AB3" s="106" t="s">
        <v>113</v>
      </c>
      <c r="AC3" s="107" t="s">
        <v>114</v>
      </c>
      <c r="AD3" s="105" t="s">
        <v>112</v>
      </c>
      <c r="AE3" s="106" t="s">
        <v>113</v>
      </c>
      <c r="AF3" s="107" t="s">
        <v>114</v>
      </c>
      <c r="AG3" s="105" t="s">
        <v>112</v>
      </c>
      <c r="AH3" s="106" t="s">
        <v>113</v>
      </c>
      <c r="AI3" s="107" t="s">
        <v>114</v>
      </c>
      <c r="AJ3" s="105" t="s">
        <v>112</v>
      </c>
      <c r="AK3" s="106" t="s">
        <v>113</v>
      </c>
      <c r="AL3" s="107" t="s">
        <v>114</v>
      </c>
      <c r="AM3" s="105" t="s">
        <v>112</v>
      </c>
      <c r="AN3" s="106" t="s">
        <v>113</v>
      </c>
      <c r="AO3" s="107" t="s">
        <v>114</v>
      </c>
      <c r="AP3" s="105" t="s">
        <v>112</v>
      </c>
      <c r="AQ3" s="106" t="s">
        <v>113</v>
      </c>
      <c r="AR3" s="107" t="s">
        <v>114</v>
      </c>
      <c r="AS3" s="105" t="s">
        <v>112</v>
      </c>
      <c r="AT3" s="106" t="s">
        <v>113</v>
      </c>
      <c r="AU3" s="107" t="s">
        <v>114</v>
      </c>
      <c r="AV3" s="105" t="s">
        <v>112</v>
      </c>
      <c r="AW3" s="106" t="s">
        <v>113</v>
      </c>
      <c r="AX3" s="107" t="s">
        <v>114</v>
      </c>
      <c r="AY3" s="105" t="s">
        <v>112</v>
      </c>
      <c r="AZ3" s="106" t="s">
        <v>113</v>
      </c>
      <c r="BA3" s="107" t="s">
        <v>114</v>
      </c>
      <c r="BB3" s="105" t="s">
        <v>112</v>
      </c>
      <c r="BC3" s="106" t="s">
        <v>113</v>
      </c>
      <c r="BD3" s="107" t="s">
        <v>114</v>
      </c>
      <c r="BE3" s="105" t="s">
        <v>112</v>
      </c>
      <c r="BF3" s="106" t="s">
        <v>113</v>
      </c>
      <c r="BG3" s="107" t="s">
        <v>114</v>
      </c>
      <c r="BH3" s="105" t="s">
        <v>112</v>
      </c>
      <c r="BI3" s="106" t="s">
        <v>113</v>
      </c>
      <c r="BJ3" s="107" t="s">
        <v>114</v>
      </c>
      <c r="BK3" s="6" t="s">
        <v>26</v>
      </c>
      <c r="BL3" s="7" t="s">
        <v>27</v>
      </c>
      <c r="BM3" s="105" t="s">
        <v>112</v>
      </c>
      <c r="BN3" s="106" t="s">
        <v>113</v>
      </c>
      <c r="BO3" s="107" t="s">
        <v>114</v>
      </c>
      <c r="BP3" s="105" t="s">
        <v>112</v>
      </c>
      <c r="BQ3" s="106" t="s">
        <v>113</v>
      </c>
      <c r="BR3" s="107" t="s">
        <v>114</v>
      </c>
      <c r="BS3" s="105" t="s">
        <v>112</v>
      </c>
      <c r="BT3" s="106" t="s">
        <v>113</v>
      </c>
      <c r="BU3" s="107" t="s">
        <v>114</v>
      </c>
      <c r="BV3" s="105" t="s">
        <v>112</v>
      </c>
      <c r="BW3" s="106" t="s">
        <v>113</v>
      </c>
      <c r="BX3" s="107" t="s">
        <v>114</v>
      </c>
    </row>
    <row r="4" spans="1:77" s="8" customFormat="1">
      <c r="A4" s="9" t="s">
        <v>28</v>
      </c>
      <c r="B4" s="10"/>
      <c r="C4" s="108"/>
      <c r="D4" s="109"/>
      <c r="E4" s="110"/>
      <c r="F4" s="108"/>
      <c r="G4" s="109"/>
      <c r="H4" s="110"/>
      <c r="I4" s="108"/>
      <c r="J4" s="109"/>
      <c r="K4" s="110"/>
      <c r="L4" s="108"/>
      <c r="M4" s="109"/>
      <c r="N4" s="110"/>
      <c r="O4" s="108"/>
      <c r="P4" s="109"/>
      <c r="Q4" s="110"/>
      <c r="R4" s="108"/>
      <c r="S4" s="109"/>
      <c r="T4" s="110"/>
      <c r="U4" s="108"/>
      <c r="V4" s="109"/>
      <c r="W4" s="110"/>
      <c r="X4" s="108"/>
      <c r="Y4" s="109"/>
      <c r="Z4" s="110"/>
      <c r="AA4" s="108"/>
      <c r="AB4" s="109"/>
      <c r="AC4" s="110"/>
      <c r="AD4" s="108"/>
      <c r="AE4" s="109"/>
      <c r="AF4" s="110"/>
      <c r="AG4" s="108"/>
      <c r="AH4" s="109"/>
      <c r="AI4" s="110"/>
      <c r="AJ4" s="108"/>
      <c r="AK4" s="109"/>
      <c r="AL4" s="110"/>
      <c r="AM4" s="108"/>
      <c r="AN4" s="109"/>
      <c r="AO4" s="110"/>
      <c r="AP4" s="108"/>
      <c r="AQ4" s="109"/>
      <c r="AR4" s="110"/>
      <c r="AS4" s="108"/>
      <c r="AT4" s="109"/>
      <c r="AU4" s="110"/>
      <c r="AV4" s="108"/>
      <c r="AW4" s="109"/>
      <c r="AX4" s="110"/>
      <c r="AY4" s="108"/>
      <c r="AZ4" s="109"/>
      <c r="BA4" s="110"/>
      <c r="BB4" s="108"/>
      <c r="BC4" s="109"/>
      <c r="BD4" s="110"/>
      <c r="BE4" s="108"/>
      <c r="BF4" s="109"/>
      <c r="BG4" s="110"/>
      <c r="BH4" s="108"/>
      <c r="BI4" s="109"/>
      <c r="BJ4" s="110"/>
      <c r="BK4" s="10"/>
      <c r="BL4" s="11"/>
      <c r="BM4" s="108"/>
      <c r="BN4" s="109"/>
      <c r="BO4" s="110"/>
      <c r="BP4" s="108"/>
      <c r="BQ4" s="109"/>
      <c r="BR4" s="110"/>
      <c r="BS4" s="108"/>
      <c r="BT4" s="109"/>
      <c r="BU4" s="110"/>
      <c r="BV4" s="108"/>
      <c r="BW4" s="109"/>
      <c r="BX4" s="110"/>
    </row>
    <row r="5" spans="1:77" s="8" customFormat="1" outlineLevel="1">
      <c r="A5" s="216" t="s">
        <v>373</v>
      </c>
      <c r="B5" s="16" t="s">
        <v>280</v>
      </c>
      <c r="C5" s="478"/>
      <c r="D5" s="471"/>
      <c r="E5" s="472"/>
      <c r="F5" s="430">
        <f t="shared" ref="F5:H6" si="0">AV5+AP5+AD5+AJ5+SQRT(SUMSQ(BB5,BH5,BP5,BV5))</f>
        <v>135.84</v>
      </c>
      <c r="G5" s="430">
        <f t="shared" si="0"/>
        <v>157.18</v>
      </c>
      <c r="H5" s="430">
        <f t="shared" si="0"/>
        <v>128.28</v>
      </c>
      <c r="I5" s="478"/>
      <c r="J5" s="471"/>
      <c r="K5" s="472"/>
      <c r="L5" s="430">
        <f t="shared" ref="L5:N6" si="1">AV5+AP5+AJ5+SQRT(SUMSQ(BB5,BH5))</f>
        <v>35.840000000000003</v>
      </c>
      <c r="M5" s="430">
        <f t="shared" si="1"/>
        <v>57.18</v>
      </c>
      <c r="N5" s="430">
        <f t="shared" si="1"/>
        <v>28.28</v>
      </c>
      <c r="O5" s="478"/>
      <c r="P5" s="471"/>
      <c r="Q5" s="472"/>
      <c r="R5" s="430">
        <f t="shared" ref="R5:T6" si="2">SQRT(SUMSQ(BB5,BH5,BP5,BV5))</f>
        <v>0</v>
      </c>
      <c r="S5" s="430">
        <f t="shared" si="2"/>
        <v>0</v>
      </c>
      <c r="T5" s="430">
        <f t="shared" si="2"/>
        <v>0</v>
      </c>
      <c r="U5" s="478"/>
      <c r="V5" s="471"/>
      <c r="W5" s="472"/>
      <c r="X5" s="430">
        <f t="shared" ref="X5:Z6" si="3">SQRT(SUMSQ(BB5,BH5,BV5))</f>
        <v>0</v>
      </c>
      <c r="Y5" s="430">
        <f t="shared" si="3"/>
        <v>0</v>
      </c>
      <c r="Z5" s="430">
        <f t="shared" si="3"/>
        <v>0</v>
      </c>
      <c r="AA5" s="470"/>
      <c r="AB5" s="550"/>
      <c r="AC5" s="600"/>
      <c r="AD5" s="430">
        <v>100</v>
      </c>
      <c r="AE5" s="430">
        <f>AD5</f>
        <v>100</v>
      </c>
      <c r="AF5" s="430">
        <f>AE5</f>
        <v>100</v>
      </c>
      <c r="AG5" s="158">
        <v>10</v>
      </c>
      <c r="AH5" s="549">
        <f>AG5</f>
        <v>10</v>
      </c>
      <c r="AI5" s="159">
        <f>AG5</f>
        <v>10</v>
      </c>
      <c r="AJ5" s="430">
        <f t="shared" ref="AJ5:AL7" si="4">AG5</f>
        <v>10</v>
      </c>
      <c r="AK5" s="431">
        <f t="shared" si="4"/>
        <v>10</v>
      </c>
      <c r="AL5" s="432">
        <f t="shared" si="4"/>
        <v>10</v>
      </c>
      <c r="AM5" s="470"/>
      <c r="AN5" s="550"/>
      <c r="AO5" s="472"/>
      <c r="AP5" s="430">
        <v>10</v>
      </c>
      <c r="AQ5" s="431">
        <f>AP5</f>
        <v>10</v>
      </c>
      <c r="AR5" s="431">
        <f>AQ5</f>
        <v>10</v>
      </c>
      <c r="AS5" s="470"/>
      <c r="AT5" s="550"/>
      <c r="AU5" s="472"/>
      <c r="AV5" s="430">
        <v>15.84</v>
      </c>
      <c r="AW5" s="431">
        <v>37.18</v>
      </c>
      <c r="AX5" s="431">
        <v>8.2799999999999994</v>
      </c>
      <c r="AY5" s="470"/>
      <c r="AZ5" s="550"/>
      <c r="BA5" s="472"/>
      <c r="BB5" s="430"/>
      <c r="BC5" s="431"/>
      <c r="BD5" s="431"/>
      <c r="BE5" s="560"/>
      <c r="BF5" s="561"/>
      <c r="BG5" s="472"/>
      <c r="BH5" s="430"/>
      <c r="BI5" s="431"/>
      <c r="BJ5" s="431"/>
      <c r="BK5" s="14"/>
      <c r="BL5" s="99"/>
      <c r="BM5" s="467"/>
      <c r="BN5" s="468"/>
      <c r="BO5" s="469"/>
      <c r="BP5" s="430">
        <f t="shared" ref="BP5:BR6" si="5">BM5</f>
        <v>0</v>
      </c>
      <c r="BQ5" s="431">
        <f t="shared" si="5"/>
        <v>0</v>
      </c>
      <c r="BR5" s="432">
        <f t="shared" si="5"/>
        <v>0</v>
      </c>
      <c r="BS5" s="467"/>
      <c r="BT5" s="468"/>
      <c r="BU5" s="469"/>
      <c r="BV5" s="430">
        <f t="shared" ref="BV5:BX6" si="6">BS5</f>
        <v>0</v>
      </c>
      <c r="BW5" s="431">
        <f t="shared" si="6"/>
        <v>0</v>
      </c>
      <c r="BX5" s="432">
        <f t="shared" si="6"/>
        <v>0</v>
      </c>
    </row>
    <row r="6" spans="1:77" s="8" customFormat="1" outlineLevel="1">
      <c r="A6" s="414" t="s">
        <v>374</v>
      </c>
      <c r="B6" s="16" t="s">
        <v>375</v>
      </c>
      <c r="C6" s="478"/>
      <c r="D6" s="471"/>
      <c r="E6" s="472"/>
      <c r="F6" s="430">
        <f t="shared" si="0"/>
        <v>85.410000000000011</v>
      </c>
      <c r="G6" s="430">
        <f t="shared" si="0"/>
        <v>88.6</v>
      </c>
      <c r="H6" s="430">
        <f t="shared" si="0"/>
        <v>95.75</v>
      </c>
      <c r="I6" s="478"/>
      <c r="J6" s="471"/>
      <c r="K6" s="472"/>
      <c r="L6" s="430">
        <f t="shared" si="1"/>
        <v>25.41</v>
      </c>
      <c r="M6" s="430">
        <f t="shared" si="1"/>
        <v>28.6</v>
      </c>
      <c r="N6" s="430">
        <f t="shared" si="1"/>
        <v>35.75</v>
      </c>
      <c r="O6" s="478"/>
      <c r="P6" s="471"/>
      <c r="Q6" s="472"/>
      <c r="R6" s="430">
        <f t="shared" si="2"/>
        <v>5.2</v>
      </c>
      <c r="S6" s="430">
        <f t="shared" si="2"/>
        <v>13.1</v>
      </c>
      <c r="T6" s="430">
        <f t="shared" si="2"/>
        <v>20.7</v>
      </c>
      <c r="U6" s="478"/>
      <c r="V6" s="471"/>
      <c r="W6" s="472"/>
      <c r="X6" s="430">
        <f t="shared" si="3"/>
        <v>5.2</v>
      </c>
      <c r="Y6" s="430">
        <f t="shared" si="3"/>
        <v>13.1</v>
      </c>
      <c r="Z6" s="430">
        <f t="shared" si="3"/>
        <v>20.7</v>
      </c>
      <c r="AA6" s="470"/>
      <c r="AB6" s="550"/>
      <c r="AC6" s="600"/>
      <c r="AD6" s="430">
        <v>60</v>
      </c>
      <c r="AE6" s="430">
        <f>AD6</f>
        <v>60</v>
      </c>
      <c r="AF6" s="430">
        <f>AE6</f>
        <v>60</v>
      </c>
      <c r="AG6" s="158">
        <v>10</v>
      </c>
      <c r="AH6" s="549">
        <f>AG6</f>
        <v>10</v>
      </c>
      <c r="AI6" s="159">
        <f>AG6</f>
        <v>10</v>
      </c>
      <c r="AJ6" s="430">
        <f t="shared" si="4"/>
        <v>10</v>
      </c>
      <c r="AK6" s="431">
        <f t="shared" si="4"/>
        <v>10</v>
      </c>
      <c r="AL6" s="432">
        <f t="shared" si="4"/>
        <v>10</v>
      </c>
      <c r="AM6" s="470"/>
      <c r="AN6" s="550"/>
      <c r="AO6" s="472"/>
      <c r="AP6" s="430">
        <v>5</v>
      </c>
      <c r="AQ6" s="431">
        <f>AP6</f>
        <v>5</v>
      </c>
      <c r="AR6" s="431">
        <f>AQ6</f>
        <v>5</v>
      </c>
      <c r="AS6" s="470"/>
      <c r="AT6" s="550"/>
      <c r="AU6" s="472"/>
      <c r="AV6" s="430">
        <v>5.21</v>
      </c>
      <c r="AW6" s="431">
        <v>0.5</v>
      </c>
      <c r="AX6" s="431">
        <v>0.05</v>
      </c>
      <c r="AY6" s="148">
        <v>25</v>
      </c>
      <c r="AZ6" s="149">
        <v>25</v>
      </c>
      <c r="BA6" s="584">
        <v>25</v>
      </c>
      <c r="BB6" s="430">
        <v>5.2</v>
      </c>
      <c r="BC6" s="431">
        <v>13.1</v>
      </c>
      <c r="BD6" s="432">
        <v>20.7</v>
      </c>
      <c r="BE6" s="560"/>
      <c r="BF6" s="561"/>
      <c r="BG6" s="472"/>
      <c r="BH6" s="430"/>
      <c r="BI6" s="431"/>
      <c r="BJ6" s="431"/>
      <c r="BK6" s="100"/>
      <c r="BL6" s="99"/>
      <c r="BM6" s="467"/>
      <c r="BN6" s="468"/>
      <c r="BO6" s="469"/>
      <c r="BP6" s="430">
        <f t="shared" si="5"/>
        <v>0</v>
      </c>
      <c r="BQ6" s="431">
        <f t="shared" si="5"/>
        <v>0</v>
      </c>
      <c r="BR6" s="432">
        <f t="shared" si="5"/>
        <v>0</v>
      </c>
      <c r="BS6" s="467"/>
      <c r="BT6" s="468"/>
      <c r="BU6" s="469"/>
      <c r="BV6" s="430">
        <f t="shared" si="6"/>
        <v>0</v>
      </c>
      <c r="BW6" s="431">
        <f t="shared" si="6"/>
        <v>0</v>
      </c>
      <c r="BX6" s="432">
        <f t="shared" si="6"/>
        <v>0</v>
      </c>
    </row>
    <row r="7" spans="1:77" s="8" customFormat="1" ht="33.6" customHeight="1" outlineLevel="1" thickBot="1">
      <c r="A7" s="599" t="s">
        <v>399</v>
      </c>
      <c r="B7" s="16" t="s">
        <v>481</v>
      </c>
      <c r="C7" s="478"/>
      <c r="D7" s="471"/>
      <c r="E7" s="472"/>
      <c r="F7" s="430"/>
      <c r="G7" s="430"/>
      <c r="H7" s="430"/>
      <c r="I7" s="478"/>
      <c r="J7" s="471"/>
      <c r="K7" s="472"/>
      <c r="L7" s="430"/>
      <c r="M7" s="430"/>
      <c r="N7" s="430"/>
      <c r="O7" s="478"/>
      <c r="P7" s="471"/>
      <c r="Q7" s="472"/>
      <c r="R7" s="430"/>
      <c r="S7" s="430"/>
      <c r="T7" s="430"/>
      <c r="U7" s="478"/>
      <c r="V7" s="471"/>
      <c r="W7" s="472"/>
      <c r="X7" s="430"/>
      <c r="Y7" s="430"/>
      <c r="Z7" s="430"/>
      <c r="AA7" s="552">
        <v>0</v>
      </c>
      <c r="AB7" s="553">
        <v>500</v>
      </c>
      <c r="AC7" s="450">
        <v>0</v>
      </c>
      <c r="AD7" s="430">
        <f>Tilt_Pointing!I5</f>
        <v>0</v>
      </c>
      <c r="AE7" s="430">
        <f>Tilt_Pointing!J5</f>
        <v>425</v>
      </c>
      <c r="AF7" s="430">
        <f>Tilt_Pointing!K5</f>
        <v>0</v>
      </c>
      <c r="AG7" s="552">
        <v>10</v>
      </c>
      <c r="AH7" s="553">
        <f>AG7</f>
        <v>10</v>
      </c>
      <c r="AI7" s="450">
        <f>AG7</f>
        <v>10</v>
      </c>
      <c r="AJ7" s="430">
        <f t="shared" si="4"/>
        <v>10</v>
      </c>
      <c r="AK7" s="431">
        <f t="shared" si="4"/>
        <v>10</v>
      </c>
      <c r="AL7" s="432">
        <f t="shared" si="4"/>
        <v>10</v>
      </c>
      <c r="AM7" s="470"/>
      <c r="AN7" s="550"/>
      <c r="AO7" s="472"/>
      <c r="AP7" s="430"/>
      <c r="AQ7" s="431"/>
      <c r="AR7" s="431"/>
      <c r="AS7" s="470"/>
      <c r="AT7" s="550"/>
      <c r="AU7" s="472"/>
      <c r="AV7" s="430"/>
      <c r="AW7" s="431"/>
      <c r="AX7" s="431"/>
      <c r="AY7" s="585"/>
      <c r="AZ7" s="586"/>
      <c r="BA7" s="587"/>
      <c r="BB7" s="430"/>
      <c r="BC7" s="431"/>
      <c r="BD7" s="432"/>
      <c r="BE7" s="560"/>
      <c r="BF7" s="561"/>
      <c r="BG7" s="472"/>
      <c r="BH7" s="430"/>
      <c r="BI7" s="431"/>
      <c r="BJ7" s="431"/>
      <c r="BK7" s="100"/>
      <c r="BL7" s="99"/>
      <c r="BM7" s="467"/>
      <c r="BN7" s="468"/>
      <c r="BO7" s="469"/>
      <c r="BP7" s="430"/>
      <c r="BQ7" s="431"/>
      <c r="BR7" s="432"/>
      <c r="BS7" s="467"/>
      <c r="BT7" s="468"/>
      <c r="BU7" s="469"/>
      <c r="BV7" s="430"/>
      <c r="BW7" s="431"/>
      <c r="BX7" s="432"/>
    </row>
    <row r="8" spans="1:77" outlineLevel="1">
      <c r="A8" s="9" t="s">
        <v>29</v>
      </c>
      <c r="B8" s="415"/>
      <c r="C8" s="108"/>
      <c r="D8" s="109"/>
      <c r="E8" s="110"/>
      <c r="F8" s="433"/>
      <c r="G8" s="434"/>
      <c r="H8" s="435"/>
      <c r="I8" s="108"/>
      <c r="J8" s="109"/>
      <c r="K8" s="110"/>
      <c r="L8" s="433"/>
      <c r="M8" s="434"/>
      <c r="N8" s="435"/>
      <c r="O8" s="108"/>
      <c r="P8" s="109"/>
      <c r="Q8" s="110"/>
      <c r="R8" s="433"/>
      <c r="S8" s="434"/>
      <c r="T8" s="435"/>
      <c r="U8" s="108"/>
      <c r="V8" s="109"/>
      <c r="W8" s="110"/>
      <c r="X8" s="433"/>
      <c r="Y8" s="434"/>
      <c r="Z8" s="435"/>
      <c r="AA8" s="108"/>
      <c r="AB8" s="109"/>
      <c r="AC8" s="110"/>
      <c r="AD8" s="108"/>
      <c r="AE8" s="109"/>
      <c r="AF8" s="110"/>
      <c r="AG8" s="108"/>
      <c r="AH8" s="109"/>
      <c r="AI8" s="110"/>
      <c r="AJ8" s="108"/>
      <c r="AK8" s="109"/>
      <c r="AL8" s="110"/>
      <c r="AM8" s="108"/>
      <c r="AN8" s="109"/>
      <c r="AO8" s="110"/>
      <c r="AP8" s="108"/>
      <c r="AQ8" s="109"/>
      <c r="AR8" s="110"/>
      <c r="AS8" s="108"/>
      <c r="AT8" s="109"/>
      <c r="AU8" s="110"/>
      <c r="AV8" s="108"/>
      <c r="AW8" s="109"/>
      <c r="AX8" s="110"/>
      <c r="AY8" s="108"/>
      <c r="AZ8" s="109"/>
      <c r="BA8" s="110"/>
      <c r="BB8" s="433"/>
      <c r="BC8" s="434"/>
      <c r="BD8" s="435"/>
      <c r="BE8" s="108"/>
      <c r="BF8" s="109"/>
      <c r="BG8" s="110"/>
      <c r="BH8" s="433"/>
      <c r="BI8" s="434"/>
      <c r="BJ8" s="435"/>
      <c r="BK8" s="10"/>
      <c r="BL8" s="11"/>
      <c r="BM8" s="108"/>
      <c r="BN8" s="109"/>
      <c r="BO8" s="110"/>
      <c r="BP8" s="433"/>
      <c r="BQ8" s="434"/>
      <c r="BR8" s="435"/>
      <c r="BS8" s="108"/>
      <c r="BT8" s="109"/>
      <c r="BU8" s="110"/>
      <c r="BV8" s="433"/>
      <c r="BW8" s="434"/>
      <c r="BX8" s="435"/>
      <c r="BY8" s="8"/>
    </row>
    <row r="9" spans="1:77" s="8" customFormat="1" ht="36" customHeight="1" outlineLevel="1">
      <c r="A9" s="15" t="s">
        <v>401</v>
      </c>
      <c r="B9" s="16"/>
      <c r="C9" s="111"/>
      <c r="D9" s="112"/>
      <c r="E9" s="113"/>
      <c r="F9" s="151"/>
      <c r="G9" s="152"/>
      <c r="H9" s="150"/>
      <c r="I9" s="111"/>
      <c r="J9" s="112"/>
      <c r="K9" s="113"/>
      <c r="L9" s="151"/>
      <c r="M9" s="152"/>
      <c r="N9" s="150"/>
      <c r="O9" s="111"/>
      <c r="P9" s="112"/>
      <c r="Q9" s="113"/>
      <c r="R9" s="151"/>
      <c r="S9" s="152"/>
      <c r="T9" s="150"/>
      <c r="U9" s="111"/>
      <c r="V9" s="112"/>
      <c r="W9" s="113"/>
      <c r="X9" s="151"/>
      <c r="Y9" s="152"/>
      <c r="Z9" s="150"/>
      <c r="AA9" s="111"/>
      <c r="AB9" s="112"/>
      <c r="AC9" s="113"/>
      <c r="AD9" s="129"/>
      <c r="AE9" s="130"/>
      <c r="AF9" s="131"/>
      <c r="AG9" s="554"/>
      <c r="AH9" s="555"/>
      <c r="AI9" s="113"/>
      <c r="AJ9" s="129"/>
      <c r="AK9" s="130"/>
      <c r="AL9" s="131"/>
      <c r="AM9" s="554"/>
      <c r="AN9" s="555"/>
      <c r="AO9" s="113"/>
      <c r="AP9" s="129"/>
      <c r="AQ9" s="130"/>
      <c r="AR9" s="131"/>
      <c r="AS9" s="554"/>
      <c r="AT9" s="555"/>
      <c r="AU9" s="113"/>
      <c r="AV9" s="129"/>
      <c r="AW9" s="130"/>
      <c r="AX9" s="131"/>
      <c r="AY9" s="554"/>
      <c r="AZ9" s="555"/>
      <c r="BA9" s="113"/>
      <c r="BB9" s="151"/>
      <c r="BC9" s="152"/>
      <c r="BD9" s="150"/>
      <c r="BE9" s="574"/>
      <c r="BF9" s="575"/>
      <c r="BG9" s="113"/>
      <c r="BH9" s="430"/>
      <c r="BI9" s="431"/>
      <c r="BJ9" s="432"/>
      <c r="BK9" s="14"/>
      <c r="BL9" s="17"/>
      <c r="BM9" s="416"/>
      <c r="BN9" s="417"/>
      <c r="BO9" s="113"/>
      <c r="BP9" s="430"/>
      <c r="BQ9" s="431"/>
      <c r="BR9" s="432"/>
      <c r="BS9" s="416"/>
      <c r="BT9" s="417"/>
      <c r="BU9" s="113"/>
      <c r="BV9" s="430"/>
      <c r="BW9" s="431"/>
      <c r="BX9" s="432"/>
    </row>
    <row r="10" spans="1:77">
      <c r="A10" s="18" t="s">
        <v>386</v>
      </c>
      <c r="B10" s="19"/>
      <c r="C10" s="114"/>
      <c r="D10" s="115"/>
      <c r="E10" s="116"/>
      <c r="F10" s="156"/>
      <c r="G10" s="157"/>
      <c r="H10" s="155"/>
      <c r="I10" s="114"/>
      <c r="J10" s="115"/>
      <c r="K10" s="116"/>
      <c r="L10" s="156"/>
      <c r="M10" s="157"/>
      <c r="N10" s="155"/>
      <c r="O10" s="114"/>
      <c r="P10" s="115"/>
      <c r="Q10" s="116"/>
      <c r="R10" s="156"/>
      <c r="S10" s="157"/>
      <c r="T10" s="155"/>
      <c r="U10" s="114"/>
      <c r="V10" s="115"/>
      <c r="W10" s="116"/>
      <c r="X10" s="156"/>
      <c r="Y10" s="157"/>
      <c r="Z10" s="155"/>
      <c r="AA10" s="608"/>
      <c r="AB10" s="609"/>
      <c r="AC10" s="610"/>
      <c r="AD10" s="132"/>
      <c r="AE10" s="133"/>
      <c r="AF10" s="116"/>
      <c r="AG10" s="117"/>
      <c r="AH10" s="118"/>
      <c r="AI10" s="556"/>
      <c r="AJ10" s="132"/>
      <c r="AK10" s="133"/>
      <c r="AL10" s="116"/>
      <c r="AM10" s="117"/>
      <c r="AN10" s="118"/>
      <c r="AO10" s="556"/>
      <c r="AP10" s="132"/>
      <c r="AQ10" s="133"/>
      <c r="AR10" s="116"/>
      <c r="AS10" s="117"/>
      <c r="AT10" s="118"/>
      <c r="AU10" s="556"/>
      <c r="AV10" s="132"/>
      <c r="AW10" s="133"/>
      <c r="AX10" s="116"/>
      <c r="AY10" s="117"/>
      <c r="AZ10" s="118"/>
      <c r="BA10" s="556"/>
      <c r="BB10" s="156"/>
      <c r="BC10" s="157"/>
      <c r="BD10" s="155"/>
      <c r="BE10" s="420"/>
      <c r="BF10" s="421"/>
      <c r="BG10" s="556"/>
      <c r="BH10" s="156"/>
      <c r="BI10" s="157"/>
      <c r="BJ10" s="155"/>
      <c r="BK10" s="20"/>
      <c r="BL10" s="21"/>
      <c r="BM10" s="418"/>
      <c r="BN10" s="419"/>
      <c r="BO10" s="116"/>
      <c r="BP10" s="156"/>
      <c r="BQ10" s="157"/>
      <c r="BR10" s="155"/>
      <c r="BS10" s="418"/>
      <c r="BT10" s="419"/>
      <c r="BU10" s="116"/>
      <c r="BV10" s="156"/>
      <c r="BW10" s="157"/>
      <c r="BX10" s="155"/>
    </row>
    <row r="11" spans="1:77" s="8" customFormat="1" outlineLevel="1">
      <c r="A11" s="217" t="s">
        <v>466</v>
      </c>
      <c r="B11" s="449" t="s">
        <v>395</v>
      </c>
      <c r="C11" s="478"/>
      <c r="D11" s="471"/>
      <c r="E11" s="480"/>
      <c r="F11" s="473"/>
      <c r="G11" s="473"/>
      <c r="H11" s="473"/>
      <c r="I11" s="478"/>
      <c r="J11" s="471"/>
      <c r="K11" s="480"/>
      <c r="L11" s="470"/>
      <c r="M11" s="550"/>
      <c r="N11" s="472"/>
      <c r="O11" s="470"/>
      <c r="P11" s="550"/>
      <c r="Q11" s="472"/>
      <c r="R11" s="470"/>
      <c r="S11" s="550"/>
      <c r="T11" s="472"/>
      <c r="U11" s="470"/>
      <c r="V11" s="550"/>
      <c r="W11" s="472"/>
      <c r="X11" s="470"/>
      <c r="Y11" s="550"/>
      <c r="Z11" s="472"/>
      <c r="AA11" s="611">
        <v>60</v>
      </c>
      <c r="AB11" s="612">
        <f>AA11</f>
        <v>60</v>
      </c>
      <c r="AC11" s="613">
        <f>AA11</f>
        <v>60</v>
      </c>
      <c r="AD11" s="430">
        <f>AA11</f>
        <v>60</v>
      </c>
      <c r="AE11" s="430">
        <f>AB11</f>
        <v>60</v>
      </c>
      <c r="AF11" s="430">
        <f>AC11</f>
        <v>60</v>
      </c>
      <c r="AG11" s="552">
        <v>10</v>
      </c>
      <c r="AH11" s="553">
        <f>AG11</f>
        <v>10</v>
      </c>
      <c r="AI11" s="450">
        <f>AG11</f>
        <v>10</v>
      </c>
      <c r="AJ11" s="430">
        <f>AG11</f>
        <v>10</v>
      </c>
      <c r="AK11" s="431">
        <f>AH11</f>
        <v>10</v>
      </c>
      <c r="AL11" s="432">
        <f>AI11</f>
        <v>10</v>
      </c>
      <c r="AM11" s="470"/>
      <c r="AN11" s="550"/>
      <c r="AO11" s="472"/>
      <c r="AP11" s="560"/>
      <c r="AQ11" s="561"/>
      <c r="AR11" s="472"/>
      <c r="AS11" s="470"/>
      <c r="AT11" s="550"/>
      <c r="AU11" s="472"/>
      <c r="AV11" s="560"/>
      <c r="AW11" s="561"/>
      <c r="AX11" s="472"/>
      <c r="AY11" s="158">
        <v>5</v>
      </c>
      <c r="AZ11" s="549">
        <f>AY11</f>
        <v>5</v>
      </c>
      <c r="BA11" s="159">
        <f>AY11</f>
        <v>5</v>
      </c>
      <c r="BB11" s="430">
        <v>4.4269999999999996</v>
      </c>
      <c r="BC11" s="431">
        <v>5.2999999999999999E-2</v>
      </c>
      <c r="BD11" s="432">
        <v>0.188</v>
      </c>
      <c r="BE11" s="560"/>
      <c r="BF11" s="561"/>
      <c r="BG11" s="472"/>
      <c r="BH11" s="560"/>
      <c r="BI11" s="561"/>
      <c r="BJ11" s="472"/>
      <c r="BK11" s="14"/>
      <c r="BL11" s="99"/>
      <c r="BM11" s="467"/>
      <c r="BN11" s="468"/>
      <c r="BO11" s="469"/>
      <c r="BP11" s="430">
        <f>BM11</f>
        <v>0</v>
      </c>
      <c r="BQ11" s="431">
        <f>BN11</f>
        <v>0</v>
      </c>
      <c r="BR11" s="432">
        <f>BO11</f>
        <v>0</v>
      </c>
      <c r="BS11" s="467"/>
      <c r="BT11" s="468"/>
      <c r="BU11" s="469"/>
      <c r="BV11" s="430">
        <f t="shared" ref="BV11:BX13" si="7">BS11</f>
        <v>0</v>
      </c>
      <c r="BW11" s="431">
        <f t="shared" si="7"/>
        <v>0</v>
      </c>
      <c r="BX11" s="432">
        <f t="shared" si="7"/>
        <v>0</v>
      </c>
    </row>
    <row r="12" spans="1:77" s="8" customFormat="1" outlineLevel="1">
      <c r="A12" s="13" t="s">
        <v>387</v>
      </c>
      <c r="B12" s="449" t="s">
        <v>389</v>
      </c>
      <c r="C12" s="478"/>
      <c r="D12" s="471"/>
      <c r="E12" s="480"/>
      <c r="F12" s="473"/>
      <c r="G12" s="473"/>
      <c r="H12" s="473"/>
      <c r="I12" s="478"/>
      <c r="J12" s="471"/>
      <c r="K12" s="480"/>
      <c r="L12" s="473"/>
      <c r="M12" s="473"/>
      <c r="N12" s="473"/>
      <c r="O12" s="478"/>
      <c r="P12" s="471"/>
      <c r="Q12" s="480"/>
      <c r="R12" s="473"/>
      <c r="S12" s="473"/>
      <c r="T12" s="473"/>
      <c r="U12" s="478"/>
      <c r="V12" s="471"/>
      <c r="W12" s="480"/>
      <c r="X12" s="473"/>
      <c r="Y12" s="473"/>
      <c r="Z12" s="473"/>
      <c r="AA12" s="604"/>
      <c r="AB12" s="614"/>
      <c r="AC12" s="606"/>
      <c r="AD12" s="473"/>
      <c r="AE12" s="475"/>
      <c r="AF12" s="476"/>
      <c r="AG12" s="470"/>
      <c r="AH12" s="550"/>
      <c r="AI12" s="472"/>
      <c r="AJ12" s="473"/>
      <c r="AK12" s="475"/>
      <c r="AL12" s="476"/>
      <c r="AM12" s="470"/>
      <c r="AN12" s="550"/>
      <c r="AO12" s="472"/>
      <c r="AP12" s="470"/>
      <c r="AQ12" s="550"/>
      <c r="AR12" s="472"/>
      <c r="AS12" s="470"/>
      <c r="AT12" s="550"/>
      <c r="AU12" s="472"/>
      <c r="AV12" s="470"/>
      <c r="AW12" s="550"/>
      <c r="AX12" s="472"/>
      <c r="AY12" s="470"/>
      <c r="AZ12" s="550"/>
      <c r="BA12" s="472"/>
      <c r="BB12" s="470"/>
      <c r="BC12" s="550"/>
      <c r="BD12" s="472"/>
      <c r="BE12" s="560"/>
      <c r="BF12" s="561"/>
      <c r="BG12" s="472"/>
      <c r="BH12" s="560"/>
      <c r="BI12" s="561"/>
      <c r="BJ12" s="472"/>
      <c r="BK12" s="14"/>
      <c r="BL12" s="99"/>
      <c r="BM12" s="467"/>
      <c r="BN12" s="468"/>
      <c r="BO12" s="469"/>
      <c r="BP12" s="430">
        <f t="shared" ref="BP12:BR13" si="8">BM12</f>
        <v>0</v>
      </c>
      <c r="BQ12" s="431">
        <f t="shared" si="8"/>
        <v>0</v>
      </c>
      <c r="BR12" s="432">
        <f t="shared" si="8"/>
        <v>0</v>
      </c>
      <c r="BS12" s="467"/>
      <c r="BT12" s="468"/>
      <c r="BU12" s="469"/>
      <c r="BV12" s="430">
        <f t="shared" si="7"/>
        <v>0</v>
      </c>
      <c r="BW12" s="431">
        <f t="shared" si="7"/>
        <v>0</v>
      </c>
      <c r="BX12" s="432">
        <f t="shared" si="7"/>
        <v>0</v>
      </c>
    </row>
    <row r="13" spans="1:77" s="8" customFormat="1" outlineLevel="1">
      <c r="A13" s="583" t="s">
        <v>464</v>
      </c>
      <c r="B13" s="16" t="s">
        <v>284</v>
      </c>
      <c r="C13" s="478"/>
      <c r="D13" s="471"/>
      <c r="E13" s="480"/>
      <c r="F13" s="473"/>
      <c r="G13" s="473"/>
      <c r="H13" s="473"/>
      <c r="I13" s="478"/>
      <c r="J13" s="471"/>
      <c r="K13" s="480"/>
      <c r="L13" s="473"/>
      <c r="M13" s="473"/>
      <c r="N13" s="473"/>
      <c r="O13" s="478"/>
      <c r="P13" s="471"/>
      <c r="Q13" s="480"/>
      <c r="R13" s="473"/>
      <c r="S13" s="473"/>
      <c r="T13" s="473"/>
      <c r="U13" s="478"/>
      <c r="V13" s="471"/>
      <c r="W13" s="480"/>
      <c r="X13" s="473"/>
      <c r="Y13" s="473"/>
      <c r="Z13" s="473"/>
      <c r="AA13" s="615">
        <v>60</v>
      </c>
      <c r="AB13" s="616">
        <f>AA13</f>
        <v>60</v>
      </c>
      <c r="AC13" s="617">
        <f>AA13</f>
        <v>60</v>
      </c>
      <c r="AD13" s="430">
        <v>37</v>
      </c>
      <c r="AE13" s="430">
        <v>37</v>
      </c>
      <c r="AF13" s="430">
        <v>37</v>
      </c>
      <c r="AG13" s="552">
        <v>10</v>
      </c>
      <c r="AH13" s="553">
        <f>AG13</f>
        <v>10</v>
      </c>
      <c r="AI13" s="450">
        <f>AG13</f>
        <v>10</v>
      </c>
      <c r="AJ13" s="473"/>
      <c r="AK13" s="475"/>
      <c r="AL13" s="476"/>
      <c r="AM13" s="470"/>
      <c r="AN13" s="550"/>
      <c r="AO13" s="472"/>
      <c r="AP13" s="470"/>
      <c r="AQ13" s="550"/>
      <c r="AR13" s="472"/>
      <c r="AS13" s="470"/>
      <c r="AT13" s="550"/>
      <c r="AU13" s="472"/>
      <c r="AV13" s="470"/>
      <c r="AW13" s="550"/>
      <c r="AX13" s="472"/>
      <c r="AY13" s="470"/>
      <c r="AZ13" s="550"/>
      <c r="BA13" s="472"/>
      <c r="BB13" s="470"/>
      <c r="BC13" s="550"/>
      <c r="BD13" s="472"/>
      <c r="BE13" s="560"/>
      <c r="BF13" s="561"/>
      <c r="BG13" s="472"/>
      <c r="BH13" s="470"/>
      <c r="BI13" s="550"/>
      <c r="BJ13" s="472"/>
      <c r="BK13" s="14"/>
      <c r="BL13" s="99"/>
      <c r="BM13" s="467"/>
      <c r="BN13" s="468"/>
      <c r="BO13" s="469"/>
      <c r="BP13" s="430">
        <f t="shared" si="8"/>
        <v>0</v>
      </c>
      <c r="BQ13" s="431">
        <f t="shared" si="8"/>
        <v>0</v>
      </c>
      <c r="BR13" s="432">
        <f t="shared" si="8"/>
        <v>0</v>
      </c>
      <c r="BS13" s="467"/>
      <c r="BT13" s="468"/>
      <c r="BU13" s="469"/>
      <c r="BV13" s="430">
        <f t="shared" si="7"/>
        <v>0</v>
      </c>
      <c r="BW13" s="431">
        <f t="shared" si="7"/>
        <v>0</v>
      </c>
      <c r="BX13" s="432">
        <f t="shared" si="7"/>
        <v>0</v>
      </c>
    </row>
    <row r="14" spans="1:77">
      <c r="A14" s="18" t="s">
        <v>402</v>
      </c>
      <c r="B14" s="19"/>
      <c r="C14" s="153"/>
      <c r="D14" s="154"/>
      <c r="E14" s="155"/>
      <c r="F14" s="156"/>
      <c r="G14" s="157"/>
      <c r="H14" s="155"/>
      <c r="I14" s="153"/>
      <c r="J14" s="154"/>
      <c r="K14" s="155"/>
      <c r="L14" s="156"/>
      <c r="M14" s="157"/>
      <c r="N14" s="155"/>
      <c r="O14" s="153"/>
      <c r="P14" s="154"/>
      <c r="Q14" s="155"/>
      <c r="R14" s="156"/>
      <c r="S14" s="157"/>
      <c r="T14" s="155"/>
      <c r="U14" s="153"/>
      <c r="V14" s="154"/>
      <c r="W14" s="155"/>
      <c r="X14" s="156"/>
      <c r="Y14" s="157"/>
      <c r="Z14" s="155"/>
      <c r="AA14" s="618"/>
      <c r="AB14" s="619"/>
      <c r="AC14" s="620"/>
      <c r="AD14" s="156"/>
      <c r="AE14" s="157"/>
      <c r="AF14" s="155"/>
      <c r="AG14" s="557"/>
      <c r="AH14" s="558"/>
      <c r="AI14" s="559"/>
      <c r="AJ14" s="156"/>
      <c r="AK14" s="157"/>
      <c r="AL14" s="155"/>
      <c r="AM14" s="117"/>
      <c r="AN14" s="118"/>
      <c r="AO14" s="556"/>
      <c r="AP14" s="132"/>
      <c r="AQ14" s="133"/>
      <c r="AR14" s="116"/>
      <c r="AS14" s="117"/>
      <c r="AT14" s="118"/>
      <c r="AU14" s="556"/>
      <c r="AV14" s="132"/>
      <c r="AW14" s="133"/>
      <c r="AX14" s="116"/>
      <c r="AY14" s="117"/>
      <c r="AZ14" s="118"/>
      <c r="BA14" s="556"/>
      <c r="BB14" s="156"/>
      <c r="BC14" s="157"/>
      <c r="BD14" s="155"/>
      <c r="BE14" s="420"/>
      <c r="BF14" s="421"/>
      <c r="BG14" s="556"/>
      <c r="BH14" s="156"/>
      <c r="BI14" s="157"/>
      <c r="BJ14" s="155"/>
      <c r="BK14" s="20"/>
      <c r="BL14" s="21"/>
      <c r="BM14" s="418"/>
      <c r="BN14" s="419"/>
      <c r="BO14" s="116"/>
      <c r="BP14" s="156"/>
      <c r="BQ14" s="157"/>
      <c r="BR14" s="155"/>
      <c r="BS14" s="418"/>
      <c r="BT14" s="419"/>
      <c r="BU14" s="116"/>
      <c r="BV14" s="156"/>
      <c r="BW14" s="157"/>
      <c r="BX14" s="155"/>
    </row>
    <row r="15" spans="1:77" s="8" customFormat="1" outlineLevel="1">
      <c r="A15" s="214" t="s">
        <v>30</v>
      </c>
      <c r="B15" s="13" t="s">
        <v>376</v>
      </c>
      <c r="C15" s="470"/>
      <c r="D15" s="471"/>
      <c r="E15" s="472"/>
      <c r="F15" s="473"/>
      <c r="G15" s="473"/>
      <c r="H15" s="473"/>
      <c r="I15" s="474"/>
      <c r="J15" s="471"/>
      <c r="K15" s="472"/>
      <c r="L15" s="473"/>
      <c r="M15" s="473"/>
      <c r="N15" s="473"/>
      <c r="O15" s="470"/>
      <c r="P15" s="471"/>
      <c r="Q15" s="472"/>
      <c r="R15" s="473"/>
      <c r="S15" s="473"/>
      <c r="T15" s="473"/>
      <c r="U15" s="474"/>
      <c r="V15" s="471"/>
      <c r="W15" s="472"/>
      <c r="X15" s="473"/>
      <c r="Y15" s="473"/>
      <c r="Z15" s="473"/>
      <c r="AA15" s="604"/>
      <c r="AB15" s="614"/>
      <c r="AC15" s="606"/>
      <c r="AD15" s="473"/>
      <c r="AE15" s="475"/>
      <c r="AF15" s="476"/>
      <c r="AG15" s="552">
        <v>10</v>
      </c>
      <c r="AH15" s="553">
        <f>AG15</f>
        <v>10</v>
      </c>
      <c r="AI15" s="450">
        <f>AG15</f>
        <v>10</v>
      </c>
      <c r="AJ15" s="430">
        <f>AG15</f>
        <v>10</v>
      </c>
      <c r="AK15" s="431">
        <f>AH15</f>
        <v>10</v>
      </c>
      <c r="AL15" s="432">
        <f>AI15</f>
        <v>10</v>
      </c>
      <c r="AM15" s="560"/>
      <c r="AN15" s="561"/>
      <c r="AO15" s="472"/>
      <c r="AP15" s="473"/>
      <c r="AQ15" s="475"/>
      <c r="AR15" s="476"/>
      <c r="AS15" s="560"/>
      <c r="AT15" s="561"/>
      <c r="AU15" s="472"/>
      <c r="AV15" s="430">
        <v>27.8</v>
      </c>
      <c r="AW15" s="431">
        <v>12.4</v>
      </c>
      <c r="AX15" s="432">
        <v>6.13</v>
      </c>
      <c r="AY15" s="560"/>
      <c r="AZ15" s="561"/>
      <c r="BA15" s="472"/>
      <c r="BB15" s="430">
        <v>50.98</v>
      </c>
      <c r="BC15" s="431">
        <v>14.03</v>
      </c>
      <c r="BD15" s="432">
        <v>66.349999999999994</v>
      </c>
      <c r="BE15" s="560"/>
      <c r="BF15" s="561"/>
      <c r="BG15" s="472"/>
      <c r="BH15" s="473"/>
      <c r="BI15" s="475"/>
      <c r="BJ15" s="476"/>
      <c r="BK15" s="477" t="s">
        <v>410</v>
      </c>
      <c r="BL15" s="99"/>
      <c r="BM15" s="467"/>
      <c r="BN15" s="468"/>
      <c r="BO15" s="469"/>
      <c r="BP15" s="473"/>
      <c r="BQ15" s="475"/>
      <c r="BR15" s="476"/>
      <c r="BS15" s="467"/>
      <c r="BT15" s="468"/>
      <c r="BU15" s="469"/>
      <c r="BV15" s="473"/>
      <c r="BW15" s="475"/>
      <c r="BX15" s="476"/>
    </row>
    <row r="16" spans="1:77" s="8" customFormat="1" outlineLevel="1">
      <c r="A16" s="452" t="s">
        <v>389</v>
      </c>
      <c r="B16" s="22" t="s">
        <v>376</v>
      </c>
      <c r="C16" s="478"/>
      <c r="D16" s="471"/>
      <c r="E16" s="472"/>
      <c r="F16" s="470"/>
      <c r="G16" s="471"/>
      <c r="H16" s="472"/>
      <c r="I16" s="474"/>
      <c r="J16" s="479"/>
      <c r="K16" s="480"/>
      <c r="L16" s="470"/>
      <c r="M16" s="471"/>
      <c r="N16" s="472"/>
      <c r="O16" s="478"/>
      <c r="P16" s="471"/>
      <c r="Q16" s="472"/>
      <c r="R16" s="470"/>
      <c r="S16" s="471"/>
      <c r="T16" s="472"/>
      <c r="U16" s="474"/>
      <c r="V16" s="479"/>
      <c r="W16" s="480"/>
      <c r="X16" s="470"/>
      <c r="Y16" s="471"/>
      <c r="Z16" s="472"/>
      <c r="AA16" s="621"/>
      <c r="AB16" s="614"/>
      <c r="AC16" s="606"/>
      <c r="AD16" s="470"/>
      <c r="AE16" s="471"/>
      <c r="AF16" s="472"/>
      <c r="AG16" s="560"/>
      <c r="AH16" s="561"/>
      <c r="AI16" s="472"/>
      <c r="AJ16" s="470"/>
      <c r="AK16" s="471"/>
      <c r="AL16" s="472"/>
      <c r="AM16" s="470"/>
      <c r="AN16" s="550"/>
      <c r="AO16" s="472"/>
      <c r="AP16" s="560"/>
      <c r="AQ16" s="561"/>
      <c r="AR16" s="472"/>
      <c r="AS16" s="470"/>
      <c r="AT16" s="550"/>
      <c r="AU16" s="472"/>
      <c r="AV16" s="560"/>
      <c r="AW16" s="561"/>
      <c r="AX16" s="472"/>
      <c r="AY16" s="470"/>
      <c r="AZ16" s="550"/>
      <c r="BA16" s="472"/>
      <c r="BB16" s="560"/>
      <c r="BC16" s="561"/>
      <c r="BD16" s="472"/>
      <c r="BE16" s="551">
        <v>10</v>
      </c>
      <c r="BF16" s="564">
        <f>BE16</f>
        <v>10</v>
      </c>
      <c r="BG16" s="159">
        <f>BE16</f>
        <v>10</v>
      </c>
      <c r="BH16" s="430">
        <f>SQRT(SUMSQ(5.07,2.41))</f>
        <v>5.6136440927440354</v>
      </c>
      <c r="BI16" s="430">
        <f>SQRT(SUMSQ(5.07,2.41))</f>
        <v>5.6136440927440354</v>
      </c>
      <c r="BJ16" s="430">
        <f>SQRT(SUMSQ(5.07,2.41))</f>
        <v>5.6136440927440354</v>
      </c>
      <c r="BK16" s="477" t="s">
        <v>409</v>
      </c>
      <c r="BL16" s="99"/>
      <c r="BM16" s="467"/>
      <c r="BN16" s="468"/>
      <c r="BO16" s="469"/>
      <c r="BP16" s="430">
        <f>BM16</f>
        <v>0</v>
      </c>
      <c r="BQ16" s="431">
        <f>BN16</f>
        <v>0</v>
      </c>
      <c r="BR16" s="432">
        <f>BO16</f>
        <v>0</v>
      </c>
      <c r="BS16" s="467"/>
      <c r="BT16" s="468"/>
      <c r="BU16" s="469"/>
      <c r="BV16" s="430">
        <f>BS16</f>
        <v>0</v>
      </c>
      <c r="BW16" s="431">
        <f>BT16</f>
        <v>0</v>
      </c>
      <c r="BX16" s="432">
        <f>BU16</f>
        <v>0</v>
      </c>
    </row>
    <row r="17" spans="1:76" s="8" customFormat="1" outlineLevel="1">
      <c r="A17" s="215" t="s">
        <v>276</v>
      </c>
      <c r="B17" s="22" t="s">
        <v>376</v>
      </c>
      <c r="C17" s="470"/>
      <c r="D17" s="471"/>
      <c r="E17" s="472"/>
      <c r="F17" s="430">
        <f t="shared" ref="F17:F30" si="9">AV17+AP17+AD17+AJ17+SQRT(SUMSQ(BB17,BH17,BP17,BV17))</f>
        <v>72.144634815814555</v>
      </c>
      <c r="G17" s="430">
        <f t="shared" ref="G17:G30" si="10">AW17+AQ17+AE17+AK17+SQRT(SUMSQ(BC17,BI17,BQ17,BW17))</f>
        <v>93.525087012090239</v>
      </c>
      <c r="H17" s="430">
        <f t="shared" ref="H17:H30" si="11">AX17+AR17+AF17+AL17+SQRT(SUMSQ(BD17,BJ17,BR17,BX17))</f>
        <v>95.79235631022155</v>
      </c>
      <c r="I17" s="474"/>
      <c r="J17" s="479"/>
      <c r="K17" s="480"/>
      <c r="L17" s="430">
        <f t="shared" ref="L17:L30" si="12">AV17+AP17+AJ17+SQRT(SUMSQ(BB17,BH17,BV17))</f>
        <v>72.144634815814555</v>
      </c>
      <c r="M17" s="430">
        <f t="shared" ref="M17:M30" si="13">AW17+AQ17+AK17+SQRT(SUMSQ(BC17,BI17,BW17))</f>
        <v>93.525087012090239</v>
      </c>
      <c r="N17" s="430">
        <f t="shared" ref="N17:N30" si="14">AX17+AR17+AL17+SQRT(SUMSQ(BD17,BJ17,BX17))</f>
        <v>95.79235631022155</v>
      </c>
      <c r="O17" s="393"/>
      <c r="P17" s="394"/>
      <c r="Q17" s="159"/>
      <c r="R17" s="430">
        <f t="shared" ref="R17:R30" si="15">SQRT(SUMSQ(BB17,BH17,BP17,BV17))</f>
        <v>22.214634815814552</v>
      </c>
      <c r="S17" s="430">
        <f t="shared" ref="S17:S30" si="16">SQRT(SUMSQ(BC17,BI17,BQ17,BW17))</f>
        <v>33.185087012090236</v>
      </c>
      <c r="T17" s="430">
        <f t="shared" ref="T17:T30" si="17">SQRT(SUMSQ(BD17,BJ17,BR17,BX17))</f>
        <v>41.082356310221542</v>
      </c>
      <c r="U17" s="560"/>
      <c r="V17" s="561"/>
      <c r="W17" s="472"/>
      <c r="X17" s="430">
        <f t="shared" ref="X17:X30" si="18">SQRT(SUMSQ(BB17,BH17,BV17))</f>
        <v>22.214634815814552</v>
      </c>
      <c r="Y17" s="430">
        <f t="shared" ref="Y17:Y30" si="19">SQRT(SUMSQ(BC17,BI17,BW17))</f>
        <v>33.185087012090236</v>
      </c>
      <c r="Z17" s="430">
        <f t="shared" ref="Z17:Z30" si="20">SQRT(SUMSQ(BD17,BJ17,BX17))</f>
        <v>41.082356310221542</v>
      </c>
      <c r="AA17" s="601"/>
      <c r="AB17" s="602"/>
      <c r="AC17" s="603"/>
      <c r="AD17" s="666">
        <f t="shared" ref="AD17:AF18" si="21">AA17</f>
        <v>0</v>
      </c>
      <c r="AE17" s="666">
        <f t="shared" si="21"/>
        <v>0</v>
      </c>
      <c r="AF17" s="666">
        <f t="shared" si="21"/>
        <v>0</v>
      </c>
      <c r="AG17" s="552">
        <v>10</v>
      </c>
      <c r="AH17" s="553">
        <f>AG17</f>
        <v>10</v>
      </c>
      <c r="AI17" s="450">
        <f t="shared" ref="AI17:AI27" si="22">AG17</f>
        <v>10</v>
      </c>
      <c r="AJ17" s="430">
        <f t="shared" ref="AJ17:AJ29" si="23">AG17</f>
        <v>10</v>
      </c>
      <c r="AK17" s="431">
        <f t="shared" ref="AK17:AK29" si="24">AH17</f>
        <v>10</v>
      </c>
      <c r="AL17" s="432">
        <f t="shared" ref="AL17:AL27" si="25">AI17</f>
        <v>10</v>
      </c>
      <c r="AM17" s="158">
        <v>50</v>
      </c>
      <c r="AN17" s="549">
        <f>AM17</f>
        <v>50</v>
      </c>
      <c r="AO17" s="159">
        <f>AM17</f>
        <v>50</v>
      </c>
      <c r="AP17" s="430">
        <v>28</v>
      </c>
      <c r="AQ17" s="430">
        <v>28</v>
      </c>
      <c r="AR17" s="430">
        <v>28</v>
      </c>
      <c r="AS17" s="158">
        <v>30</v>
      </c>
      <c r="AT17" s="549">
        <v>30</v>
      </c>
      <c r="AU17" s="159">
        <v>30</v>
      </c>
      <c r="AV17" s="430">
        <v>11.93</v>
      </c>
      <c r="AW17" s="431">
        <v>22.34</v>
      </c>
      <c r="AX17" s="432">
        <v>16.71</v>
      </c>
      <c r="AY17" s="148">
        <v>15</v>
      </c>
      <c r="AZ17" s="149">
        <v>30</v>
      </c>
      <c r="BA17" s="584">
        <v>38</v>
      </c>
      <c r="BB17" s="430">
        <v>14.3</v>
      </c>
      <c r="BC17" s="431">
        <v>28.5</v>
      </c>
      <c r="BD17" s="432">
        <v>37.4</v>
      </c>
      <c r="BE17" s="551">
        <f>$BF$99</f>
        <v>30</v>
      </c>
      <c r="BF17" s="564">
        <f>BE17</f>
        <v>30</v>
      </c>
      <c r="BG17" s="159">
        <f>BE17</f>
        <v>30</v>
      </c>
      <c r="BH17" s="430">
        <v>17</v>
      </c>
      <c r="BI17" s="431">
        <v>17</v>
      </c>
      <c r="BJ17" s="432">
        <v>17</v>
      </c>
      <c r="BK17" s="100"/>
      <c r="BL17" s="99"/>
      <c r="BM17" s="467"/>
      <c r="BN17" s="468"/>
      <c r="BO17" s="469"/>
      <c r="BP17" s="430">
        <f t="shared" ref="BP17:BP30" si="26">BM17</f>
        <v>0</v>
      </c>
      <c r="BQ17" s="431">
        <f t="shared" ref="BQ17:BQ30" si="27">BN17</f>
        <v>0</v>
      </c>
      <c r="BR17" s="432">
        <f t="shared" ref="BR17:BR28" si="28">BO17</f>
        <v>0</v>
      </c>
      <c r="BS17" s="467"/>
      <c r="BT17" s="468"/>
      <c r="BU17" s="469"/>
      <c r="BV17" s="430">
        <f t="shared" ref="BV17:BV30" si="29">BS17</f>
        <v>0</v>
      </c>
      <c r="BW17" s="431">
        <f t="shared" ref="BW17:BW30" si="30">BT17</f>
        <v>0</v>
      </c>
      <c r="BX17" s="432">
        <f t="shared" ref="BX17:BX28" si="31">BU17</f>
        <v>0</v>
      </c>
    </row>
    <row r="18" spans="1:76" s="8" customFormat="1" outlineLevel="1">
      <c r="A18" s="215" t="s">
        <v>275</v>
      </c>
      <c r="B18" s="22" t="s">
        <v>376</v>
      </c>
      <c r="C18" s="470"/>
      <c r="D18" s="471"/>
      <c r="E18" s="472"/>
      <c r="F18" s="430">
        <f t="shared" si="9"/>
        <v>85.474634815814554</v>
      </c>
      <c r="G18" s="430">
        <f t="shared" si="10"/>
        <v>84.635087012090239</v>
      </c>
      <c r="H18" s="430">
        <f t="shared" si="11"/>
        <v>80.752356310221543</v>
      </c>
      <c r="I18" s="474"/>
      <c r="J18" s="479"/>
      <c r="K18" s="480"/>
      <c r="L18" s="430">
        <f t="shared" si="12"/>
        <v>85.474634815814554</v>
      </c>
      <c r="M18" s="430">
        <f t="shared" si="13"/>
        <v>84.635087012090239</v>
      </c>
      <c r="N18" s="430">
        <f t="shared" si="14"/>
        <v>80.752356310221543</v>
      </c>
      <c r="O18" s="393"/>
      <c r="P18" s="394"/>
      <c r="Q18" s="159"/>
      <c r="R18" s="430">
        <f t="shared" si="15"/>
        <v>22.214634815814552</v>
      </c>
      <c r="S18" s="430">
        <f t="shared" si="16"/>
        <v>33.185087012090236</v>
      </c>
      <c r="T18" s="430">
        <f t="shared" si="17"/>
        <v>41.082356310221542</v>
      </c>
      <c r="U18" s="560"/>
      <c r="V18" s="561"/>
      <c r="W18" s="472"/>
      <c r="X18" s="430">
        <f t="shared" si="18"/>
        <v>22.214634815814552</v>
      </c>
      <c r="Y18" s="430">
        <f t="shared" si="19"/>
        <v>33.185087012090236</v>
      </c>
      <c r="Z18" s="430">
        <f t="shared" si="20"/>
        <v>41.082356310221542</v>
      </c>
      <c r="AA18" s="601"/>
      <c r="AB18" s="602"/>
      <c r="AC18" s="603"/>
      <c r="AD18" s="666">
        <f t="shared" si="21"/>
        <v>0</v>
      </c>
      <c r="AE18" s="666">
        <f t="shared" si="21"/>
        <v>0</v>
      </c>
      <c r="AF18" s="666">
        <f t="shared" si="21"/>
        <v>0</v>
      </c>
      <c r="AG18" s="552">
        <v>10</v>
      </c>
      <c r="AH18" s="553">
        <f>AG18</f>
        <v>10</v>
      </c>
      <c r="AI18" s="450">
        <f t="shared" si="22"/>
        <v>10</v>
      </c>
      <c r="AJ18" s="430">
        <f t="shared" si="23"/>
        <v>10</v>
      </c>
      <c r="AK18" s="431">
        <f t="shared" si="24"/>
        <v>10</v>
      </c>
      <c r="AL18" s="432">
        <f t="shared" si="25"/>
        <v>10</v>
      </c>
      <c r="AM18" s="158">
        <v>50</v>
      </c>
      <c r="AN18" s="549">
        <f>AM18</f>
        <v>50</v>
      </c>
      <c r="AO18" s="159">
        <f>AM18</f>
        <v>50</v>
      </c>
      <c r="AP18" s="430">
        <v>28</v>
      </c>
      <c r="AQ18" s="430">
        <v>28</v>
      </c>
      <c r="AR18" s="430">
        <v>28</v>
      </c>
      <c r="AS18" s="158">
        <v>30</v>
      </c>
      <c r="AT18" s="549">
        <v>30</v>
      </c>
      <c r="AU18" s="159">
        <v>30</v>
      </c>
      <c r="AV18" s="430">
        <v>25.26</v>
      </c>
      <c r="AW18" s="431">
        <v>13.45</v>
      </c>
      <c r="AX18" s="432">
        <v>1.67</v>
      </c>
      <c r="AY18" s="148">
        <v>15</v>
      </c>
      <c r="AZ18" s="149">
        <v>30</v>
      </c>
      <c r="BA18" s="584">
        <v>38</v>
      </c>
      <c r="BB18" s="430">
        <v>14.3</v>
      </c>
      <c r="BC18" s="431">
        <v>28.5</v>
      </c>
      <c r="BD18" s="432">
        <v>37.4</v>
      </c>
      <c r="BE18" s="551">
        <f>$BF$99</f>
        <v>30</v>
      </c>
      <c r="BF18" s="564">
        <f>BE18</f>
        <v>30</v>
      </c>
      <c r="BG18" s="159">
        <f>BE18</f>
        <v>30</v>
      </c>
      <c r="BH18" s="430">
        <v>17</v>
      </c>
      <c r="BI18" s="431">
        <v>17</v>
      </c>
      <c r="BJ18" s="432">
        <v>17</v>
      </c>
      <c r="BK18" s="100"/>
      <c r="BL18" s="99"/>
      <c r="BM18" s="467"/>
      <c r="BN18" s="468"/>
      <c r="BO18" s="469"/>
      <c r="BP18" s="430">
        <f t="shared" si="26"/>
        <v>0</v>
      </c>
      <c r="BQ18" s="431">
        <f t="shared" si="27"/>
        <v>0</v>
      </c>
      <c r="BR18" s="432">
        <f t="shared" si="28"/>
        <v>0</v>
      </c>
      <c r="BS18" s="467"/>
      <c r="BT18" s="468"/>
      <c r="BU18" s="469"/>
      <c r="BV18" s="430">
        <f t="shared" si="29"/>
        <v>0</v>
      </c>
      <c r="BW18" s="431">
        <f t="shared" si="30"/>
        <v>0</v>
      </c>
      <c r="BX18" s="432">
        <f t="shared" si="31"/>
        <v>0</v>
      </c>
    </row>
    <row r="19" spans="1:76" s="8" customFormat="1" outlineLevel="1">
      <c r="A19" s="15" t="s">
        <v>121</v>
      </c>
      <c r="B19" s="22" t="s">
        <v>376</v>
      </c>
      <c r="C19" s="585"/>
      <c r="D19" s="586"/>
      <c r="E19" s="587"/>
      <c r="F19" s="430">
        <f t="shared" si="9"/>
        <v>7860.1442602102361</v>
      </c>
      <c r="G19" s="430">
        <f t="shared" si="10"/>
        <v>7860.0649573159353</v>
      </c>
      <c r="H19" s="430">
        <f t="shared" si="11"/>
        <v>7818.1524966090028</v>
      </c>
      <c r="I19" s="474"/>
      <c r="J19" s="479"/>
      <c r="K19" s="480"/>
      <c r="L19" s="430">
        <f t="shared" si="12"/>
        <v>4260.1442602102361</v>
      </c>
      <c r="M19" s="430">
        <f t="shared" si="13"/>
        <v>4260.0649573159353</v>
      </c>
      <c r="N19" s="430">
        <f t="shared" si="14"/>
        <v>4218.1524966090028</v>
      </c>
      <c r="O19" s="585"/>
      <c r="P19" s="586"/>
      <c r="Q19" s="587"/>
      <c r="R19" s="430">
        <f t="shared" si="15"/>
        <v>307.87426021023583</v>
      </c>
      <c r="S19" s="430">
        <f t="shared" si="16"/>
        <v>295.48495731593511</v>
      </c>
      <c r="T19" s="430">
        <f t="shared" si="17"/>
        <v>303.19249660900249</v>
      </c>
      <c r="U19" s="560"/>
      <c r="V19" s="561"/>
      <c r="W19" s="472"/>
      <c r="X19" s="430">
        <f t="shared" si="18"/>
        <v>307.87426021023583</v>
      </c>
      <c r="Y19" s="430">
        <f t="shared" si="19"/>
        <v>295.48495731593511</v>
      </c>
      <c r="Z19" s="430">
        <f t="shared" si="20"/>
        <v>303.19249660900249</v>
      </c>
      <c r="AA19" s="601"/>
      <c r="AB19" s="602"/>
      <c r="AC19" s="603"/>
      <c r="AD19" s="430">
        <v>3600</v>
      </c>
      <c r="AE19" s="430">
        <f t="shared" ref="AE19:AF22" si="32">AD19</f>
        <v>3600</v>
      </c>
      <c r="AF19" s="430">
        <f t="shared" si="32"/>
        <v>3600</v>
      </c>
      <c r="AG19" s="585"/>
      <c r="AH19" s="585"/>
      <c r="AI19" s="585"/>
      <c r="AJ19" s="430">
        <v>3600</v>
      </c>
      <c r="AK19" s="431">
        <v>3600</v>
      </c>
      <c r="AL19" s="432">
        <v>3600</v>
      </c>
      <c r="AM19" s="585"/>
      <c r="AN19" s="586"/>
      <c r="AO19" s="587"/>
      <c r="AP19" s="430">
        <v>300</v>
      </c>
      <c r="AQ19" s="431">
        <v>300</v>
      </c>
      <c r="AR19" s="432">
        <v>300</v>
      </c>
      <c r="AS19" s="585"/>
      <c r="AT19" s="586"/>
      <c r="AU19" s="587"/>
      <c r="AV19" s="430">
        <v>52.27</v>
      </c>
      <c r="AW19" s="431">
        <v>64.58</v>
      </c>
      <c r="AX19" s="432">
        <v>14.96</v>
      </c>
      <c r="AY19" s="158">
        <v>150</v>
      </c>
      <c r="AZ19" s="549">
        <v>150</v>
      </c>
      <c r="BA19" s="159">
        <v>150</v>
      </c>
      <c r="BB19" s="430">
        <v>128.01</v>
      </c>
      <c r="BC19" s="431">
        <v>94.4</v>
      </c>
      <c r="BD19" s="432">
        <v>116.3</v>
      </c>
      <c r="BE19" s="593"/>
      <c r="BF19" s="594"/>
      <c r="BG19" s="587"/>
      <c r="BH19" s="430">
        <f>5.6*50</f>
        <v>280</v>
      </c>
      <c r="BI19" s="430">
        <f>5.6*50</f>
        <v>280</v>
      </c>
      <c r="BJ19" s="430">
        <f>5.6*50</f>
        <v>280</v>
      </c>
      <c r="BK19" s="100"/>
      <c r="BL19" s="99"/>
      <c r="BM19" s="467"/>
      <c r="BN19" s="468"/>
      <c r="BO19" s="469"/>
      <c r="BP19" s="430">
        <f t="shared" si="26"/>
        <v>0</v>
      </c>
      <c r="BQ19" s="431">
        <f t="shared" si="27"/>
        <v>0</v>
      </c>
      <c r="BR19" s="432">
        <f t="shared" si="28"/>
        <v>0</v>
      </c>
      <c r="BS19" s="467"/>
      <c r="BT19" s="468"/>
      <c r="BU19" s="469"/>
      <c r="BV19" s="430">
        <f t="shared" si="29"/>
        <v>0</v>
      </c>
      <c r="BW19" s="431">
        <f t="shared" si="30"/>
        <v>0</v>
      </c>
      <c r="BX19" s="432">
        <f t="shared" si="31"/>
        <v>0</v>
      </c>
    </row>
    <row r="20" spans="1:76" s="8" customFormat="1" outlineLevel="1">
      <c r="A20" s="15" t="s">
        <v>33</v>
      </c>
      <c r="B20" s="22" t="s">
        <v>376</v>
      </c>
      <c r="C20" s="585"/>
      <c r="D20" s="586"/>
      <c r="E20" s="587"/>
      <c r="F20" s="430">
        <f t="shared" si="9"/>
        <v>5164.8737412201599</v>
      </c>
      <c r="G20" s="430">
        <f t="shared" si="10"/>
        <v>5283.2456726107421</v>
      </c>
      <c r="H20" s="430">
        <f t="shared" si="11"/>
        <v>5252.4874070010092</v>
      </c>
      <c r="I20" s="474"/>
      <c r="J20" s="479"/>
      <c r="K20" s="480"/>
      <c r="L20" s="430">
        <f t="shared" si="12"/>
        <v>2764.8737412201604</v>
      </c>
      <c r="M20" s="430">
        <f t="shared" si="13"/>
        <v>2883.2456726107412</v>
      </c>
      <c r="N20" s="430">
        <f t="shared" si="14"/>
        <v>2852.4874070010101</v>
      </c>
      <c r="O20" s="585"/>
      <c r="P20" s="586"/>
      <c r="Q20" s="587"/>
      <c r="R20" s="430">
        <f t="shared" si="15"/>
        <v>36.393741220160372</v>
      </c>
      <c r="S20" s="430">
        <f t="shared" si="16"/>
        <v>88.145672610741357</v>
      </c>
      <c r="T20" s="430">
        <f t="shared" si="17"/>
        <v>67.507407001009895</v>
      </c>
      <c r="U20" s="560"/>
      <c r="V20" s="561"/>
      <c r="W20" s="472"/>
      <c r="X20" s="430">
        <f t="shared" si="18"/>
        <v>36.393741220160372</v>
      </c>
      <c r="Y20" s="430">
        <f t="shared" si="19"/>
        <v>88.145672610741357</v>
      </c>
      <c r="Z20" s="430">
        <f t="shared" si="20"/>
        <v>67.507407001009895</v>
      </c>
      <c r="AA20" s="601"/>
      <c r="AB20" s="602"/>
      <c r="AC20" s="603"/>
      <c r="AD20" s="430">
        <v>2400</v>
      </c>
      <c r="AE20" s="430">
        <f t="shared" si="32"/>
        <v>2400</v>
      </c>
      <c r="AF20" s="430">
        <f t="shared" si="32"/>
        <v>2400</v>
      </c>
      <c r="AG20" s="585"/>
      <c r="AH20" s="585"/>
      <c r="AI20" s="585"/>
      <c r="AJ20" s="430">
        <v>2400</v>
      </c>
      <c r="AK20" s="431">
        <v>2400</v>
      </c>
      <c r="AL20" s="432">
        <v>2400</v>
      </c>
      <c r="AM20" s="585"/>
      <c r="AN20" s="586"/>
      <c r="AO20" s="587"/>
      <c r="AP20" s="430">
        <v>300</v>
      </c>
      <c r="AQ20" s="431">
        <v>300</v>
      </c>
      <c r="AR20" s="432">
        <v>300</v>
      </c>
      <c r="AS20" s="585"/>
      <c r="AT20" s="586"/>
      <c r="AU20" s="587"/>
      <c r="AV20" s="430">
        <v>28.48</v>
      </c>
      <c r="AW20" s="431">
        <v>95.1</v>
      </c>
      <c r="AX20" s="432">
        <v>84.98</v>
      </c>
      <c r="AY20" s="585"/>
      <c r="AZ20" s="586"/>
      <c r="BA20" s="587"/>
      <c r="BB20" s="430">
        <v>36.380000000000003</v>
      </c>
      <c r="BC20" s="431">
        <v>88.14</v>
      </c>
      <c r="BD20" s="432">
        <v>67.5</v>
      </c>
      <c r="BE20" s="593"/>
      <c r="BF20" s="594"/>
      <c r="BG20" s="587"/>
      <c r="BH20" s="430">
        <v>1</v>
      </c>
      <c r="BI20" s="431">
        <v>1</v>
      </c>
      <c r="BJ20" s="432">
        <v>1</v>
      </c>
      <c r="BK20" s="14"/>
      <c r="BL20" s="99"/>
      <c r="BM20" s="467"/>
      <c r="BN20" s="468"/>
      <c r="BO20" s="469"/>
      <c r="BP20" s="430">
        <f t="shared" si="26"/>
        <v>0</v>
      </c>
      <c r="BQ20" s="431">
        <f t="shared" si="27"/>
        <v>0</v>
      </c>
      <c r="BR20" s="432">
        <f t="shared" si="28"/>
        <v>0</v>
      </c>
      <c r="BS20" s="467"/>
      <c r="BT20" s="468"/>
      <c r="BU20" s="469"/>
      <c r="BV20" s="430">
        <f t="shared" si="29"/>
        <v>0</v>
      </c>
      <c r="BW20" s="431">
        <f t="shared" si="30"/>
        <v>0</v>
      </c>
      <c r="BX20" s="432">
        <f t="shared" si="31"/>
        <v>0</v>
      </c>
    </row>
    <row r="21" spans="1:76" s="8" customFormat="1" outlineLevel="1">
      <c r="A21" s="16" t="s">
        <v>85</v>
      </c>
      <c r="B21" s="22" t="s">
        <v>376</v>
      </c>
      <c r="C21" s="585"/>
      <c r="D21" s="586"/>
      <c r="E21" s="587"/>
      <c r="F21" s="430">
        <f t="shared" si="9"/>
        <v>5166.1821718812707</v>
      </c>
      <c r="G21" s="430">
        <f t="shared" si="10"/>
        <v>5116.0839513021447</v>
      </c>
      <c r="H21" s="430">
        <f t="shared" si="11"/>
        <v>5144.2888612123525</v>
      </c>
      <c r="I21" s="474"/>
      <c r="J21" s="479"/>
      <c r="K21" s="480"/>
      <c r="L21" s="430">
        <f t="shared" si="12"/>
        <v>2766.1821718812707</v>
      </c>
      <c r="M21" s="430">
        <f t="shared" si="13"/>
        <v>2716.0839513021442</v>
      </c>
      <c r="N21" s="430">
        <f t="shared" si="14"/>
        <v>2744.288861212352</v>
      </c>
      <c r="O21" s="585"/>
      <c r="P21" s="586"/>
      <c r="Q21" s="587"/>
      <c r="R21" s="430">
        <f t="shared" si="15"/>
        <v>22.56217188127065</v>
      </c>
      <c r="S21" s="430">
        <f t="shared" si="16"/>
        <v>14.743951302144213</v>
      </c>
      <c r="T21" s="430">
        <f t="shared" si="17"/>
        <v>26.518861212352238</v>
      </c>
      <c r="U21" s="560"/>
      <c r="V21" s="561"/>
      <c r="W21" s="472"/>
      <c r="X21" s="430">
        <f t="shared" si="18"/>
        <v>22.56217188127065</v>
      </c>
      <c r="Y21" s="430">
        <f t="shared" si="19"/>
        <v>14.743951302144213</v>
      </c>
      <c r="Z21" s="430">
        <f t="shared" si="20"/>
        <v>26.518861212352238</v>
      </c>
      <c r="AA21" s="601"/>
      <c r="AB21" s="602"/>
      <c r="AC21" s="603"/>
      <c r="AD21" s="430">
        <v>2400</v>
      </c>
      <c r="AE21" s="430">
        <f t="shared" si="32"/>
        <v>2400</v>
      </c>
      <c r="AF21" s="430">
        <f t="shared" si="32"/>
        <v>2400</v>
      </c>
      <c r="AG21" s="585"/>
      <c r="AH21" s="585"/>
      <c r="AI21" s="585"/>
      <c r="AJ21" s="430">
        <v>2400</v>
      </c>
      <c r="AK21" s="431">
        <v>2400</v>
      </c>
      <c r="AL21" s="432">
        <v>2400</v>
      </c>
      <c r="AM21" s="585"/>
      <c r="AN21" s="586"/>
      <c r="AO21" s="587"/>
      <c r="AP21" s="430">
        <v>300</v>
      </c>
      <c r="AQ21" s="431">
        <v>300</v>
      </c>
      <c r="AR21" s="432">
        <v>300</v>
      </c>
      <c r="AS21" s="585"/>
      <c r="AT21" s="586"/>
      <c r="AU21" s="587"/>
      <c r="AV21" s="430">
        <v>43.62</v>
      </c>
      <c r="AW21" s="431">
        <v>1.34</v>
      </c>
      <c r="AX21" s="432">
        <v>17.77</v>
      </c>
      <c r="AY21" s="585"/>
      <c r="AZ21" s="586"/>
      <c r="BA21" s="587"/>
      <c r="BB21" s="430">
        <v>22.54</v>
      </c>
      <c r="BC21" s="431">
        <v>14.71</v>
      </c>
      <c r="BD21" s="432">
        <v>26.5</v>
      </c>
      <c r="BE21" s="593"/>
      <c r="BF21" s="594"/>
      <c r="BG21" s="587"/>
      <c r="BH21" s="430">
        <v>1</v>
      </c>
      <c r="BI21" s="431">
        <v>1</v>
      </c>
      <c r="BJ21" s="432">
        <v>1</v>
      </c>
      <c r="BK21" s="14"/>
      <c r="BL21" s="99"/>
      <c r="BM21" s="467"/>
      <c r="BN21" s="468"/>
      <c r="BO21" s="469"/>
      <c r="BP21" s="430">
        <f t="shared" si="26"/>
        <v>0</v>
      </c>
      <c r="BQ21" s="431">
        <f t="shared" si="27"/>
        <v>0</v>
      </c>
      <c r="BR21" s="432">
        <f t="shared" si="28"/>
        <v>0</v>
      </c>
      <c r="BS21" s="467"/>
      <c r="BT21" s="468"/>
      <c r="BU21" s="469"/>
      <c r="BV21" s="430">
        <f t="shared" si="29"/>
        <v>0</v>
      </c>
      <c r="BW21" s="431">
        <f t="shared" si="30"/>
        <v>0</v>
      </c>
      <c r="BX21" s="432">
        <f t="shared" si="31"/>
        <v>0</v>
      </c>
    </row>
    <row r="22" spans="1:76" s="8" customFormat="1" outlineLevel="1">
      <c r="A22" s="12" t="s">
        <v>120</v>
      </c>
      <c r="B22" s="22" t="s">
        <v>376</v>
      </c>
      <c r="C22" s="585"/>
      <c r="D22" s="586"/>
      <c r="E22" s="587"/>
      <c r="F22" s="430">
        <f t="shared" si="9"/>
        <v>5187.8464159362402</v>
      </c>
      <c r="G22" s="430">
        <f t="shared" si="10"/>
        <v>5158.7534492751811</v>
      </c>
      <c r="H22" s="430">
        <f t="shared" si="11"/>
        <v>5200.7478961641127</v>
      </c>
      <c r="I22" s="474"/>
      <c r="J22" s="479"/>
      <c r="K22" s="480"/>
      <c r="L22" s="430">
        <f t="shared" si="12"/>
        <v>2787.8464159362406</v>
      </c>
      <c r="M22" s="430">
        <f t="shared" si="13"/>
        <v>2758.7534492751815</v>
      </c>
      <c r="N22" s="430">
        <f t="shared" si="14"/>
        <v>2800.7478961641123</v>
      </c>
      <c r="O22" s="585"/>
      <c r="P22" s="586"/>
      <c r="Q22" s="587"/>
      <c r="R22" s="430">
        <f t="shared" si="15"/>
        <v>30.466415936240349</v>
      </c>
      <c r="S22" s="430">
        <f t="shared" si="16"/>
        <v>37.183449275181559</v>
      </c>
      <c r="T22" s="430">
        <f t="shared" si="17"/>
        <v>27.947896164112244</v>
      </c>
      <c r="U22" s="560"/>
      <c r="V22" s="561"/>
      <c r="W22" s="472"/>
      <c r="X22" s="430">
        <f t="shared" si="18"/>
        <v>30.466415936240349</v>
      </c>
      <c r="Y22" s="430">
        <f t="shared" si="19"/>
        <v>37.183449275181559</v>
      </c>
      <c r="Z22" s="430">
        <f t="shared" si="20"/>
        <v>27.947896164112244</v>
      </c>
      <c r="AA22" s="601"/>
      <c r="AB22" s="602"/>
      <c r="AC22" s="603"/>
      <c r="AD22" s="430">
        <v>2400</v>
      </c>
      <c r="AE22" s="430">
        <f t="shared" si="32"/>
        <v>2400</v>
      </c>
      <c r="AF22" s="430">
        <f t="shared" si="32"/>
        <v>2400</v>
      </c>
      <c r="AG22" s="585"/>
      <c r="AH22" s="585"/>
      <c r="AI22" s="585"/>
      <c r="AJ22" s="430">
        <v>2400</v>
      </c>
      <c r="AK22" s="431">
        <v>2400</v>
      </c>
      <c r="AL22" s="432">
        <v>2400</v>
      </c>
      <c r="AM22" s="585"/>
      <c r="AN22" s="586"/>
      <c r="AO22" s="587"/>
      <c r="AP22" s="430">
        <v>300</v>
      </c>
      <c r="AQ22" s="431">
        <v>300</v>
      </c>
      <c r="AR22" s="432">
        <v>300</v>
      </c>
      <c r="AS22" s="585"/>
      <c r="AT22" s="586"/>
      <c r="AU22" s="587"/>
      <c r="AV22" s="430">
        <v>57.38</v>
      </c>
      <c r="AW22" s="431">
        <v>21.57</v>
      </c>
      <c r="AX22" s="432">
        <v>72.8</v>
      </c>
      <c r="AY22" s="585"/>
      <c r="AZ22" s="586"/>
      <c r="BA22" s="587"/>
      <c r="BB22" s="430">
        <v>30.45</v>
      </c>
      <c r="BC22" s="431">
        <v>37.17</v>
      </c>
      <c r="BD22" s="432">
        <v>27.93</v>
      </c>
      <c r="BE22" s="593"/>
      <c r="BF22" s="594"/>
      <c r="BG22" s="587"/>
      <c r="BH22" s="430">
        <v>1</v>
      </c>
      <c r="BI22" s="431">
        <v>1</v>
      </c>
      <c r="BJ22" s="432">
        <v>1</v>
      </c>
      <c r="BK22" s="14"/>
      <c r="BL22" s="99"/>
      <c r="BM22" s="467"/>
      <c r="BN22" s="468"/>
      <c r="BO22" s="469"/>
      <c r="BP22" s="430">
        <f t="shared" si="26"/>
        <v>0</v>
      </c>
      <c r="BQ22" s="431">
        <f t="shared" si="27"/>
        <v>0</v>
      </c>
      <c r="BR22" s="432">
        <f t="shared" si="28"/>
        <v>0</v>
      </c>
      <c r="BS22" s="467"/>
      <c r="BT22" s="468"/>
      <c r="BU22" s="469"/>
      <c r="BV22" s="430">
        <f t="shared" si="29"/>
        <v>0</v>
      </c>
      <c r="BW22" s="431">
        <f t="shared" si="30"/>
        <v>0</v>
      </c>
      <c r="BX22" s="432">
        <f t="shared" si="31"/>
        <v>0</v>
      </c>
    </row>
    <row r="23" spans="1:76" s="8" customFormat="1" outlineLevel="1">
      <c r="A23" s="451" t="s">
        <v>387</v>
      </c>
      <c r="B23" s="16" t="s">
        <v>376</v>
      </c>
      <c r="C23" s="478"/>
      <c r="D23" s="471"/>
      <c r="E23" s="480"/>
      <c r="F23" s="473"/>
      <c r="G23" s="473"/>
      <c r="H23" s="473"/>
      <c r="I23" s="474"/>
      <c r="J23" s="479"/>
      <c r="K23" s="480"/>
      <c r="L23" s="470"/>
      <c r="M23" s="550"/>
      <c r="N23" s="472"/>
      <c r="O23" s="470"/>
      <c r="P23" s="550"/>
      <c r="Q23" s="472"/>
      <c r="R23" s="470"/>
      <c r="S23" s="550"/>
      <c r="T23" s="472"/>
      <c r="U23" s="470"/>
      <c r="V23" s="550"/>
      <c r="W23" s="472"/>
      <c r="X23" s="470"/>
      <c r="Y23" s="550"/>
      <c r="Z23" s="472"/>
      <c r="AA23" s="604"/>
      <c r="AB23" s="605"/>
      <c r="AC23" s="606"/>
      <c r="AD23" s="470"/>
      <c r="AE23" s="550"/>
      <c r="AF23" s="472"/>
      <c r="AG23" s="562">
        <v>10</v>
      </c>
      <c r="AH23" s="563">
        <f>AG23</f>
        <v>10</v>
      </c>
      <c r="AI23" s="459">
        <f t="shared" si="22"/>
        <v>10</v>
      </c>
      <c r="AJ23" s="430">
        <f t="shared" si="23"/>
        <v>10</v>
      </c>
      <c r="AK23" s="431">
        <f t="shared" si="24"/>
        <v>10</v>
      </c>
      <c r="AL23" s="432">
        <f t="shared" si="25"/>
        <v>10</v>
      </c>
      <c r="AM23" s="470"/>
      <c r="AN23" s="550"/>
      <c r="AO23" s="472"/>
      <c r="AP23" s="560"/>
      <c r="AQ23" s="561"/>
      <c r="AR23" s="472"/>
      <c r="AS23" s="470"/>
      <c r="AT23" s="550"/>
      <c r="AU23" s="472"/>
      <c r="AV23" s="560"/>
      <c r="AW23" s="561"/>
      <c r="AX23" s="472"/>
      <c r="AY23" s="470"/>
      <c r="AZ23" s="550"/>
      <c r="BA23" s="472"/>
      <c r="BB23" s="560"/>
      <c r="BC23" s="561"/>
      <c r="BD23" s="472"/>
      <c r="BE23" s="560"/>
      <c r="BF23" s="561"/>
      <c r="BG23" s="472"/>
      <c r="BH23" s="560"/>
      <c r="BI23" s="561"/>
      <c r="BJ23" s="472"/>
      <c r="BK23" s="100"/>
      <c r="BL23" s="99"/>
      <c r="BM23" s="467"/>
      <c r="BN23" s="468"/>
      <c r="BO23" s="469"/>
      <c r="BP23" s="430">
        <f t="shared" si="26"/>
        <v>0</v>
      </c>
      <c r="BQ23" s="431">
        <f t="shared" si="27"/>
        <v>0</v>
      </c>
      <c r="BR23" s="432">
        <f t="shared" si="28"/>
        <v>0</v>
      </c>
      <c r="BS23" s="467"/>
      <c r="BT23" s="468"/>
      <c r="BU23" s="469"/>
      <c r="BV23" s="430">
        <f t="shared" si="29"/>
        <v>0</v>
      </c>
      <c r="BW23" s="431">
        <f t="shared" si="30"/>
        <v>0</v>
      </c>
      <c r="BX23" s="432">
        <f t="shared" si="31"/>
        <v>0</v>
      </c>
    </row>
    <row r="24" spans="1:76" s="8" customFormat="1" outlineLevel="1">
      <c r="A24" s="215" t="s">
        <v>283</v>
      </c>
      <c r="B24" s="22" t="s">
        <v>376</v>
      </c>
      <c r="C24" s="585"/>
      <c r="D24" s="586"/>
      <c r="E24" s="587"/>
      <c r="F24" s="430">
        <f t="shared" si="9"/>
        <v>89.109591401180538</v>
      </c>
      <c r="G24" s="430">
        <f t="shared" si="10"/>
        <v>98.406228662919716</v>
      </c>
      <c r="H24" s="430">
        <f t="shared" si="11"/>
        <v>106.14122186056548</v>
      </c>
      <c r="I24" s="474"/>
      <c r="J24" s="479"/>
      <c r="K24" s="480"/>
      <c r="L24" s="430">
        <f>AV24+AP24+AJ24+SQRT(SUMSQ(BB24,BH24,BV24))</f>
        <v>29.109591401180541</v>
      </c>
      <c r="M24" s="430">
        <f t="shared" si="13"/>
        <v>38.406228662919723</v>
      </c>
      <c r="N24" s="430">
        <f t="shared" si="14"/>
        <v>46.14122186056548</v>
      </c>
      <c r="O24" s="148">
        <v>360</v>
      </c>
      <c r="P24" s="149">
        <f t="shared" ref="P24:P29" si="33">O24</f>
        <v>360</v>
      </c>
      <c r="Q24" s="159">
        <f>O24</f>
        <v>360</v>
      </c>
      <c r="R24" s="430">
        <f t="shared" si="15"/>
        <v>7.2195914011805407</v>
      </c>
      <c r="S24" s="430">
        <f t="shared" si="16"/>
        <v>19.076228662919725</v>
      </c>
      <c r="T24" s="430">
        <f t="shared" si="17"/>
        <v>23.571221860565483</v>
      </c>
      <c r="U24" s="148">
        <v>30</v>
      </c>
      <c r="V24" s="149">
        <f>U24</f>
        <v>30</v>
      </c>
      <c r="W24" s="159">
        <f>U24</f>
        <v>30</v>
      </c>
      <c r="X24" s="430">
        <f t="shared" si="18"/>
        <v>7.2195914011805407</v>
      </c>
      <c r="Y24" s="430">
        <f t="shared" si="19"/>
        <v>19.076228662919725</v>
      </c>
      <c r="Z24" s="430">
        <f t="shared" si="20"/>
        <v>23.571221860565483</v>
      </c>
      <c r="AA24" s="601"/>
      <c r="AB24" s="602"/>
      <c r="AC24" s="607"/>
      <c r="AD24" s="430">
        <v>60</v>
      </c>
      <c r="AE24" s="430">
        <f>AD24</f>
        <v>60</v>
      </c>
      <c r="AF24" s="430">
        <f>AE24</f>
        <v>60</v>
      </c>
      <c r="AG24" s="562">
        <v>10</v>
      </c>
      <c r="AH24" s="563">
        <f>AG24</f>
        <v>10</v>
      </c>
      <c r="AI24" s="459">
        <f t="shared" si="22"/>
        <v>10</v>
      </c>
      <c r="AJ24" s="430">
        <f t="shared" si="23"/>
        <v>10</v>
      </c>
      <c r="AK24" s="431">
        <f t="shared" si="24"/>
        <v>10</v>
      </c>
      <c r="AL24" s="432">
        <f t="shared" si="25"/>
        <v>10</v>
      </c>
      <c r="AM24" s="158">
        <v>5</v>
      </c>
      <c r="AN24" s="549">
        <f>AM24</f>
        <v>5</v>
      </c>
      <c r="AO24" s="159">
        <f>AM24</f>
        <v>5</v>
      </c>
      <c r="AP24" s="430">
        <f>AM24</f>
        <v>5</v>
      </c>
      <c r="AQ24" s="431">
        <f>AN24</f>
        <v>5</v>
      </c>
      <c r="AR24" s="432">
        <f>AO24</f>
        <v>5</v>
      </c>
      <c r="AS24" s="158">
        <v>10</v>
      </c>
      <c r="AT24" s="549">
        <f>AS24</f>
        <v>10</v>
      </c>
      <c r="AU24" s="159">
        <f>AS24</f>
        <v>10</v>
      </c>
      <c r="AV24" s="430">
        <v>6.89</v>
      </c>
      <c r="AW24" s="431">
        <v>4.33</v>
      </c>
      <c r="AX24" s="432">
        <v>7.57</v>
      </c>
      <c r="AY24" s="148">
        <v>10</v>
      </c>
      <c r="AZ24" s="149">
        <v>20</v>
      </c>
      <c r="BA24" s="584">
        <v>25</v>
      </c>
      <c r="BB24" s="430">
        <v>7.15</v>
      </c>
      <c r="BC24" s="431">
        <v>19.05</v>
      </c>
      <c r="BD24" s="432">
        <v>23.55</v>
      </c>
      <c r="BE24" s="551">
        <v>5</v>
      </c>
      <c r="BF24" s="564">
        <f>BE24</f>
        <v>5</v>
      </c>
      <c r="BG24" s="159">
        <f>BE24</f>
        <v>5</v>
      </c>
      <c r="BH24" s="430">
        <v>1</v>
      </c>
      <c r="BI24" s="431">
        <v>1</v>
      </c>
      <c r="BJ24" s="432">
        <v>1</v>
      </c>
      <c r="BK24" s="100"/>
      <c r="BL24" s="99"/>
      <c r="BM24" s="467"/>
      <c r="BN24" s="468"/>
      <c r="BO24" s="469"/>
      <c r="BP24" s="430">
        <f t="shared" si="26"/>
        <v>0</v>
      </c>
      <c r="BQ24" s="431">
        <f t="shared" si="27"/>
        <v>0</v>
      </c>
      <c r="BR24" s="432">
        <f t="shared" si="28"/>
        <v>0</v>
      </c>
      <c r="BS24" s="467"/>
      <c r="BT24" s="468"/>
      <c r="BU24" s="469"/>
      <c r="BV24" s="430">
        <f t="shared" si="29"/>
        <v>0</v>
      </c>
      <c r="BW24" s="431">
        <f t="shared" si="30"/>
        <v>0</v>
      </c>
      <c r="BX24" s="432">
        <f t="shared" si="31"/>
        <v>0</v>
      </c>
    </row>
    <row r="25" spans="1:76" s="8" customFormat="1" outlineLevel="1">
      <c r="A25" s="215" t="s">
        <v>280</v>
      </c>
      <c r="B25" s="22" t="s">
        <v>376</v>
      </c>
      <c r="C25" s="585"/>
      <c r="D25" s="586"/>
      <c r="E25" s="587"/>
      <c r="F25" s="430">
        <f t="shared" si="9"/>
        <v>128.17990543629523</v>
      </c>
      <c r="G25" s="430">
        <f t="shared" si="10"/>
        <v>169.20793923307724</v>
      </c>
      <c r="H25" s="430">
        <f t="shared" si="11"/>
        <v>134.92603757281924</v>
      </c>
      <c r="I25" s="474"/>
      <c r="J25" s="479"/>
      <c r="K25" s="480"/>
      <c r="L25" s="430">
        <f t="shared" si="12"/>
        <v>68.179905436295243</v>
      </c>
      <c r="M25" s="430">
        <f t="shared" si="13"/>
        <v>109.20793923307725</v>
      </c>
      <c r="N25" s="430">
        <f t="shared" si="14"/>
        <v>74.926037572819226</v>
      </c>
      <c r="O25" s="148">
        <v>360</v>
      </c>
      <c r="P25" s="149">
        <f t="shared" si="33"/>
        <v>360</v>
      </c>
      <c r="Q25" s="159">
        <f>O25</f>
        <v>360</v>
      </c>
      <c r="R25" s="430">
        <f t="shared" si="15"/>
        <v>4.2299054362952377</v>
      </c>
      <c r="S25" s="430">
        <f t="shared" si="16"/>
        <v>13.19793923307726</v>
      </c>
      <c r="T25" s="430">
        <f t="shared" si="17"/>
        <v>19.216037572819221</v>
      </c>
      <c r="U25" s="148">
        <v>50</v>
      </c>
      <c r="V25" s="149">
        <f>U25</f>
        <v>50</v>
      </c>
      <c r="W25" s="159">
        <f>U25</f>
        <v>50</v>
      </c>
      <c r="X25" s="430">
        <f>SQRT(SUMSQ(BB25,BH25,BV25))</f>
        <v>4.2299054362952377</v>
      </c>
      <c r="Y25" s="430">
        <f t="shared" si="19"/>
        <v>13.19793923307726</v>
      </c>
      <c r="Z25" s="430">
        <f t="shared" si="20"/>
        <v>19.216037572819221</v>
      </c>
      <c r="AA25" s="601"/>
      <c r="AB25" s="602"/>
      <c r="AC25" s="607"/>
      <c r="AD25" s="430">
        <v>60</v>
      </c>
      <c r="AE25" s="430">
        <f>AD25</f>
        <v>60</v>
      </c>
      <c r="AF25" s="430">
        <f>AE25</f>
        <v>60</v>
      </c>
      <c r="AG25" s="552">
        <v>10</v>
      </c>
      <c r="AH25" s="553">
        <f>AG25</f>
        <v>10</v>
      </c>
      <c r="AI25" s="450">
        <f t="shared" si="22"/>
        <v>10</v>
      </c>
      <c r="AJ25" s="430">
        <f t="shared" si="23"/>
        <v>10</v>
      </c>
      <c r="AK25" s="431">
        <f t="shared" si="24"/>
        <v>10</v>
      </c>
      <c r="AL25" s="432">
        <f t="shared" si="25"/>
        <v>10</v>
      </c>
      <c r="AM25" s="585"/>
      <c r="AN25" s="586"/>
      <c r="AO25" s="587"/>
      <c r="AP25" s="430">
        <v>45</v>
      </c>
      <c r="AQ25" s="431">
        <v>45</v>
      </c>
      <c r="AR25" s="432">
        <v>45</v>
      </c>
      <c r="AS25" s="158">
        <v>10</v>
      </c>
      <c r="AT25" s="549">
        <v>45</v>
      </c>
      <c r="AU25" s="159">
        <v>5</v>
      </c>
      <c r="AV25" s="430">
        <v>8.9499999999999993</v>
      </c>
      <c r="AW25" s="431">
        <v>41.01</v>
      </c>
      <c r="AX25" s="432">
        <v>0.71</v>
      </c>
      <c r="AY25" s="148">
        <f>$AZ$99</f>
        <v>30</v>
      </c>
      <c r="AZ25" s="149">
        <f>AY25</f>
        <v>30</v>
      </c>
      <c r="BA25" s="584">
        <f>AY25</f>
        <v>30</v>
      </c>
      <c r="BB25" s="430">
        <v>4.1100000000000003</v>
      </c>
      <c r="BC25" s="431">
        <v>13.16</v>
      </c>
      <c r="BD25" s="432">
        <v>19.190000000000001</v>
      </c>
      <c r="BE25" s="551">
        <v>10</v>
      </c>
      <c r="BF25" s="564">
        <f>BE25</f>
        <v>10</v>
      </c>
      <c r="BG25" s="159">
        <f>BE25</f>
        <v>10</v>
      </c>
      <c r="BH25" s="430">
        <v>1</v>
      </c>
      <c r="BI25" s="431">
        <v>1</v>
      </c>
      <c r="BJ25" s="432">
        <v>1</v>
      </c>
      <c r="BK25" s="100"/>
      <c r="BL25" s="99"/>
      <c r="BM25" s="467"/>
      <c r="BN25" s="468"/>
      <c r="BO25" s="469"/>
      <c r="BP25" s="430">
        <f t="shared" si="26"/>
        <v>0</v>
      </c>
      <c r="BQ25" s="431">
        <f t="shared" si="27"/>
        <v>0</v>
      </c>
      <c r="BR25" s="432">
        <f t="shared" si="28"/>
        <v>0</v>
      </c>
      <c r="BS25" s="467"/>
      <c r="BT25" s="468"/>
      <c r="BU25" s="469"/>
      <c r="BV25" s="430">
        <f t="shared" si="29"/>
        <v>0</v>
      </c>
      <c r="BW25" s="431">
        <f t="shared" si="30"/>
        <v>0</v>
      </c>
      <c r="BX25" s="432">
        <f t="shared" si="31"/>
        <v>0</v>
      </c>
    </row>
    <row r="26" spans="1:76" s="8" customFormat="1" outlineLevel="1">
      <c r="A26" s="15" t="s">
        <v>403</v>
      </c>
      <c r="B26" s="22" t="s">
        <v>376</v>
      </c>
      <c r="C26" s="148">
        <v>600</v>
      </c>
      <c r="D26" s="149">
        <f>C26</f>
        <v>600</v>
      </c>
      <c r="E26" s="159">
        <f>C26</f>
        <v>600</v>
      </c>
      <c r="F26" s="430">
        <f t="shared" si="9"/>
        <v>303.1312750662255</v>
      </c>
      <c r="G26" s="430">
        <f t="shared" si="10"/>
        <v>253.9503581577477</v>
      </c>
      <c r="H26" s="430">
        <f t="shared" si="11"/>
        <v>226.50120013072964</v>
      </c>
      <c r="I26" s="474"/>
      <c r="J26" s="479"/>
      <c r="K26" s="480"/>
      <c r="L26" s="430">
        <f t="shared" si="12"/>
        <v>163.13127506622556</v>
      </c>
      <c r="M26" s="430">
        <f t="shared" si="13"/>
        <v>113.95035815774771</v>
      </c>
      <c r="N26" s="430">
        <f t="shared" si="14"/>
        <v>86.501200130729643</v>
      </c>
      <c r="O26" s="148">
        <v>480</v>
      </c>
      <c r="P26" s="149">
        <f t="shared" si="33"/>
        <v>480</v>
      </c>
      <c r="Q26" s="159">
        <f>O26</f>
        <v>480</v>
      </c>
      <c r="R26" s="430">
        <f t="shared" si="15"/>
        <v>44.351275066225554</v>
      </c>
      <c r="S26" s="430">
        <f t="shared" si="16"/>
        <v>24.570358157747719</v>
      </c>
      <c r="T26" s="430">
        <f t="shared" si="17"/>
        <v>9.791200130729635</v>
      </c>
      <c r="U26" s="560"/>
      <c r="V26" s="561"/>
      <c r="W26" s="472"/>
      <c r="X26" s="430">
        <f t="shared" si="18"/>
        <v>44.351275066225554</v>
      </c>
      <c r="Y26" s="430">
        <f t="shared" si="19"/>
        <v>24.570358157747719</v>
      </c>
      <c r="Z26" s="430">
        <f t="shared" si="20"/>
        <v>9.791200130729635</v>
      </c>
      <c r="AA26" s="622">
        <v>140</v>
      </c>
      <c r="AB26" s="612">
        <f>AA26</f>
        <v>140</v>
      </c>
      <c r="AC26" s="613">
        <f>AA26</f>
        <v>140</v>
      </c>
      <c r="AD26" s="430">
        <f>AA26</f>
        <v>140</v>
      </c>
      <c r="AE26" s="430">
        <f>AB26</f>
        <v>140</v>
      </c>
      <c r="AF26" s="430">
        <f>AC26</f>
        <v>140</v>
      </c>
      <c r="AG26" s="158">
        <v>0</v>
      </c>
      <c r="AH26" s="549">
        <f>AG26</f>
        <v>0</v>
      </c>
      <c r="AI26" s="159">
        <f t="shared" si="22"/>
        <v>0</v>
      </c>
      <c r="AJ26" s="430">
        <f>AG26</f>
        <v>0</v>
      </c>
      <c r="AK26" s="431">
        <f>AH26</f>
        <v>0</v>
      </c>
      <c r="AL26" s="432">
        <f>AI26</f>
        <v>0</v>
      </c>
      <c r="AM26" s="585"/>
      <c r="AN26" s="586"/>
      <c r="AO26" s="587"/>
      <c r="AP26" s="430">
        <v>44</v>
      </c>
      <c r="AQ26" s="431">
        <v>44</v>
      </c>
      <c r="AR26" s="432">
        <v>44</v>
      </c>
      <c r="AS26" s="585"/>
      <c r="AT26" s="586"/>
      <c r="AU26" s="587"/>
      <c r="AV26" s="430">
        <v>74.78</v>
      </c>
      <c r="AW26" s="431">
        <v>45.38</v>
      </c>
      <c r="AX26" s="432">
        <v>32.71</v>
      </c>
      <c r="AY26" s="158">
        <v>60</v>
      </c>
      <c r="AZ26" s="549">
        <f>AY26</f>
        <v>60</v>
      </c>
      <c r="BA26" s="159">
        <f>AY26</f>
        <v>60</v>
      </c>
      <c r="BB26" s="430">
        <v>44.34</v>
      </c>
      <c r="BC26" s="431">
        <v>24.55</v>
      </c>
      <c r="BD26" s="432">
        <v>9.74</v>
      </c>
      <c r="BE26" s="551">
        <f>$BF$99</f>
        <v>30</v>
      </c>
      <c r="BF26" s="564">
        <f>BE26</f>
        <v>30</v>
      </c>
      <c r="BG26" s="159">
        <f>BE26</f>
        <v>30</v>
      </c>
      <c r="BH26" s="430">
        <v>1</v>
      </c>
      <c r="BI26" s="431">
        <v>1</v>
      </c>
      <c r="BJ26" s="432">
        <v>1</v>
      </c>
      <c r="BK26" s="100"/>
      <c r="BL26" s="99"/>
      <c r="BM26" s="467"/>
      <c r="BN26" s="468"/>
      <c r="BO26" s="469"/>
      <c r="BP26" s="430">
        <f t="shared" si="26"/>
        <v>0</v>
      </c>
      <c r="BQ26" s="431">
        <f t="shared" si="27"/>
        <v>0</v>
      </c>
      <c r="BR26" s="432">
        <f t="shared" si="28"/>
        <v>0</v>
      </c>
      <c r="BS26" s="467"/>
      <c r="BT26" s="468"/>
      <c r="BU26" s="469"/>
      <c r="BV26" s="430">
        <f t="shared" si="29"/>
        <v>0</v>
      </c>
      <c r="BW26" s="431">
        <f t="shared" si="30"/>
        <v>0</v>
      </c>
      <c r="BX26" s="432">
        <f t="shared" si="31"/>
        <v>0</v>
      </c>
    </row>
    <row r="27" spans="1:76" s="8" customFormat="1" outlineLevel="1">
      <c r="A27" s="215" t="s">
        <v>399</v>
      </c>
      <c r="B27" s="22" t="s">
        <v>376</v>
      </c>
      <c r="C27" s="158">
        <v>1800</v>
      </c>
      <c r="D27" s="549">
        <f>C27</f>
        <v>1800</v>
      </c>
      <c r="E27" s="159">
        <f>C27</f>
        <v>1800</v>
      </c>
      <c r="F27" s="580">
        <f>AV27+AP27+AD27+AJ27+SQRT(SUMSQ(BB27,BH27,BP27,BV27))</f>
        <v>1148.3541915040566</v>
      </c>
      <c r="G27" s="580">
        <f t="shared" si="10"/>
        <v>1146.1618794330818</v>
      </c>
      <c r="H27" s="580">
        <f t="shared" si="11"/>
        <v>1125.1229412632026</v>
      </c>
      <c r="I27" s="474"/>
      <c r="J27" s="479"/>
      <c r="K27" s="480"/>
      <c r="L27" s="430">
        <f t="shared" si="12"/>
        <v>362.3541915040567</v>
      </c>
      <c r="M27" s="430">
        <f t="shared" si="13"/>
        <v>360.16187943308177</v>
      </c>
      <c r="N27" s="430">
        <f t="shared" si="14"/>
        <v>339.12294126320256</v>
      </c>
      <c r="O27" s="148">
        <v>200</v>
      </c>
      <c r="P27" s="149">
        <f t="shared" si="33"/>
        <v>200</v>
      </c>
      <c r="Q27" s="159">
        <f>O27</f>
        <v>200</v>
      </c>
      <c r="R27" s="430">
        <f t="shared" si="15"/>
        <v>24.814191504056705</v>
      </c>
      <c r="S27" s="430">
        <f t="shared" si="16"/>
        <v>15.111879433081777</v>
      </c>
      <c r="T27" s="430">
        <f t="shared" si="17"/>
        <v>17.952941263202529</v>
      </c>
      <c r="U27" s="560"/>
      <c r="V27" s="561"/>
      <c r="W27" s="472"/>
      <c r="X27" s="430">
        <f t="shared" si="18"/>
        <v>24.814191504056705</v>
      </c>
      <c r="Y27" s="430">
        <f t="shared" si="19"/>
        <v>15.111879433081777</v>
      </c>
      <c r="Z27" s="430">
        <f t="shared" si="20"/>
        <v>17.952941263202529</v>
      </c>
      <c r="AA27" s="611">
        <v>800</v>
      </c>
      <c r="AB27" s="612">
        <f>AA27</f>
        <v>800</v>
      </c>
      <c r="AC27" s="613">
        <f>AA27</f>
        <v>800</v>
      </c>
      <c r="AD27" s="430">
        <v>786</v>
      </c>
      <c r="AE27" s="430">
        <v>786</v>
      </c>
      <c r="AF27" s="430">
        <v>786</v>
      </c>
      <c r="AG27" s="562">
        <v>10</v>
      </c>
      <c r="AH27" s="563">
        <f>AG27</f>
        <v>10</v>
      </c>
      <c r="AI27" s="459">
        <f t="shared" si="22"/>
        <v>10</v>
      </c>
      <c r="AJ27" s="430">
        <f t="shared" si="23"/>
        <v>10</v>
      </c>
      <c r="AK27" s="431">
        <f t="shared" si="24"/>
        <v>10</v>
      </c>
      <c r="AL27" s="432">
        <f t="shared" si="25"/>
        <v>10</v>
      </c>
      <c r="AM27" s="158">
        <f>$AN$99</f>
        <v>300</v>
      </c>
      <c r="AN27" s="549">
        <f>AM27</f>
        <v>300</v>
      </c>
      <c r="AO27" s="159">
        <f>AM27</f>
        <v>300</v>
      </c>
      <c r="AP27" s="430">
        <f>AM27</f>
        <v>300</v>
      </c>
      <c r="AQ27" s="431">
        <f>AN27</f>
        <v>300</v>
      </c>
      <c r="AR27" s="432">
        <f>AO27</f>
        <v>300</v>
      </c>
      <c r="AS27" s="158">
        <f>$AT$99</f>
        <v>40</v>
      </c>
      <c r="AT27" s="549">
        <f>AS27</f>
        <v>40</v>
      </c>
      <c r="AU27" s="159">
        <f>AS27</f>
        <v>40</v>
      </c>
      <c r="AV27" s="430">
        <v>27.54</v>
      </c>
      <c r="AW27" s="431">
        <v>35.049999999999997</v>
      </c>
      <c r="AX27" s="432">
        <v>11.17</v>
      </c>
      <c r="AY27" s="158">
        <f>$AZ$99</f>
        <v>30</v>
      </c>
      <c r="AZ27" s="549">
        <f>AY27</f>
        <v>30</v>
      </c>
      <c r="BA27" s="159">
        <f>AY27</f>
        <v>30</v>
      </c>
      <c r="BB27" s="430">
        <v>22.71</v>
      </c>
      <c r="BC27" s="431">
        <v>11.33</v>
      </c>
      <c r="BD27" s="432">
        <v>14.91</v>
      </c>
      <c r="BE27" s="551">
        <f>$BF$99</f>
        <v>30</v>
      </c>
      <c r="BF27" s="564">
        <f>BE27</f>
        <v>30</v>
      </c>
      <c r="BG27" s="159">
        <f>BE27</f>
        <v>30</v>
      </c>
      <c r="BH27" s="430">
        <v>10</v>
      </c>
      <c r="BI27" s="431">
        <v>10</v>
      </c>
      <c r="BJ27" s="432">
        <v>10</v>
      </c>
      <c r="BK27" s="100"/>
      <c r="BL27" s="99"/>
      <c r="BM27" s="467"/>
      <c r="BN27" s="468"/>
      <c r="BO27" s="469"/>
      <c r="BP27" s="430">
        <f t="shared" si="26"/>
        <v>0</v>
      </c>
      <c r="BQ27" s="431">
        <f t="shared" si="27"/>
        <v>0</v>
      </c>
      <c r="BR27" s="432">
        <f t="shared" si="28"/>
        <v>0</v>
      </c>
      <c r="BS27" s="467"/>
      <c r="BT27" s="468"/>
      <c r="BU27" s="469"/>
      <c r="BV27" s="430">
        <f t="shared" si="29"/>
        <v>0</v>
      </c>
      <c r="BW27" s="431">
        <f t="shared" si="30"/>
        <v>0</v>
      </c>
      <c r="BX27" s="432">
        <f t="shared" si="31"/>
        <v>0</v>
      </c>
    </row>
    <row r="28" spans="1:76" s="8" customFormat="1" outlineLevel="1">
      <c r="A28" s="15" t="s">
        <v>122</v>
      </c>
      <c r="B28" s="22" t="s">
        <v>376</v>
      </c>
      <c r="C28" s="585"/>
      <c r="D28" s="586"/>
      <c r="E28" s="587"/>
      <c r="F28" s="430">
        <f t="shared" si="9"/>
        <v>5183.0395566023462</v>
      </c>
      <c r="G28" s="430">
        <f t="shared" si="10"/>
        <v>5222.4053319320319</v>
      </c>
      <c r="H28" s="430">
        <f t="shared" si="11"/>
        <v>5144.9813103400593</v>
      </c>
      <c r="I28" s="474"/>
      <c r="J28" s="479"/>
      <c r="K28" s="480"/>
      <c r="L28" s="430">
        <f t="shared" si="12"/>
        <v>2783.0395566023467</v>
      </c>
      <c r="M28" s="430">
        <f t="shared" si="13"/>
        <v>2822.4053319320324</v>
      </c>
      <c r="N28" s="430">
        <f t="shared" si="14"/>
        <v>2744.9813103400597</v>
      </c>
      <c r="O28" s="585"/>
      <c r="P28" s="586"/>
      <c r="Q28" s="587"/>
      <c r="R28" s="430">
        <f t="shared" si="15"/>
        <v>68.899556602346877</v>
      </c>
      <c r="S28" s="430">
        <f t="shared" si="16"/>
        <v>74.37533193203241</v>
      </c>
      <c r="T28" s="430">
        <f t="shared" si="17"/>
        <v>35.41131034005943</v>
      </c>
      <c r="U28" s="560"/>
      <c r="V28" s="561"/>
      <c r="W28" s="472"/>
      <c r="X28" s="430">
        <f t="shared" si="18"/>
        <v>68.899556602346877</v>
      </c>
      <c r="Y28" s="430">
        <f t="shared" si="19"/>
        <v>74.37533193203241</v>
      </c>
      <c r="Z28" s="430">
        <f t="shared" si="20"/>
        <v>35.41131034005943</v>
      </c>
      <c r="AA28" s="601"/>
      <c r="AB28" s="602"/>
      <c r="AC28" s="603"/>
      <c r="AD28" s="430">
        <v>2400</v>
      </c>
      <c r="AE28" s="430">
        <f>AD28</f>
        <v>2400</v>
      </c>
      <c r="AF28" s="430">
        <f>AE28</f>
        <v>2400</v>
      </c>
      <c r="AG28" s="585"/>
      <c r="AH28" s="585"/>
      <c r="AI28" s="585"/>
      <c r="AJ28" s="430">
        <v>2400</v>
      </c>
      <c r="AK28" s="431">
        <v>2400</v>
      </c>
      <c r="AL28" s="432">
        <v>2400</v>
      </c>
      <c r="AM28" s="585"/>
      <c r="AN28" s="586"/>
      <c r="AO28" s="587"/>
      <c r="AP28" s="430">
        <v>300</v>
      </c>
      <c r="AQ28" s="431">
        <v>300</v>
      </c>
      <c r="AR28" s="432">
        <v>300</v>
      </c>
      <c r="AS28" s="585"/>
      <c r="AT28" s="586"/>
      <c r="AU28" s="587"/>
      <c r="AV28" s="430">
        <v>14.14</v>
      </c>
      <c r="AW28" s="431">
        <v>48.03</v>
      </c>
      <c r="AX28" s="432">
        <v>9.57</v>
      </c>
      <c r="AY28" s="585"/>
      <c r="AZ28" s="586"/>
      <c r="BA28" s="587"/>
      <c r="BB28" s="430">
        <v>68.17</v>
      </c>
      <c r="BC28" s="431">
        <v>73.7</v>
      </c>
      <c r="BD28" s="432">
        <v>33.97</v>
      </c>
      <c r="BE28" s="593"/>
      <c r="BF28" s="594"/>
      <c r="BG28" s="587"/>
      <c r="BH28" s="430">
        <v>10</v>
      </c>
      <c r="BI28" s="431">
        <v>10</v>
      </c>
      <c r="BJ28" s="432">
        <v>10</v>
      </c>
      <c r="BK28" s="100"/>
      <c r="BL28" s="99"/>
      <c r="BM28" s="467"/>
      <c r="BN28" s="468"/>
      <c r="BO28" s="469"/>
      <c r="BP28" s="430">
        <f t="shared" si="26"/>
        <v>0</v>
      </c>
      <c r="BQ28" s="431">
        <f t="shared" si="27"/>
        <v>0</v>
      </c>
      <c r="BR28" s="432">
        <f t="shared" si="28"/>
        <v>0</v>
      </c>
      <c r="BS28" s="467"/>
      <c r="BT28" s="468"/>
      <c r="BU28" s="469"/>
      <c r="BV28" s="430">
        <f t="shared" si="29"/>
        <v>0</v>
      </c>
      <c r="BW28" s="431">
        <f t="shared" si="30"/>
        <v>0</v>
      </c>
      <c r="BX28" s="432">
        <f t="shared" si="31"/>
        <v>0</v>
      </c>
    </row>
    <row r="29" spans="1:76" s="8" customFormat="1" outlineLevel="1">
      <c r="A29" s="215" t="s">
        <v>74</v>
      </c>
      <c r="B29" s="22" t="s">
        <v>376</v>
      </c>
      <c r="C29" s="470"/>
      <c r="D29" s="471"/>
      <c r="E29" s="472"/>
      <c r="F29" s="430">
        <f t="shared" si="9"/>
        <v>259.9595515486053</v>
      </c>
      <c r="G29" s="430">
        <f t="shared" si="10"/>
        <v>577.80573382012949</v>
      </c>
      <c r="H29" s="430" t="s">
        <v>384</v>
      </c>
      <c r="I29" s="474"/>
      <c r="J29" s="479"/>
      <c r="K29" s="480"/>
      <c r="L29" s="430">
        <f t="shared" si="12"/>
        <v>121.9595515486053</v>
      </c>
      <c r="M29" s="430">
        <f t="shared" si="13"/>
        <v>100.80573382012952</v>
      </c>
      <c r="N29" s="430" t="s">
        <v>384</v>
      </c>
      <c r="O29" s="148">
        <v>600</v>
      </c>
      <c r="P29" s="149">
        <f t="shared" si="33"/>
        <v>600</v>
      </c>
      <c r="Q29" s="159" t="s">
        <v>384</v>
      </c>
      <c r="R29" s="430">
        <f t="shared" si="15"/>
        <v>47.71955154860531</v>
      </c>
      <c r="S29" s="430">
        <f t="shared" si="16"/>
        <v>25.125733820129511</v>
      </c>
      <c r="T29" s="430" t="s">
        <v>384</v>
      </c>
      <c r="U29" s="560"/>
      <c r="V29" s="561"/>
      <c r="W29" s="472"/>
      <c r="X29" s="430">
        <f t="shared" si="18"/>
        <v>47.71955154860531</v>
      </c>
      <c r="Y29" s="430">
        <f t="shared" si="19"/>
        <v>25.125733820129511</v>
      </c>
      <c r="Z29" s="430" t="s">
        <v>384</v>
      </c>
      <c r="AA29" s="623">
        <v>430</v>
      </c>
      <c r="AB29" s="624">
        <f>AA29</f>
        <v>430</v>
      </c>
      <c r="AC29" s="613" t="s">
        <v>384</v>
      </c>
      <c r="AD29" s="430">
        <v>138</v>
      </c>
      <c r="AE29" s="430">
        <v>477</v>
      </c>
      <c r="AF29" s="432" t="s">
        <v>384</v>
      </c>
      <c r="AG29" s="552">
        <v>30</v>
      </c>
      <c r="AH29" s="553">
        <f>AG29</f>
        <v>30</v>
      </c>
      <c r="AI29" s="159" t="s">
        <v>384</v>
      </c>
      <c r="AJ29" s="430">
        <f t="shared" si="23"/>
        <v>30</v>
      </c>
      <c r="AK29" s="431">
        <f t="shared" si="24"/>
        <v>30</v>
      </c>
      <c r="AL29" s="432" t="s">
        <v>384</v>
      </c>
      <c r="AM29" s="158">
        <v>50</v>
      </c>
      <c r="AN29" s="549">
        <v>50</v>
      </c>
      <c r="AO29" s="159" t="s">
        <v>384</v>
      </c>
      <c r="AP29" s="430">
        <v>28</v>
      </c>
      <c r="AQ29" s="431">
        <v>28</v>
      </c>
      <c r="AR29" s="432" t="s">
        <v>384</v>
      </c>
      <c r="AS29" s="158">
        <v>20</v>
      </c>
      <c r="AT29" s="549">
        <v>20</v>
      </c>
      <c r="AU29" s="159" t="s">
        <v>384</v>
      </c>
      <c r="AV29" s="430">
        <v>16.239999999999998</v>
      </c>
      <c r="AW29" s="431">
        <v>17.68</v>
      </c>
      <c r="AX29" s="432" t="s">
        <v>384</v>
      </c>
      <c r="AY29" s="551">
        <v>100</v>
      </c>
      <c r="AZ29" s="564">
        <v>100</v>
      </c>
      <c r="BA29" s="159" t="s">
        <v>384</v>
      </c>
      <c r="BB29" s="430">
        <v>46.66</v>
      </c>
      <c r="BC29" s="431">
        <v>23.05</v>
      </c>
      <c r="BD29" s="432" t="s">
        <v>384</v>
      </c>
      <c r="BE29" s="551">
        <v>30</v>
      </c>
      <c r="BF29" s="564">
        <v>30</v>
      </c>
      <c r="BG29" s="159" t="s">
        <v>384</v>
      </c>
      <c r="BH29" s="430">
        <v>10</v>
      </c>
      <c r="BI29" s="431">
        <v>10</v>
      </c>
      <c r="BJ29" s="432" t="s">
        <v>384</v>
      </c>
      <c r="BK29" s="100"/>
      <c r="BL29" s="99"/>
      <c r="BM29" s="467"/>
      <c r="BN29" s="468"/>
      <c r="BO29" s="469"/>
      <c r="BP29" s="430">
        <f t="shared" si="26"/>
        <v>0</v>
      </c>
      <c r="BQ29" s="431">
        <f t="shared" si="27"/>
        <v>0</v>
      </c>
      <c r="BR29" s="432" t="s">
        <v>384</v>
      </c>
      <c r="BS29" s="467"/>
      <c r="BT29" s="468"/>
      <c r="BU29" s="469"/>
      <c r="BV29" s="430">
        <f t="shared" si="29"/>
        <v>0</v>
      </c>
      <c r="BW29" s="431">
        <f t="shared" si="30"/>
        <v>0</v>
      </c>
      <c r="BX29" s="432" t="s">
        <v>384</v>
      </c>
    </row>
    <row r="30" spans="1:76" s="8" customFormat="1" outlineLevel="1">
      <c r="A30" s="15" t="s">
        <v>123</v>
      </c>
      <c r="B30" s="22" t="s">
        <v>376</v>
      </c>
      <c r="C30" s="585"/>
      <c r="D30" s="586"/>
      <c r="E30" s="587"/>
      <c r="F30" s="430">
        <f t="shared" si="9"/>
        <v>5220.6448894451269</v>
      </c>
      <c r="G30" s="430">
        <f t="shared" si="10"/>
        <v>5193.0773298279391</v>
      </c>
      <c r="H30" s="430">
        <f t="shared" si="11"/>
        <v>5166.8547392866531</v>
      </c>
      <c r="I30" s="474"/>
      <c r="J30" s="479"/>
      <c r="K30" s="480"/>
      <c r="L30" s="430">
        <f t="shared" si="12"/>
        <v>2820.6448894451264</v>
      </c>
      <c r="M30" s="430">
        <f t="shared" si="13"/>
        <v>2793.0773298279387</v>
      </c>
      <c r="N30" s="430">
        <f t="shared" si="14"/>
        <v>2766.8547392866526</v>
      </c>
      <c r="O30" s="585"/>
      <c r="P30" s="586"/>
      <c r="Q30" s="587"/>
      <c r="R30" s="430">
        <f t="shared" si="15"/>
        <v>68.404889445126656</v>
      </c>
      <c r="S30" s="430">
        <f t="shared" si="16"/>
        <v>45.707329827938977</v>
      </c>
      <c r="T30" s="430">
        <f t="shared" si="17"/>
        <v>58.924739286652766</v>
      </c>
      <c r="U30" s="560"/>
      <c r="V30" s="561"/>
      <c r="W30" s="472"/>
      <c r="X30" s="430">
        <f t="shared" si="18"/>
        <v>68.404889445126656</v>
      </c>
      <c r="Y30" s="430">
        <f t="shared" si="19"/>
        <v>45.707329827938977</v>
      </c>
      <c r="Z30" s="430">
        <f t="shared" si="20"/>
        <v>58.924739286652766</v>
      </c>
      <c r="AA30" s="601"/>
      <c r="AB30" s="602"/>
      <c r="AC30" s="603"/>
      <c r="AD30" s="430">
        <v>2400</v>
      </c>
      <c r="AE30" s="430">
        <f>AD30</f>
        <v>2400</v>
      </c>
      <c r="AF30" s="430">
        <f>AE30</f>
        <v>2400</v>
      </c>
      <c r="AG30" s="585"/>
      <c r="AH30" s="585"/>
      <c r="AI30" s="585"/>
      <c r="AJ30" s="430">
        <v>2400</v>
      </c>
      <c r="AK30" s="431">
        <v>2400</v>
      </c>
      <c r="AL30" s="432">
        <v>2400</v>
      </c>
      <c r="AM30" s="585"/>
      <c r="AN30" s="586"/>
      <c r="AO30" s="587"/>
      <c r="AP30" s="430">
        <v>300</v>
      </c>
      <c r="AQ30" s="431">
        <v>300</v>
      </c>
      <c r="AR30" s="432">
        <v>300</v>
      </c>
      <c r="AS30" s="585"/>
      <c r="AT30" s="586"/>
      <c r="AU30" s="587"/>
      <c r="AV30" s="430">
        <v>52.24</v>
      </c>
      <c r="AW30" s="431">
        <v>47.37</v>
      </c>
      <c r="AX30" s="432">
        <v>7.93</v>
      </c>
      <c r="AY30" s="585"/>
      <c r="AZ30" s="586"/>
      <c r="BA30" s="587"/>
      <c r="BB30" s="430">
        <v>67.67</v>
      </c>
      <c r="BC30" s="431">
        <v>44.6</v>
      </c>
      <c r="BD30" s="432">
        <v>58.07</v>
      </c>
      <c r="BE30" s="593"/>
      <c r="BF30" s="594"/>
      <c r="BG30" s="587"/>
      <c r="BH30" s="430">
        <v>10</v>
      </c>
      <c r="BI30" s="431">
        <v>10</v>
      </c>
      <c r="BJ30" s="432">
        <v>10</v>
      </c>
      <c r="BK30" s="100"/>
      <c r="BL30" s="99"/>
      <c r="BM30" s="467"/>
      <c r="BN30" s="468"/>
      <c r="BO30" s="469"/>
      <c r="BP30" s="430">
        <f t="shared" si="26"/>
        <v>0</v>
      </c>
      <c r="BQ30" s="431">
        <f t="shared" si="27"/>
        <v>0</v>
      </c>
      <c r="BR30" s="432">
        <f>BO30</f>
        <v>0</v>
      </c>
      <c r="BS30" s="467"/>
      <c r="BT30" s="468"/>
      <c r="BU30" s="469"/>
      <c r="BV30" s="430">
        <f t="shared" si="29"/>
        <v>0</v>
      </c>
      <c r="BW30" s="431">
        <f t="shared" si="30"/>
        <v>0</v>
      </c>
      <c r="BX30" s="432">
        <f>BU30</f>
        <v>0</v>
      </c>
    </row>
    <row r="31" spans="1:76" s="8" customFormat="1" outlineLevel="1">
      <c r="A31" s="452" t="s">
        <v>414</v>
      </c>
      <c r="B31" s="22" t="s">
        <v>376</v>
      </c>
      <c r="C31" s="148">
        <f>3600-360</f>
        <v>3240</v>
      </c>
      <c r="D31" s="148">
        <f>3600-360</f>
        <v>3240</v>
      </c>
      <c r="E31" s="159" t="s">
        <v>384</v>
      </c>
      <c r="F31" s="148">
        <f>F29+F27+F34</f>
        <v>1598.2171514549641</v>
      </c>
      <c r="G31" s="148">
        <f>G29+G27+G34</f>
        <v>1917.4805633639407</v>
      </c>
      <c r="H31" s="393" t="s">
        <v>384</v>
      </c>
      <c r="I31" s="474"/>
      <c r="J31" s="479"/>
      <c r="K31" s="480"/>
      <c r="L31" s="474"/>
      <c r="M31" s="479"/>
      <c r="N31" s="480"/>
      <c r="O31" s="474"/>
      <c r="P31" s="479"/>
      <c r="Q31" s="480"/>
      <c r="R31" s="474"/>
      <c r="S31" s="479"/>
      <c r="T31" s="480"/>
      <c r="U31" s="560"/>
      <c r="V31" s="561"/>
      <c r="W31" s="472"/>
      <c r="X31" s="560"/>
      <c r="Y31" s="561"/>
      <c r="Z31" s="472"/>
      <c r="AA31" s="621"/>
      <c r="AB31" s="614"/>
      <c r="AC31" s="606"/>
      <c r="AD31" s="473"/>
      <c r="AE31" s="475"/>
      <c r="AF31" s="476"/>
      <c r="AG31" s="560"/>
      <c r="AH31" s="561"/>
      <c r="AI31" s="472"/>
      <c r="AJ31" s="473"/>
      <c r="AK31" s="475"/>
      <c r="AL31" s="476"/>
      <c r="AM31" s="470"/>
      <c r="AN31" s="550"/>
      <c r="AO31" s="472"/>
      <c r="AP31" s="473"/>
      <c r="AQ31" s="475"/>
      <c r="AR31" s="476"/>
      <c r="AS31" s="470"/>
      <c r="AT31" s="550"/>
      <c r="AU31" s="472"/>
      <c r="AV31" s="473"/>
      <c r="AW31" s="475"/>
      <c r="AX31" s="476"/>
      <c r="AY31" s="470"/>
      <c r="AZ31" s="550"/>
      <c r="BA31" s="472"/>
      <c r="BB31" s="473"/>
      <c r="BC31" s="475"/>
      <c r="BD31" s="476"/>
      <c r="BE31" s="560"/>
      <c r="BF31" s="561"/>
      <c r="BG31" s="472"/>
      <c r="BH31" s="473"/>
      <c r="BI31" s="475"/>
      <c r="BJ31" s="476"/>
      <c r="BK31" s="100"/>
      <c r="BL31" s="99"/>
      <c r="BM31" s="467"/>
      <c r="BN31" s="468"/>
      <c r="BO31" s="469"/>
      <c r="BP31" s="473"/>
      <c r="BQ31" s="475"/>
      <c r="BR31" s="476"/>
      <c r="BS31" s="467"/>
      <c r="BT31" s="468"/>
      <c r="BU31" s="469"/>
      <c r="BV31" s="473"/>
      <c r="BW31" s="475"/>
      <c r="BX31" s="476"/>
    </row>
    <row r="32" spans="1:76" outlineLevel="1">
      <c r="A32" s="18" t="s">
        <v>413</v>
      </c>
      <c r="B32" s="23"/>
      <c r="C32" s="117"/>
      <c r="D32" s="118"/>
      <c r="E32" s="119"/>
      <c r="F32" s="134"/>
      <c r="G32" s="135"/>
      <c r="H32" s="119"/>
      <c r="I32" s="117"/>
      <c r="J32" s="118"/>
      <c r="K32" s="119"/>
      <c r="L32" s="436"/>
      <c r="M32" s="437"/>
      <c r="N32" s="438"/>
      <c r="O32" s="117"/>
      <c r="P32" s="118"/>
      <c r="Q32" s="119"/>
      <c r="R32" s="134"/>
      <c r="S32" s="135"/>
      <c r="T32" s="119"/>
      <c r="U32" s="117"/>
      <c r="V32" s="118"/>
      <c r="W32" s="119"/>
      <c r="X32" s="436"/>
      <c r="Y32" s="437"/>
      <c r="Z32" s="438"/>
      <c r="AA32" s="625"/>
      <c r="AB32" s="626"/>
      <c r="AC32" s="627"/>
      <c r="AD32" s="134"/>
      <c r="AE32" s="135"/>
      <c r="AF32" s="119"/>
      <c r="AG32" s="117"/>
      <c r="AH32" s="118"/>
      <c r="AI32" s="119"/>
      <c r="AJ32" s="134"/>
      <c r="AK32" s="135"/>
      <c r="AL32" s="119"/>
      <c r="AM32" s="117"/>
      <c r="AN32" s="118"/>
      <c r="AO32" s="119"/>
      <c r="AP32" s="134"/>
      <c r="AQ32" s="135"/>
      <c r="AR32" s="119"/>
      <c r="AS32" s="117"/>
      <c r="AT32" s="118"/>
      <c r="AU32" s="119"/>
      <c r="AV32" s="134"/>
      <c r="AW32" s="135"/>
      <c r="AX32" s="119"/>
      <c r="AY32" s="117"/>
      <c r="AZ32" s="118"/>
      <c r="BA32" s="119"/>
      <c r="BB32" s="436"/>
      <c r="BC32" s="437"/>
      <c r="BD32" s="438"/>
      <c r="BE32" s="420"/>
      <c r="BF32" s="421"/>
      <c r="BG32" s="119"/>
      <c r="BH32" s="436"/>
      <c r="BI32" s="437"/>
      <c r="BJ32" s="438"/>
      <c r="BK32" s="20"/>
      <c r="BL32" s="21"/>
      <c r="BM32" s="420"/>
      <c r="BN32" s="421"/>
      <c r="BO32" s="119"/>
      <c r="BP32" s="436"/>
      <c r="BQ32" s="437"/>
      <c r="BR32" s="438"/>
      <c r="BS32" s="420"/>
      <c r="BT32" s="421"/>
      <c r="BU32" s="119"/>
      <c r="BV32" s="436"/>
      <c r="BW32" s="437"/>
      <c r="BX32" s="438"/>
    </row>
    <row r="33" spans="1:76" s="8" customFormat="1" ht="27.6" outlineLevel="1">
      <c r="A33" s="15" t="s">
        <v>398</v>
      </c>
      <c r="B33" s="22" t="s">
        <v>376</v>
      </c>
      <c r="C33" s="560"/>
      <c r="D33" s="561"/>
      <c r="E33" s="472"/>
      <c r="F33" s="560"/>
      <c r="G33" s="561"/>
      <c r="H33" s="472"/>
      <c r="I33" s="560"/>
      <c r="J33" s="561"/>
      <c r="K33" s="472"/>
      <c r="L33" s="560"/>
      <c r="M33" s="561"/>
      <c r="N33" s="472"/>
      <c r="O33" s="560"/>
      <c r="P33" s="561"/>
      <c r="Q33" s="472"/>
      <c r="R33" s="560"/>
      <c r="S33" s="561"/>
      <c r="T33" s="472"/>
      <c r="U33" s="560"/>
      <c r="V33" s="561"/>
      <c r="W33" s="472"/>
      <c r="X33" s="560"/>
      <c r="Y33" s="561"/>
      <c r="Z33" s="472"/>
      <c r="AA33" s="628"/>
      <c r="AB33" s="629"/>
      <c r="AC33" s="606"/>
      <c r="AD33" s="560"/>
      <c r="AE33" s="561"/>
      <c r="AF33" s="472"/>
      <c r="AG33" s="560"/>
      <c r="AH33" s="561"/>
      <c r="AI33" s="472"/>
      <c r="AJ33" s="560"/>
      <c r="AK33" s="561"/>
      <c r="AL33" s="472"/>
      <c r="AM33" s="560"/>
      <c r="AN33" s="561"/>
      <c r="AO33" s="472"/>
      <c r="AP33" s="560"/>
      <c r="AQ33" s="561"/>
      <c r="AR33" s="472"/>
      <c r="AS33" s="560"/>
      <c r="AT33" s="561"/>
      <c r="AU33" s="472"/>
      <c r="AV33" s="430">
        <v>36</v>
      </c>
      <c r="AW33" s="431">
        <v>46.58</v>
      </c>
      <c r="AX33" s="432">
        <v>15.08</v>
      </c>
      <c r="AY33" s="158">
        <v>60</v>
      </c>
      <c r="AZ33" s="549">
        <f>AY33</f>
        <v>60</v>
      </c>
      <c r="BA33" s="159">
        <f>AY33</f>
        <v>60</v>
      </c>
      <c r="BB33" s="430">
        <v>26.89</v>
      </c>
      <c r="BC33" s="431">
        <v>19.239999999999998</v>
      </c>
      <c r="BD33" s="432">
        <v>28.7</v>
      </c>
      <c r="BE33" s="560"/>
      <c r="BF33" s="561"/>
      <c r="BG33" s="472"/>
      <c r="BH33" s="560"/>
      <c r="BI33" s="561"/>
      <c r="BJ33" s="472"/>
      <c r="BK33" s="100"/>
      <c r="BL33" s="99"/>
      <c r="BM33" s="467"/>
      <c r="BN33" s="468"/>
      <c r="BO33" s="469"/>
      <c r="BP33" s="473"/>
      <c r="BQ33" s="475"/>
      <c r="BR33" s="476"/>
      <c r="BS33" s="467"/>
      <c r="BT33" s="468"/>
      <c r="BU33" s="469"/>
      <c r="BV33" s="473"/>
      <c r="BW33" s="475"/>
      <c r="BX33" s="476"/>
    </row>
    <row r="34" spans="1:76" s="8" customFormat="1" ht="27.6" outlineLevel="1">
      <c r="A34" s="217" t="s">
        <v>398</v>
      </c>
      <c r="B34" s="16" t="s">
        <v>399</v>
      </c>
      <c r="C34" s="560"/>
      <c r="D34" s="561"/>
      <c r="E34" s="472"/>
      <c r="F34" s="430">
        <f>AV34+AP34+AD34+AJ34+SQRT(SUMSQ(BB34,BH34,BP34,BV34))</f>
        <v>189.90340840230206</v>
      </c>
      <c r="G34" s="430">
        <f>AW34+AQ34+AE34+AK34+SQRT(SUMSQ(BC34,BI34,BQ34,BW34))</f>
        <v>193.51295011072949</v>
      </c>
      <c r="H34" s="430">
        <f>AX34+AR34+AF34+AL34+SQRT(SUMSQ(BD34,BJ34,BR34,BX34))</f>
        <v>187.38601752690786</v>
      </c>
      <c r="I34" s="560"/>
      <c r="J34" s="561"/>
      <c r="K34" s="472"/>
      <c r="L34" s="430">
        <f>AV34+AP34+AJ34+SQRT(SUMSQ(BB34,BH34,BV34))</f>
        <v>59.302329085579352</v>
      </c>
      <c r="M34" s="430">
        <f>AW34+AQ34+AK34+SQRT(SUMSQ(BC34,BI34,BW34))</f>
        <v>64.280219605951899</v>
      </c>
      <c r="N34" s="430">
        <f>AX34+AR34+AL34+SQRT(SUMSQ(BD34,BJ34,BX34))</f>
        <v>60.944203826419354</v>
      </c>
      <c r="O34" s="560"/>
      <c r="P34" s="561"/>
      <c r="Q34" s="472"/>
      <c r="R34" s="430">
        <f>SQRT(SUMSQ(BB34,BH34,BP34,BV34))</f>
        <v>41.443408402302047</v>
      </c>
      <c r="S34" s="430">
        <f>SQRT(SUMSQ(BC34,BI34,BQ34,BW34))</f>
        <v>41.982950110729476</v>
      </c>
      <c r="T34" s="430">
        <f>SQRT(SUMSQ(BD34,BJ34,BR34,BX34))</f>
        <v>43.476017526907867</v>
      </c>
      <c r="U34" s="560"/>
      <c r="V34" s="561"/>
      <c r="W34" s="472"/>
      <c r="X34" s="430">
        <f>SQRT(SUMSQ(BB34,BH34,BV34))</f>
        <v>10.842329085579353</v>
      </c>
      <c r="Y34" s="430">
        <f>SQRT(SUMSQ(BC34,BI34,BW34))</f>
        <v>12.750219605951893</v>
      </c>
      <c r="Z34" s="430">
        <f>SQRT(SUMSQ(BD34,BJ34,BX34))</f>
        <v>17.034203826419361</v>
      </c>
      <c r="AA34" s="628"/>
      <c r="AB34" s="629"/>
      <c r="AC34" s="606"/>
      <c r="AD34" s="430">
        <v>100</v>
      </c>
      <c r="AE34" s="430">
        <v>100</v>
      </c>
      <c r="AF34" s="430">
        <v>100</v>
      </c>
      <c r="AG34" s="552">
        <v>10</v>
      </c>
      <c r="AH34" s="553">
        <f>AG34</f>
        <v>10</v>
      </c>
      <c r="AI34" s="450">
        <f>AG34</f>
        <v>10</v>
      </c>
      <c r="AJ34" s="430">
        <f>AG34</f>
        <v>10</v>
      </c>
      <c r="AK34" s="431">
        <f>AH34</f>
        <v>10</v>
      </c>
      <c r="AL34" s="432">
        <f>AI34</f>
        <v>10</v>
      </c>
      <c r="AM34" s="470"/>
      <c r="AN34" s="550"/>
      <c r="AO34" s="472"/>
      <c r="AP34" s="430">
        <v>30</v>
      </c>
      <c r="AQ34" s="431">
        <v>30</v>
      </c>
      <c r="AR34" s="432">
        <v>30</v>
      </c>
      <c r="AS34" s="470"/>
      <c r="AT34" s="550"/>
      <c r="AU34" s="472"/>
      <c r="AV34" s="430">
        <v>8.4600000000000009</v>
      </c>
      <c r="AW34" s="431">
        <v>11.53</v>
      </c>
      <c r="AX34" s="432">
        <v>3.91</v>
      </c>
      <c r="AY34" s="470"/>
      <c r="AZ34" s="550"/>
      <c r="BA34" s="472"/>
      <c r="BB34" s="430">
        <v>4.1900000000000004</v>
      </c>
      <c r="BC34" s="431">
        <v>7.91</v>
      </c>
      <c r="BD34" s="432">
        <v>13.79</v>
      </c>
      <c r="BE34" s="560"/>
      <c r="BF34" s="561"/>
      <c r="BG34" s="472"/>
      <c r="BH34" s="430">
        <v>10</v>
      </c>
      <c r="BI34" s="431">
        <v>10</v>
      </c>
      <c r="BJ34" s="432">
        <v>10</v>
      </c>
      <c r="BK34" s="100"/>
      <c r="BL34" s="99"/>
      <c r="BM34" s="576">
        <f>Tilt_Pointing!E11</f>
        <v>40</v>
      </c>
      <c r="BN34" s="576">
        <f>Tilt_Pointing!F11</f>
        <v>40</v>
      </c>
      <c r="BO34" s="576">
        <f>Tilt_Pointing!G11</f>
        <v>40</v>
      </c>
      <c r="BP34" s="430">
        <f>BM34</f>
        <v>40</v>
      </c>
      <c r="BQ34" s="431">
        <f>BN34</f>
        <v>40</v>
      </c>
      <c r="BR34" s="432">
        <f>BO34</f>
        <v>40</v>
      </c>
      <c r="BS34" s="576">
        <f>Tilt_Pointing!E12</f>
        <v>0</v>
      </c>
      <c r="BT34" s="576">
        <f>Tilt_Pointing!F12</f>
        <v>0</v>
      </c>
      <c r="BU34" s="576">
        <f>Tilt_Pointing!G12</f>
        <v>0</v>
      </c>
      <c r="BV34" s="580">
        <f>BS34</f>
        <v>0</v>
      </c>
      <c r="BW34" s="431">
        <f>BT34</f>
        <v>0</v>
      </c>
      <c r="BX34" s="432">
        <f>BU34</f>
        <v>0</v>
      </c>
    </row>
    <row r="35" spans="1:76" outlineLevel="1">
      <c r="A35" s="18" t="s">
        <v>411</v>
      </c>
      <c r="B35" s="23"/>
      <c r="C35" s="117"/>
      <c r="D35" s="118"/>
      <c r="E35" s="119"/>
      <c r="F35" s="134"/>
      <c r="G35" s="135"/>
      <c r="H35" s="119"/>
      <c r="I35" s="117"/>
      <c r="J35" s="118"/>
      <c r="K35" s="119"/>
      <c r="L35" s="436"/>
      <c r="M35" s="437"/>
      <c r="N35" s="438"/>
      <c r="O35" s="117"/>
      <c r="P35" s="118"/>
      <c r="Q35" s="119"/>
      <c r="R35" s="134"/>
      <c r="S35" s="135"/>
      <c r="T35" s="119"/>
      <c r="U35" s="117"/>
      <c r="V35" s="118"/>
      <c r="W35" s="119"/>
      <c r="X35" s="436"/>
      <c r="Y35" s="437"/>
      <c r="Z35" s="438"/>
      <c r="AA35" s="625"/>
      <c r="AB35" s="626"/>
      <c r="AC35" s="627"/>
      <c r="AD35" s="134"/>
      <c r="AE35" s="135"/>
      <c r="AF35" s="119"/>
      <c r="AG35" s="117"/>
      <c r="AH35" s="118"/>
      <c r="AI35" s="119"/>
      <c r="AJ35" s="134"/>
      <c r="AK35" s="135"/>
      <c r="AL35" s="119"/>
      <c r="AM35" s="117"/>
      <c r="AN35" s="118"/>
      <c r="AO35" s="119"/>
      <c r="AP35" s="134"/>
      <c r="AQ35" s="135"/>
      <c r="AR35" s="119"/>
      <c r="AS35" s="117"/>
      <c r="AT35" s="118"/>
      <c r="AU35" s="119"/>
      <c r="AV35" s="134"/>
      <c r="AW35" s="135"/>
      <c r="AX35" s="119"/>
      <c r="AY35" s="117"/>
      <c r="AZ35" s="118"/>
      <c r="BA35" s="119"/>
      <c r="BB35" s="436"/>
      <c r="BC35" s="437"/>
      <c r="BD35" s="438"/>
      <c r="BE35" s="420"/>
      <c r="BF35" s="421"/>
      <c r="BG35" s="119"/>
      <c r="BH35" s="436"/>
      <c r="BI35" s="437"/>
      <c r="BJ35" s="438"/>
      <c r="BK35" s="20"/>
      <c r="BL35" s="21"/>
      <c r="BM35" s="420"/>
      <c r="BN35" s="421"/>
      <c r="BO35" s="119"/>
      <c r="BP35" s="436"/>
      <c r="BQ35" s="437"/>
      <c r="BR35" s="438"/>
      <c r="BS35" s="420"/>
      <c r="BT35" s="421"/>
      <c r="BU35" s="119"/>
      <c r="BV35" s="436"/>
      <c r="BW35" s="437"/>
      <c r="BX35" s="438"/>
    </row>
    <row r="36" spans="1:76" s="8" customFormat="1" outlineLevel="1">
      <c r="A36" s="215" t="s">
        <v>125</v>
      </c>
      <c r="B36" s="22" t="s">
        <v>30</v>
      </c>
      <c r="C36" s="148">
        <v>3600</v>
      </c>
      <c r="D36" s="149">
        <f>C36</f>
        <v>3600</v>
      </c>
      <c r="E36" s="159">
        <f>C36</f>
        <v>3600</v>
      </c>
      <c r="F36" s="430">
        <f>AV36+AP36+AD36+AJ36+SQRT(SUMSQ(BB36,BH36,BP36,BV36))</f>
        <v>2157.6412385223703</v>
      </c>
      <c r="G36" s="430">
        <f>AW36+AQ36+AE36+AK36+SQRT(SUMSQ(BC36,BI36,BQ36,BW36))</f>
        <v>2317.1198791174479</v>
      </c>
      <c r="H36" s="430">
        <f>AX36+AR36+AF36+AL36+SQRT(SUMSQ(BD36,BJ36,BR36,BX36))</f>
        <v>2337.9109754629785</v>
      </c>
      <c r="I36" s="560"/>
      <c r="J36" s="561"/>
      <c r="K36" s="472"/>
      <c r="L36" s="430">
        <f>AV36+AP36+AJ36+SQRT(SUMSQ(BB36,BH36,BV36))</f>
        <v>377.80123852237062</v>
      </c>
      <c r="M36" s="430">
        <f>AW36+AQ36+AK36+SQRT(SUMSQ(BC36,BI36,BW36))</f>
        <v>537.27987911744776</v>
      </c>
      <c r="N36" s="430">
        <f>AX36+AR36+AL36+SQRT(SUMSQ(BD36,BJ36,BX36))</f>
        <v>558.07097546297859</v>
      </c>
      <c r="O36" s="560"/>
      <c r="P36" s="561"/>
      <c r="Q36" s="472"/>
      <c r="R36" s="430">
        <f>SQRT(SUMSQ(BB36,BH36,BP36,BV36))</f>
        <v>31.651238522370654</v>
      </c>
      <c r="S36" s="430">
        <f>SQRT(SUMSQ(BC36,BI36,BQ36,BW36))</f>
        <v>66.179879117447783</v>
      </c>
      <c r="T36" s="430">
        <f>SQRT(SUMSQ(BD36,BJ36,BR36,BX36))</f>
        <v>69.710975462978567</v>
      </c>
      <c r="U36" s="560"/>
      <c r="V36" s="561"/>
      <c r="W36" s="472"/>
      <c r="X36" s="430">
        <f>SQRT(SUMSQ(BB36,BH36,BV36))</f>
        <v>31.651238522370654</v>
      </c>
      <c r="Y36" s="430">
        <f>SQRT(SUMSQ(BC36,BI36,BW36))</f>
        <v>66.179879117447783</v>
      </c>
      <c r="Z36" s="430">
        <f>SQRT(SUMSQ(BD36,BJ36,BX36))</f>
        <v>69.710975462978567</v>
      </c>
      <c r="AA36" s="611">
        <v>1800</v>
      </c>
      <c r="AB36" s="612">
        <f>AA36</f>
        <v>1800</v>
      </c>
      <c r="AC36" s="613">
        <f>AA36</f>
        <v>1800</v>
      </c>
      <c r="AD36" s="430">
        <f>0.4944*3600</f>
        <v>1779.84</v>
      </c>
      <c r="AE36" s="430">
        <f>AD36</f>
        <v>1779.84</v>
      </c>
      <c r="AF36" s="430">
        <f>AE36</f>
        <v>1779.84</v>
      </c>
      <c r="AG36" s="552">
        <v>30</v>
      </c>
      <c r="AH36" s="553">
        <f>AG36</f>
        <v>30</v>
      </c>
      <c r="AI36" s="450">
        <f>AG36</f>
        <v>30</v>
      </c>
      <c r="AJ36" s="430">
        <f>AG36</f>
        <v>30</v>
      </c>
      <c r="AK36" s="431">
        <f>AH36</f>
        <v>30</v>
      </c>
      <c r="AL36" s="432">
        <f>AI36</f>
        <v>30</v>
      </c>
      <c r="AM36" s="158">
        <f>$AN$99</f>
        <v>300</v>
      </c>
      <c r="AN36" s="549">
        <f>AM36</f>
        <v>300</v>
      </c>
      <c r="AO36" s="159">
        <f>AM36</f>
        <v>300</v>
      </c>
      <c r="AP36" s="430">
        <f>AM36</f>
        <v>300</v>
      </c>
      <c r="AQ36" s="431">
        <f>AN36</f>
        <v>300</v>
      </c>
      <c r="AR36" s="432">
        <f>AO36</f>
        <v>300</v>
      </c>
      <c r="AS36" s="158">
        <v>20</v>
      </c>
      <c r="AT36" s="549">
        <v>150</v>
      </c>
      <c r="AU36" s="159">
        <v>160</v>
      </c>
      <c r="AV36" s="430">
        <v>16.149999999999999</v>
      </c>
      <c r="AW36" s="431">
        <v>141.1</v>
      </c>
      <c r="AX36" s="432">
        <v>158.36000000000001</v>
      </c>
      <c r="AY36" s="158">
        <f>$AZ$99</f>
        <v>30</v>
      </c>
      <c r="AZ36" s="549">
        <v>80</v>
      </c>
      <c r="BA36" s="159">
        <v>80</v>
      </c>
      <c r="BB36" s="430">
        <v>30.03</v>
      </c>
      <c r="BC36" s="431">
        <v>65.42</v>
      </c>
      <c r="BD36" s="432">
        <v>68.989999999999995</v>
      </c>
      <c r="BE36" s="593"/>
      <c r="BF36" s="594"/>
      <c r="BG36" s="587"/>
      <c r="BH36" s="430">
        <v>10</v>
      </c>
      <c r="BI36" s="431">
        <v>10</v>
      </c>
      <c r="BJ36" s="432">
        <v>10</v>
      </c>
      <c r="BK36" s="100"/>
      <c r="BL36" s="99" t="s">
        <v>126</v>
      </c>
      <c r="BM36" s="467"/>
      <c r="BN36" s="468"/>
      <c r="BO36" s="469"/>
      <c r="BP36" s="430">
        <f>BM36</f>
        <v>0</v>
      </c>
      <c r="BQ36" s="431">
        <f>BN36</f>
        <v>0</v>
      </c>
      <c r="BR36" s="432">
        <f>BO36</f>
        <v>0</v>
      </c>
      <c r="BS36" s="467"/>
      <c r="BT36" s="468"/>
      <c r="BU36" s="469"/>
      <c r="BV36" s="430">
        <f>BS36</f>
        <v>0</v>
      </c>
      <c r="BW36" s="431">
        <f>BT36</f>
        <v>0</v>
      </c>
      <c r="BX36" s="432">
        <f>BU36</f>
        <v>0</v>
      </c>
    </row>
    <row r="37" spans="1:76" outlineLevel="1">
      <c r="A37" s="18" t="s">
        <v>412</v>
      </c>
      <c r="B37" s="23"/>
      <c r="C37" s="117"/>
      <c r="D37" s="118"/>
      <c r="E37" s="119"/>
      <c r="F37" s="134"/>
      <c r="G37" s="135"/>
      <c r="H37" s="119"/>
      <c r="I37" s="117"/>
      <c r="J37" s="118"/>
      <c r="K37" s="119"/>
      <c r="L37" s="436"/>
      <c r="M37" s="437"/>
      <c r="N37" s="438"/>
      <c r="O37" s="117"/>
      <c r="P37" s="118"/>
      <c r="Q37" s="119"/>
      <c r="R37" s="134"/>
      <c r="S37" s="135"/>
      <c r="T37" s="119"/>
      <c r="U37" s="117"/>
      <c r="V37" s="118"/>
      <c r="W37" s="119"/>
      <c r="X37" s="436"/>
      <c r="Y37" s="437"/>
      <c r="Z37" s="438"/>
      <c r="AA37" s="625"/>
      <c r="AB37" s="626"/>
      <c r="AC37" s="627"/>
      <c r="AD37" s="134"/>
      <c r="AE37" s="135"/>
      <c r="AF37" s="119"/>
      <c r="AG37" s="117"/>
      <c r="AH37" s="118"/>
      <c r="AI37" s="119"/>
      <c r="AJ37" s="134"/>
      <c r="AK37" s="135"/>
      <c r="AL37" s="119"/>
      <c r="AM37" s="117"/>
      <c r="AN37" s="118"/>
      <c r="AO37" s="119"/>
      <c r="AP37" s="134"/>
      <c r="AQ37" s="135"/>
      <c r="AR37" s="119"/>
      <c r="AS37" s="117"/>
      <c r="AT37" s="118"/>
      <c r="AU37" s="119"/>
      <c r="AV37" s="134"/>
      <c r="AW37" s="135"/>
      <c r="AX37" s="119"/>
      <c r="AY37" s="117"/>
      <c r="AZ37" s="118"/>
      <c r="BA37" s="119"/>
      <c r="BB37" s="436"/>
      <c r="BC37" s="437"/>
      <c r="BD37" s="438"/>
      <c r="BE37" s="420"/>
      <c r="BF37" s="421"/>
      <c r="BG37" s="119"/>
      <c r="BH37" s="436"/>
      <c r="BI37" s="437"/>
      <c r="BJ37" s="438"/>
      <c r="BK37" s="20"/>
      <c r="BL37" s="21"/>
      <c r="BM37" s="420"/>
      <c r="BN37" s="421"/>
      <c r="BO37" s="119"/>
      <c r="BP37" s="436"/>
      <c r="BQ37" s="437"/>
      <c r="BR37" s="438"/>
      <c r="BS37" s="420"/>
      <c r="BT37" s="421"/>
      <c r="BU37" s="119"/>
      <c r="BV37" s="436"/>
      <c r="BW37" s="437"/>
      <c r="BX37" s="438"/>
    </row>
    <row r="38" spans="1:76" s="8" customFormat="1" outlineLevel="1">
      <c r="A38" s="215" t="s">
        <v>125</v>
      </c>
      <c r="B38" s="22" t="s">
        <v>30</v>
      </c>
      <c r="C38" s="160">
        <v>11</v>
      </c>
      <c r="D38" s="161">
        <f>C38</f>
        <v>11</v>
      </c>
      <c r="E38" s="162">
        <f>C38</f>
        <v>11</v>
      </c>
      <c r="F38" s="442">
        <f t="shared" ref="F38:H39" si="34">AV38+AP38+AD38+AJ38+SQRT(SUMSQ(BB38,BH38,BP38,BV38))</f>
        <v>5.3879236009777589</v>
      </c>
      <c r="G38" s="442">
        <f t="shared" si="34"/>
        <v>5.3626164427839482</v>
      </c>
      <c r="H38" s="442">
        <f t="shared" si="34"/>
        <v>5.3720189569201837</v>
      </c>
      <c r="I38" s="560"/>
      <c r="J38" s="561"/>
      <c r="K38" s="472"/>
      <c r="L38" s="442">
        <f t="shared" ref="L38:N39" si="35">AV38+AP38+AJ38+SQRT(SUMSQ(BB38,BH38,BV38))</f>
        <v>3.5579236009777593</v>
      </c>
      <c r="M38" s="442">
        <f t="shared" si="35"/>
        <v>3.5326164427839477</v>
      </c>
      <c r="N38" s="442">
        <f t="shared" si="35"/>
        <v>3.5420189569201841</v>
      </c>
      <c r="O38" s="560"/>
      <c r="P38" s="561"/>
      <c r="Q38" s="472"/>
      <c r="R38" s="442">
        <f t="shared" ref="R38:T39" si="36">SQRT(SUMSQ(BB38,BH38,BP38,BV38))</f>
        <v>0.28792360097775938</v>
      </c>
      <c r="S38" s="442">
        <f t="shared" si="36"/>
        <v>0.40261644278394793</v>
      </c>
      <c r="T38" s="442">
        <f t="shared" si="36"/>
        <v>0.42201895692018382</v>
      </c>
      <c r="U38" s="560"/>
      <c r="V38" s="561"/>
      <c r="W38" s="472"/>
      <c r="X38" s="442">
        <f t="shared" ref="X38:Z39" si="37">SQRT(SUMSQ(BB38,BH38,BV38))</f>
        <v>0.28792360097775938</v>
      </c>
      <c r="Y38" s="443">
        <f t="shared" si="37"/>
        <v>0.40261644278394793</v>
      </c>
      <c r="Z38" s="444">
        <f t="shared" si="37"/>
        <v>0.42201895692018382</v>
      </c>
      <c r="AA38" s="630">
        <v>3</v>
      </c>
      <c r="AB38" s="631">
        <f>AA38</f>
        <v>3</v>
      </c>
      <c r="AC38" s="632">
        <f>AB38</f>
        <v>3</v>
      </c>
      <c r="AD38" s="442">
        <v>1.83</v>
      </c>
      <c r="AE38" s="442">
        <f>AD38</f>
        <v>1.83</v>
      </c>
      <c r="AF38" s="442">
        <f>AE38</f>
        <v>1.83</v>
      </c>
      <c r="AG38" s="460">
        <v>0.08</v>
      </c>
      <c r="AH38" s="461">
        <f>AG38</f>
        <v>0.08</v>
      </c>
      <c r="AI38" s="462">
        <f>AG38</f>
        <v>0.08</v>
      </c>
      <c r="AJ38" s="442">
        <f>AG38</f>
        <v>0.08</v>
      </c>
      <c r="AK38" s="443">
        <f>AH38</f>
        <v>0.08</v>
      </c>
      <c r="AL38" s="444">
        <f>AI38</f>
        <v>0.08</v>
      </c>
      <c r="AM38" s="570">
        <v>3</v>
      </c>
      <c r="AN38" s="571">
        <f>AM38</f>
        <v>3</v>
      </c>
      <c r="AO38" s="571">
        <f>AN38</f>
        <v>3</v>
      </c>
      <c r="AP38" s="442">
        <f>AM38</f>
        <v>3</v>
      </c>
      <c r="AQ38" s="443">
        <f>AN38</f>
        <v>3</v>
      </c>
      <c r="AR38" s="444">
        <f>AO38</f>
        <v>3</v>
      </c>
      <c r="AS38" s="570">
        <v>0.5</v>
      </c>
      <c r="AT38" s="571">
        <f>AS38</f>
        <v>0.5</v>
      </c>
      <c r="AU38" s="571">
        <f>AT38</f>
        <v>0.5</v>
      </c>
      <c r="AV38" s="442">
        <v>0.19</v>
      </c>
      <c r="AW38" s="443">
        <v>0.05</v>
      </c>
      <c r="AX38" s="444">
        <v>0.04</v>
      </c>
      <c r="AY38" s="570">
        <v>0.5</v>
      </c>
      <c r="AZ38" s="571">
        <v>0.5</v>
      </c>
      <c r="BA38" s="162">
        <v>0.5</v>
      </c>
      <c r="BB38" s="442">
        <v>0.27</v>
      </c>
      <c r="BC38" s="443">
        <v>0.39</v>
      </c>
      <c r="BD38" s="444">
        <v>0.41</v>
      </c>
      <c r="BE38" s="591"/>
      <c r="BF38" s="592"/>
      <c r="BG38" s="590"/>
      <c r="BH38" s="442">
        <v>0.1</v>
      </c>
      <c r="BI38" s="442">
        <v>0.1</v>
      </c>
      <c r="BJ38" s="442">
        <v>0.1</v>
      </c>
      <c r="BK38" s="14"/>
      <c r="BL38" s="99" t="s">
        <v>127</v>
      </c>
      <c r="BM38" s="467"/>
      <c r="BN38" s="468"/>
      <c r="BO38" s="469"/>
      <c r="BP38" s="442">
        <f t="shared" ref="BP38:BR39" si="38">BM38</f>
        <v>0</v>
      </c>
      <c r="BQ38" s="443">
        <f t="shared" si="38"/>
        <v>0</v>
      </c>
      <c r="BR38" s="444">
        <f t="shared" si="38"/>
        <v>0</v>
      </c>
      <c r="BS38" s="467"/>
      <c r="BT38" s="468"/>
      <c r="BU38" s="469"/>
      <c r="BV38" s="442">
        <f t="shared" ref="BV38:BX39" si="39">BS38</f>
        <v>0</v>
      </c>
      <c r="BW38" s="443">
        <f t="shared" si="39"/>
        <v>0</v>
      </c>
      <c r="BX38" s="444">
        <f t="shared" si="39"/>
        <v>0</v>
      </c>
    </row>
    <row r="39" spans="1:76" s="8" customFormat="1" outlineLevel="1">
      <c r="A39" s="15" t="s">
        <v>122</v>
      </c>
      <c r="B39" s="22" t="s">
        <v>30</v>
      </c>
      <c r="C39" s="588"/>
      <c r="D39" s="589"/>
      <c r="E39" s="590"/>
      <c r="F39" s="442">
        <f t="shared" si="34"/>
        <v>20.244012194668567</v>
      </c>
      <c r="G39" s="442">
        <f t="shared" si="34"/>
        <v>20.279258240356722</v>
      </c>
      <c r="H39" s="442">
        <f t="shared" si="34"/>
        <v>20.192046505340851</v>
      </c>
      <c r="I39" s="560"/>
      <c r="J39" s="561"/>
      <c r="K39" s="472"/>
      <c r="L39" s="442">
        <f t="shared" si="35"/>
        <v>17.244012194668567</v>
      </c>
      <c r="M39" s="442">
        <f t="shared" si="35"/>
        <v>17.279258240356722</v>
      </c>
      <c r="N39" s="442">
        <f t="shared" si="35"/>
        <v>17.192046505340851</v>
      </c>
      <c r="O39" s="560"/>
      <c r="P39" s="561"/>
      <c r="Q39" s="472"/>
      <c r="R39" s="442">
        <f t="shared" si="36"/>
        <v>0.16401219466856726</v>
      </c>
      <c r="S39" s="442">
        <f t="shared" si="36"/>
        <v>0.26925824035672524</v>
      </c>
      <c r="T39" s="442">
        <f t="shared" si="36"/>
        <v>0.17204650534085256</v>
      </c>
      <c r="U39" s="560"/>
      <c r="V39" s="561"/>
      <c r="W39" s="472"/>
      <c r="X39" s="442">
        <f t="shared" si="37"/>
        <v>0.16401219466856726</v>
      </c>
      <c r="Y39" s="443">
        <f t="shared" si="37"/>
        <v>0.26925824035672524</v>
      </c>
      <c r="Z39" s="444">
        <f t="shared" si="37"/>
        <v>0.17204650534085256</v>
      </c>
      <c r="AA39" s="601"/>
      <c r="AB39" s="602"/>
      <c r="AC39" s="603"/>
      <c r="AD39" s="442">
        <v>3</v>
      </c>
      <c r="AE39" s="442">
        <v>3</v>
      </c>
      <c r="AF39" s="442">
        <v>3</v>
      </c>
      <c r="AG39" s="585"/>
      <c r="AH39" s="585"/>
      <c r="AI39" s="585"/>
      <c r="AJ39" s="442">
        <v>12</v>
      </c>
      <c r="AK39" s="443">
        <v>12</v>
      </c>
      <c r="AL39" s="444">
        <v>12</v>
      </c>
      <c r="AM39" s="585"/>
      <c r="AN39" s="585"/>
      <c r="AO39" s="585"/>
      <c r="AP39" s="442">
        <v>5</v>
      </c>
      <c r="AQ39" s="443">
        <v>5</v>
      </c>
      <c r="AR39" s="444">
        <v>5</v>
      </c>
      <c r="AS39" s="591"/>
      <c r="AT39" s="592"/>
      <c r="AU39" s="590"/>
      <c r="AV39" s="442">
        <v>0.08</v>
      </c>
      <c r="AW39" s="443">
        <v>0.01</v>
      </c>
      <c r="AX39" s="444">
        <v>0.02</v>
      </c>
      <c r="AY39" s="585"/>
      <c r="AZ39" s="585"/>
      <c r="BA39" s="585"/>
      <c r="BB39" s="442">
        <v>0.13</v>
      </c>
      <c r="BC39" s="443">
        <v>0.25</v>
      </c>
      <c r="BD39" s="444">
        <v>0.14000000000000001</v>
      </c>
      <c r="BE39" s="591"/>
      <c r="BF39" s="592"/>
      <c r="BG39" s="590"/>
      <c r="BH39" s="442">
        <v>0.1</v>
      </c>
      <c r="BI39" s="442">
        <v>0.1</v>
      </c>
      <c r="BJ39" s="442">
        <v>0.1</v>
      </c>
      <c r="BK39" s="14"/>
      <c r="BL39" s="99" t="s">
        <v>282</v>
      </c>
      <c r="BM39" s="467"/>
      <c r="BN39" s="468"/>
      <c r="BO39" s="469"/>
      <c r="BP39" s="442">
        <f t="shared" si="38"/>
        <v>0</v>
      </c>
      <c r="BQ39" s="443">
        <f t="shared" si="38"/>
        <v>0</v>
      </c>
      <c r="BR39" s="444">
        <f t="shared" si="38"/>
        <v>0</v>
      </c>
      <c r="BS39" s="467"/>
      <c r="BT39" s="468"/>
      <c r="BU39" s="469"/>
      <c r="BV39" s="442">
        <f t="shared" si="39"/>
        <v>0</v>
      </c>
      <c r="BW39" s="443">
        <f t="shared" si="39"/>
        <v>0</v>
      </c>
      <c r="BX39" s="444">
        <f t="shared" si="39"/>
        <v>0</v>
      </c>
    </row>
    <row r="40" spans="1:76">
      <c r="A40" s="18" t="s">
        <v>31</v>
      </c>
      <c r="B40" s="19"/>
      <c r="C40" s="114"/>
      <c r="D40" s="115"/>
      <c r="E40" s="116"/>
      <c r="F40" s="132"/>
      <c r="G40" s="133"/>
      <c r="H40" s="116"/>
      <c r="I40" s="114"/>
      <c r="J40" s="115"/>
      <c r="K40" s="116"/>
      <c r="L40" s="156"/>
      <c r="M40" s="157"/>
      <c r="N40" s="155"/>
      <c r="O40" s="114"/>
      <c r="P40" s="115"/>
      <c r="Q40" s="116"/>
      <c r="R40" s="132"/>
      <c r="S40" s="133"/>
      <c r="T40" s="116"/>
      <c r="U40" s="114"/>
      <c r="V40" s="115"/>
      <c r="W40" s="116"/>
      <c r="X40" s="156"/>
      <c r="Y40" s="157"/>
      <c r="Z40" s="155"/>
      <c r="AA40" s="608"/>
      <c r="AB40" s="609"/>
      <c r="AC40" s="610"/>
      <c r="AD40" s="132"/>
      <c r="AE40" s="133"/>
      <c r="AF40" s="116"/>
      <c r="AG40" s="117"/>
      <c r="AH40" s="118"/>
      <c r="AI40" s="556"/>
      <c r="AJ40" s="132"/>
      <c r="AK40" s="133"/>
      <c r="AL40" s="116"/>
      <c r="AM40" s="117"/>
      <c r="AN40" s="118"/>
      <c r="AO40" s="556"/>
      <c r="AP40" s="132"/>
      <c r="AQ40" s="133"/>
      <c r="AR40" s="116"/>
      <c r="AS40" s="117"/>
      <c r="AT40" s="118"/>
      <c r="AU40" s="556"/>
      <c r="AV40" s="132"/>
      <c r="AW40" s="133"/>
      <c r="AX40" s="116"/>
      <c r="AY40" s="117"/>
      <c r="AZ40" s="118"/>
      <c r="BA40" s="556"/>
      <c r="BB40" s="156"/>
      <c r="BC40" s="157"/>
      <c r="BD40" s="155"/>
      <c r="BE40" s="420"/>
      <c r="BF40" s="421"/>
      <c r="BG40" s="556"/>
      <c r="BH40" s="156"/>
      <c r="BI40" s="157"/>
      <c r="BJ40" s="155"/>
      <c r="BK40" s="20"/>
      <c r="BL40" s="21"/>
      <c r="BM40" s="418"/>
      <c r="BN40" s="419"/>
      <c r="BO40" s="116"/>
      <c r="BP40" s="156"/>
      <c r="BQ40" s="157"/>
      <c r="BR40" s="155"/>
      <c r="BS40" s="418"/>
      <c r="BT40" s="419"/>
      <c r="BU40" s="116"/>
      <c r="BV40" s="156"/>
      <c r="BW40" s="157"/>
      <c r="BX40" s="155"/>
    </row>
    <row r="41" spans="1:76" s="8" customFormat="1" outlineLevel="1">
      <c r="A41" s="15"/>
      <c r="B41" s="24"/>
      <c r="C41" s="120"/>
      <c r="D41" s="121"/>
      <c r="E41" s="122"/>
      <c r="F41" s="136"/>
      <c r="G41" s="137"/>
      <c r="H41" s="122"/>
      <c r="I41" s="120"/>
      <c r="J41" s="121"/>
      <c r="K41" s="122"/>
      <c r="L41" s="439"/>
      <c r="M41" s="440"/>
      <c r="N41" s="441"/>
      <c r="O41" s="120"/>
      <c r="P41" s="121"/>
      <c r="Q41" s="122"/>
      <c r="R41" s="136"/>
      <c r="S41" s="137"/>
      <c r="T41" s="122"/>
      <c r="U41" s="120"/>
      <c r="V41" s="121"/>
      <c r="W41" s="122"/>
      <c r="X41" s="439"/>
      <c r="Y41" s="440"/>
      <c r="Z41" s="441"/>
      <c r="AA41" s="120"/>
      <c r="AB41" s="121"/>
      <c r="AC41" s="122"/>
      <c r="AD41" s="136"/>
      <c r="AE41" s="137"/>
      <c r="AF41" s="122"/>
      <c r="AG41" s="565"/>
      <c r="AH41" s="566"/>
      <c r="AI41" s="122"/>
      <c r="AJ41" s="136"/>
      <c r="AK41" s="137"/>
      <c r="AL41" s="122"/>
      <c r="AM41" s="565"/>
      <c r="AN41" s="566"/>
      <c r="AO41" s="122"/>
      <c r="AP41" s="136"/>
      <c r="AQ41" s="137"/>
      <c r="AR41" s="122"/>
      <c r="AS41" s="565"/>
      <c r="AT41" s="566"/>
      <c r="AU41" s="122"/>
      <c r="AV41" s="136"/>
      <c r="AW41" s="137"/>
      <c r="AX41" s="122"/>
      <c r="AY41" s="565"/>
      <c r="AZ41" s="566"/>
      <c r="BA41" s="122"/>
      <c r="BB41" s="439"/>
      <c r="BC41" s="440"/>
      <c r="BD41" s="441"/>
      <c r="BE41" s="577"/>
      <c r="BF41" s="578"/>
      <c r="BG41" s="122"/>
      <c r="BH41" s="439"/>
      <c r="BI41" s="440"/>
      <c r="BJ41" s="441"/>
      <c r="BK41" s="101"/>
      <c r="BL41" s="17"/>
      <c r="BM41" s="422"/>
      <c r="BN41" s="423"/>
      <c r="BO41" s="122"/>
      <c r="BP41" s="439"/>
      <c r="BQ41" s="440"/>
      <c r="BR41" s="441"/>
      <c r="BS41" s="422"/>
      <c r="BT41" s="423"/>
      <c r="BU41" s="122"/>
      <c r="BV41" s="439"/>
      <c r="BW41" s="440"/>
      <c r="BX41" s="441"/>
    </row>
    <row r="42" spans="1:76">
      <c r="A42" s="25"/>
      <c r="B42" s="25"/>
      <c r="C42" s="123"/>
      <c r="D42" s="124"/>
      <c r="E42" s="125"/>
      <c r="G42" s="124"/>
      <c r="H42" s="138"/>
      <c r="I42" s="123"/>
      <c r="J42" s="124"/>
      <c r="K42" s="125"/>
      <c r="L42" s="123"/>
      <c r="M42" s="124"/>
      <c r="N42" s="138"/>
      <c r="O42" s="123"/>
      <c r="P42" s="124"/>
      <c r="Q42" s="125"/>
      <c r="S42" s="124"/>
      <c r="T42" s="138"/>
      <c r="U42" s="123"/>
      <c r="V42" s="124"/>
      <c r="W42" s="125"/>
      <c r="X42" s="123"/>
      <c r="Y42" s="124"/>
      <c r="Z42" s="138"/>
      <c r="AA42" s="123"/>
      <c r="AB42" s="124"/>
      <c r="AC42" s="125"/>
      <c r="AD42" s="123"/>
      <c r="AE42" s="124"/>
      <c r="AF42" s="138"/>
      <c r="AG42" s="123"/>
      <c r="AH42" s="124"/>
      <c r="AI42" s="125"/>
      <c r="AJ42" s="123"/>
      <c r="AK42" s="124"/>
      <c r="AL42" s="138"/>
      <c r="AM42" s="123"/>
      <c r="AN42" s="124"/>
      <c r="AO42" s="125"/>
      <c r="AP42" s="123"/>
      <c r="AQ42" s="124"/>
      <c r="AR42" s="138"/>
      <c r="AS42" s="123"/>
      <c r="AT42" s="124"/>
      <c r="AU42" s="125"/>
      <c r="AV42" s="123"/>
      <c r="AW42" s="124"/>
      <c r="AX42" s="138"/>
      <c r="AY42" s="123"/>
      <c r="AZ42" s="124"/>
      <c r="BA42" s="125"/>
      <c r="BB42" s="123"/>
      <c r="BC42" s="124"/>
      <c r="BD42" s="138"/>
      <c r="BE42" s="424"/>
      <c r="BF42" s="425"/>
      <c r="BG42" s="426"/>
      <c r="BH42" s="123"/>
      <c r="BI42" s="124"/>
      <c r="BJ42" s="138"/>
      <c r="BK42" s="25"/>
      <c r="BL42" s="25"/>
      <c r="BM42" s="424"/>
      <c r="BN42" s="425"/>
      <c r="BO42" s="426"/>
      <c r="BP42" s="123"/>
      <c r="BQ42" s="124"/>
      <c r="BR42" s="138"/>
      <c r="BS42" s="424"/>
      <c r="BT42" s="425"/>
      <c r="BU42" s="426"/>
      <c r="BV42" s="123"/>
      <c r="BW42" s="124"/>
      <c r="BX42" s="138"/>
    </row>
    <row r="43" spans="1:76">
      <c r="A43" s="26" t="s">
        <v>32</v>
      </c>
      <c r="B43" s="25"/>
      <c r="C43" s="123"/>
      <c r="D43" s="124"/>
      <c r="E43" s="125"/>
      <c r="F43" s="123"/>
      <c r="G43" s="124"/>
      <c r="H43" s="123"/>
      <c r="I43" s="123"/>
      <c r="J43" s="124"/>
      <c r="K43" s="125"/>
      <c r="L43" s="123"/>
      <c r="M43" s="124"/>
      <c r="N43" s="138"/>
      <c r="O43" s="123"/>
      <c r="P43" s="124"/>
      <c r="Q43" s="125"/>
      <c r="R43" s="123"/>
      <c r="S43" s="124"/>
      <c r="T43" s="123"/>
      <c r="U43" s="123"/>
      <c r="V43" s="124"/>
      <c r="W43" s="125"/>
      <c r="X43" s="123"/>
      <c r="Y43" s="124"/>
      <c r="Z43" s="138"/>
      <c r="AA43" s="123"/>
      <c r="AB43" s="124"/>
      <c r="AC43" s="125"/>
      <c r="AD43" s="123"/>
      <c r="AE43" s="124"/>
      <c r="AF43" s="138"/>
      <c r="AG43" s="123"/>
      <c r="AH43" s="124"/>
      <c r="AI43" s="125"/>
      <c r="AJ43" s="123"/>
      <c r="AK43" s="124"/>
      <c r="AL43" s="138"/>
      <c r="AM43" s="123"/>
      <c r="AN43" s="124"/>
      <c r="AO43" s="125"/>
      <c r="AP43" s="123"/>
      <c r="AQ43" s="124"/>
      <c r="AR43" s="138"/>
      <c r="AS43" s="123"/>
      <c r="AT43" s="124"/>
      <c r="AU43" s="125"/>
      <c r="AV43" s="123"/>
      <c r="AW43" s="124"/>
      <c r="AX43" s="138"/>
      <c r="AY43" s="123"/>
      <c r="AZ43" s="124"/>
      <c r="BA43" s="125"/>
      <c r="BB43" s="123"/>
      <c r="BC43" s="124"/>
      <c r="BD43" s="138"/>
      <c r="BE43" s="424"/>
      <c r="BF43" s="425"/>
      <c r="BG43" s="426"/>
      <c r="BH43" s="123"/>
      <c r="BI43" s="124"/>
      <c r="BJ43" s="138"/>
      <c r="BK43" s="25"/>
      <c r="BL43" s="25"/>
      <c r="BM43" s="424"/>
      <c r="BN43" s="425"/>
      <c r="BO43" s="426"/>
      <c r="BP43" s="123"/>
      <c r="BQ43" s="124"/>
      <c r="BR43" s="138"/>
      <c r="BS43" s="424"/>
      <c r="BT43" s="425"/>
      <c r="BU43" s="426"/>
      <c r="BV43" s="123"/>
      <c r="BW43" s="124"/>
      <c r="BX43" s="138"/>
    </row>
    <row r="44" spans="1:76">
      <c r="A44" s="27" t="s">
        <v>285</v>
      </c>
      <c r="B44" s="25"/>
      <c r="C44" s="123"/>
      <c r="D44" s="124"/>
      <c r="E44" s="125"/>
      <c r="F44" s="123"/>
      <c r="G44" s="124"/>
      <c r="H44" s="138"/>
      <c r="I44" s="123"/>
      <c r="J44" s="124"/>
      <c r="K44" s="125"/>
      <c r="L44" s="123"/>
      <c r="M44" s="124"/>
      <c r="N44" s="138"/>
      <c r="O44" s="123"/>
      <c r="P44" s="124"/>
      <c r="Q44" s="125"/>
      <c r="R44" s="123"/>
      <c r="S44" s="124"/>
      <c r="T44" s="138"/>
      <c r="U44" s="123"/>
      <c r="V44" s="124"/>
      <c r="W44" s="125"/>
      <c r="X44" s="123"/>
      <c r="Y44" s="124"/>
      <c r="Z44" s="138"/>
      <c r="AA44" s="123"/>
      <c r="AB44" s="124"/>
      <c r="AC44" s="125"/>
      <c r="AD44" s="123"/>
      <c r="AE44" s="124"/>
      <c r="AF44" s="138"/>
      <c r="AG44" s="123"/>
      <c r="AH44" s="124"/>
      <c r="AI44" s="125"/>
      <c r="AJ44" s="123"/>
      <c r="AK44" s="124"/>
      <c r="AL44" s="138"/>
      <c r="AM44" s="123"/>
      <c r="AN44" s="124"/>
      <c r="AO44" s="125"/>
      <c r="AP44" s="123"/>
      <c r="AQ44" s="124"/>
      <c r="AR44" s="138"/>
      <c r="AS44" s="123"/>
      <c r="AT44" s="124"/>
      <c r="AU44" s="125"/>
      <c r="AV44" s="123"/>
      <c r="AW44" s="124"/>
      <c r="AX44" s="138"/>
      <c r="AY44" s="123"/>
      <c r="AZ44" s="124"/>
      <c r="BA44" s="125"/>
      <c r="BB44" s="123"/>
      <c r="BC44" s="124"/>
      <c r="BD44" s="138"/>
      <c r="BE44" s="424"/>
      <c r="BF44" s="425"/>
      <c r="BG44" s="426"/>
      <c r="BH44" s="123"/>
      <c r="BI44" s="124"/>
      <c r="BJ44" s="138"/>
      <c r="BK44" s="25"/>
      <c r="BL44" s="25"/>
      <c r="BM44" s="424"/>
      <c r="BN44" s="425"/>
      <c r="BO44" s="426"/>
      <c r="BP44" s="123"/>
      <c r="BQ44" s="124"/>
      <c r="BR44" s="138"/>
      <c r="BS44" s="424"/>
      <c r="BT44" s="425"/>
      <c r="BU44" s="426"/>
      <c r="BV44" s="123"/>
      <c r="BW44" s="124"/>
      <c r="BX44" s="138"/>
    </row>
    <row r="45" spans="1:76">
      <c r="A45" s="25"/>
      <c r="B45" s="25"/>
      <c r="C45" s="123"/>
      <c r="D45" s="124"/>
      <c r="E45" s="125"/>
      <c r="F45" s="123"/>
      <c r="G45" s="124"/>
      <c r="H45" s="138"/>
      <c r="I45" s="123"/>
      <c r="J45" s="124"/>
      <c r="K45" s="125"/>
      <c r="L45" s="123"/>
      <c r="M45" s="124"/>
      <c r="N45" s="138"/>
      <c r="O45" s="123"/>
      <c r="P45" s="124"/>
      <c r="Q45" s="125"/>
      <c r="R45" s="123"/>
      <c r="S45" s="124"/>
      <c r="T45" s="138"/>
      <c r="U45" s="123"/>
      <c r="V45" s="124"/>
      <c r="W45" s="125"/>
      <c r="X45" s="123"/>
      <c r="Y45" s="124"/>
      <c r="Z45" s="138"/>
      <c r="AA45" s="123"/>
      <c r="AB45" s="124"/>
      <c r="AC45" s="125"/>
      <c r="AD45" s="123"/>
      <c r="AE45" s="124"/>
      <c r="AF45" s="138"/>
      <c r="AG45" s="123"/>
      <c r="AH45" s="124"/>
      <c r="AI45" s="125"/>
      <c r="AJ45" s="123"/>
      <c r="AK45" s="124"/>
      <c r="AL45" s="138"/>
      <c r="AM45" s="123"/>
      <c r="AN45" s="124"/>
      <c r="AO45" s="125"/>
      <c r="AP45" s="123"/>
      <c r="AQ45" s="124"/>
      <c r="AR45" s="138"/>
      <c r="AS45" s="123"/>
      <c r="AT45" s="124"/>
      <c r="AU45" s="125"/>
      <c r="AV45" s="123"/>
      <c r="AW45" s="124"/>
      <c r="AX45" s="138"/>
      <c r="AY45" s="123"/>
      <c r="AZ45" s="124"/>
      <c r="BA45" s="125"/>
      <c r="BB45" s="123"/>
      <c r="BC45" s="124"/>
      <c r="BD45" s="138"/>
      <c r="BE45" s="424"/>
      <c r="BF45" s="425"/>
      <c r="BG45" s="426"/>
      <c r="BH45" s="123"/>
      <c r="BI45" s="124"/>
      <c r="BJ45" s="138"/>
      <c r="BK45" s="25"/>
      <c r="BL45" s="25"/>
      <c r="BM45" s="424"/>
      <c r="BN45" s="425"/>
      <c r="BO45" s="426"/>
      <c r="BP45" s="123"/>
      <c r="BQ45" s="124"/>
      <c r="BR45" s="138"/>
      <c r="BS45" s="424"/>
      <c r="BT45" s="425"/>
      <c r="BU45" s="426"/>
      <c r="BV45" s="123"/>
      <c r="BW45" s="124"/>
      <c r="BX45" s="138"/>
    </row>
    <row r="46" spans="1:76">
      <c r="A46" s="446"/>
      <c r="B46" s="447" t="s">
        <v>392</v>
      </c>
    </row>
    <row r="47" spans="1:76">
      <c r="A47" s="448"/>
      <c r="B47" s="447" t="s">
        <v>393</v>
      </c>
    </row>
    <row r="48" spans="1:76">
      <c r="A48" s="465"/>
      <c r="B48" s="466" t="s">
        <v>408</v>
      </c>
    </row>
    <row r="99" spans="27:73">
      <c r="AA99" s="463" t="s">
        <v>404</v>
      </c>
      <c r="AB99" s="428">
        <v>400</v>
      </c>
      <c r="AC99" s="464" t="s">
        <v>405</v>
      </c>
      <c r="AM99" s="572" t="s">
        <v>404</v>
      </c>
      <c r="AN99" s="573">
        <v>300</v>
      </c>
      <c r="AO99" s="569" t="s">
        <v>405</v>
      </c>
      <c r="AS99" s="572" t="s">
        <v>404</v>
      </c>
      <c r="AT99" s="573">
        <v>40</v>
      </c>
      <c r="AU99" s="569" t="s">
        <v>405</v>
      </c>
      <c r="AY99" s="572" t="s">
        <v>404</v>
      </c>
      <c r="AZ99" s="573">
        <v>30</v>
      </c>
      <c r="BA99" s="569" t="s">
        <v>405</v>
      </c>
      <c r="BE99" s="572" t="s">
        <v>404</v>
      </c>
      <c r="BF99" s="573">
        <v>30</v>
      </c>
      <c r="BG99" s="569" t="s">
        <v>405</v>
      </c>
      <c r="BM99" s="463" t="s">
        <v>404</v>
      </c>
      <c r="BN99" s="428">
        <v>30</v>
      </c>
      <c r="BO99" s="464" t="s">
        <v>405</v>
      </c>
      <c r="BS99" s="463" t="s">
        <v>404</v>
      </c>
      <c r="BT99" s="428">
        <v>30</v>
      </c>
      <c r="BU99" s="464" t="s">
        <v>405</v>
      </c>
    </row>
  </sheetData>
  <autoFilter ref="A3:BY40" xr:uid="{00000000-0009-0000-0000-00000C000000}"/>
  <mergeCells count="38">
    <mergeCell ref="BE1:BJ1"/>
    <mergeCell ref="BE2:BG2"/>
    <mergeCell ref="BH2:BJ2"/>
    <mergeCell ref="BS1:BX1"/>
    <mergeCell ref="BS2:BU2"/>
    <mergeCell ref="BV2:BX2"/>
    <mergeCell ref="BM1:BR1"/>
    <mergeCell ref="BM2:BO2"/>
    <mergeCell ref="BP2:BR2"/>
    <mergeCell ref="A2:B2"/>
    <mergeCell ref="AA2:AC2"/>
    <mergeCell ref="AD2:AF2"/>
    <mergeCell ref="AA1:AF1"/>
    <mergeCell ref="AG1:AL1"/>
    <mergeCell ref="AG2:AI2"/>
    <mergeCell ref="A1:B1"/>
    <mergeCell ref="AJ2:AL2"/>
    <mergeCell ref="O1:T1"/>
    <mergeCell ref="U1:Z1"/>
    <mergeCell ref="O2:Q2"/>
    <mergeCell ref="R2:T2"/>
    <mergeCell ref="U2:W2"/>
    <mergeCell ref="L2:N2"/>
    <mergeCell ref="F2:H2"/>
    <mergeCell ref="I1:N1"/>
    <mergeCell ref="I2:K2"/>
    <mergeCell ref="X2:Z2"/>
    <mergeCell ref="C1:H1"/>
    <mergeCell ref="C2:E2"/>
    <mergeCell ref="AY1:BD1"/>
    <mergeCell ref="AY2:BA2"/>
    <mergeCell ref="BB2:BD2"/>
    <mergeCell ref="AM2:AO2"/>
    <mergeCell ref="AP2:AR2"/>
    <mergeCell ref="AS1:AX1"/>
    <mergeCell ref="AS2:AU2"/>
    <mergeCell ref="AV2:AX2"/>
    <mergeCell ref="AM1:AR1"/>
  </mergeCells>
  <pageMargins left="0.25" right="0.25" top="0.75" bottom="0.75" header="0.3" footer="0.3"/>
  <pageSetup scale="37" orientation="landscape"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E20A4-D6B7-4CA9-9A36-93233280AD43}">
  <sheetPr>
    <tabColor theme="7" tint="0.39997558519241921"/>
    <outlinePr summaryBelow="0"/>
  </sheetPr>
  <dimension ref="A1:Y21"/>
  <sheetViews>
    <sheetView zoomScale="115" zoomScaleNormal="115" workbookViewId="0">
      <pane xSplit="1" ySplit="3" topLeftCell="B4" activePane="bottomRight" state="frozen"/>
      <selection activeCell="V12" sqref="V12"/>
      <selection pane="topRight" activeCell="V12" sqref="V12"/>
      <selection pane="bottomLeft" activeCell="V12" sqref="V12"/>
      <selection pane="bottomRight" activeCell="H9" sqref="H9:J9"/>
    </sheetView>
  </sheetViews>
  <sheetFormatPr defaultColWidth="8.6640625" defaultRowHeight="12" customHeight="1"/>
  <cols>
    <col min="1" max="1" width="53.44140625" style="653" customWidth="1"/>
    <col min="2" max="2" width="8.6640625" style="653"/>
    <col min="3" max="8" width="10" style="653" bestFit="1" customWidth="1"/>
    <col min="9" max="9" width="8.6640625" style="653" customWidth="1"/>
    <col min="10" max="14" width="8.6640625" style="653"/>
    <col min="15" max="20" width="10.88671875" style="653" bestFit="1" customWidth="1"/>
    <col min="21" max="21" width="12" style="653" bestFit="1" customWidth="1"/>
    <col min="22" max="26" width="11.6640625" style="653" bestFit="1" customWidth="1"/>
    <col min="27" max="32" width="9.88671875" style="653" bestFit="1" customWidth="1"/>
    <col min="33" max="16384" width="8.6640625" style="653"/>
  </cols>
  <sheetData>
    <row r="1" spans="1:25" ht="16.2" customHeight="1">
      <c r="A1" s="652"/>
      <c r="B1" s="1465" t="s">
        <v>430</v>
      </c>
      <c r="C1" s="1466"/>
      <c r="D1" s="1467"/>
      <c r="E1" s="1465" t="s">
        <v>433</v>
      </c>
      <c r="F1" s="1466"/>
      <c r="G1" s="1467"/>
      <c r="H1" s="1465" t="s">
        <v>478</v>
      </c>
      <c r="I1" s="1466"/>
      <c r="J1" s="1467"/>
      <c r="K1" s="1465" t="s">
        <v>515</v>
      </c>
      <c r="L1" s="1466"/>
      <c r="M1" s="1467"/>
      <c r="N1" s="1465" t="s">
        <v>516</v>
      </c>
      <c r="O1" s="1466"/>
      <c r="P1" s="1467"/>
      <c r="Q1" s="1465" t="s">
        <v>432</v>
      </c>
      <c r="R1" s="1466"/>
      <c r="S1" s="1467"/>
      <c r="T1" s="1465" t="s">
        <v>431</v>
      </c>
      <c r="U1" s="1466"/>
      <c r="V1" s="1467"/>
      <c r="W1" s="1468" t="s">
        <v>494</v>
      </c>
      <c r="X1" s="1469"/>
      <c r="Y1" s="1470"/>
    </row>
    <row r="2" spans="1:25" ht="29.25" customHeight="1">
      <c r="A2" s="654" t="s">
        <v>451</v>
      </c>
      <c r="B2" s="1471" t="s">
        <v>491</v>
      </c>
      <c r="C2" s="1472"/>
      <c r="D2" s="1473"/>
      <c r="E2" s="1462" t="s">
        <v>476</v>
      </c>
      <c r="F2" s="1463"/>
      <c r="G2" s="1464"/>
      <c r="H2" s="1462" t="s">
        <v>491</v>
      </c>
      <c r="I2" s="1463"/>
      <c r="J2" s="1464"/>
      <c r="K2" s="1462" t="s">
        <v>476</v>
      </c>
      <c r="L2" s="1463"/>
      <c r="M2" s="1464"/>
      <c r="N2" s="1462" t="s">
        <v>477</v>
      </c>
      <c r="O2" s="1463"/>
      <c r="P2" s="1464"/>
      <c r="Q2" s="1462" t="s">
        <v>491</v>
      </c>
      <c r="R2" s="1463"/>
      <c r="S2" s="1464"/>
      <c r="T2" s="1462" t="s">
        <v>477</v>
      </c>
      <c r="U2" s="1463"/>
      <c r="V2" s="1464"/>
      <c r="W2" s="1462" t="s">
        <v>492</v>
      </c>
      <c r="X2" s="1463"/>
      <c r="Y2" s="1464"/>
    </row>
    <row r="3" spans="1:25" ht="15" thickBot="1">
      <c r="A3" s="655" t="s">
        <v>42</v>
      </c>
      <c r="B3" s="675" t="s">
        <v>117</v>
      </c>
      <c r="C3" s="656" t="s">
        <v>118</v>
      </c>
      <c r="D3" s="676" t="s">
        <v>119</v>
      </c>
      <c r="E3" s="675" t="s">
        <v>117</v>
      </c>
      <c r="F3" s="656" t="s">
        <v>118</v>
      </c>
      <c r="G3" s="676" t="s">
        <v>119</v>
      </c>
      <c r="H3" s="675" t="s">
        <v>117</v>
      </c>
      <c r="I3" s="656" t="s">
        <v>118</v>
      </c>
      <c r="J3" s="676" t="s">
        <v>119</v>
      </c>
      <c r="K3" s="675" t="s">
        <v>117</v>
      </c>
      <c r="L3" s="656" t="s">
        <v>118</v>
      </c>
      <c r="M3" s="676" t="s">
        <v>119</v>
      </c>
      <c r="N3" s="675" t="s">
        <v>117</v>
      </c>
      <c r="O3" s="656" t="s">
        <v>118</v>
      </c>
      <c r="P3" s="676" t="s">
        <v>119</v>
      </c>
      <c r="Q3" s="675" t="s">
        <v>117</v>
      </c>
      <c r="R3" s="656" t="s">
        <v>118</v>
      </c>
      <c r="S3" s="676" t="s">
        <v>119</v>
      </c>
      <c r="T3" s="675" t="s">
        <v>117</v>
      </c>
      <c r="U3" s="656" t="s">
        <v>118</v>
      </c>
      <c r="V3" s="676" t="s">
        <v>119</v>
      </c>
      <c r="W3" s="675" t="s">
        <v>117</v>
      </c>
      <c r="X3" s="656" t="s">
        <v>118</v>
      </c>
      <c r="Y3" s="676" t="s">
        <v>119</v>
      </c>
    </row>
    <row r="4" spans="1:25" ht="12" customHeight="1">
      <c r="A4" s="657" t="s">
        <v>449</v>
      </c>
      <c r="B4" s="677">
        <v>50</v>
      </c>
      <c r="C4" s="678">
        <v>50</v>
      </c>
      <c r="D4" s="679">
        <v>50</v>
      </c>
      <c r="E4" s="680">
        <f>13*3600</f>
        <v>46800</v>
      </c>
      <c r="F4" s="681">
        <f>13*3600</f>
        <v>46800</v>
      </c>
      <c r="G4" s="682">
        <f>13*3600</f>
        <v>46800</v>
      </c>
      <c r="H4" s="677">
        <v>50</v>
      </c>
      <c r="I4" s="678">
        <v>50</v>
      </c>
      <c r="J4" s="679">
        <v>50</v>
      </c>
      <c r="K4" s="677">
        <v>300</v>
      </c>
      <c r="L4" s="678">
        <v>300</v>
      </c>
      <c r="M4" s="679">
        <v>300</v>
      </c>
      <c r="N4" s="677">
        <f t="shared" ref="N4:V4" si="0">SQRT(SUMSQ(N7,N10))</f>
        <v>21.213203435596427</v>
      </c>
      <c r="O4" s="678">
        <f t="shared" si="0"/>
        <v>21.213203435596427</v>
      </c>
      <c r="P4" s="679">
        <f t="shared" si="0"/>
        <v>21.213203435596427</v>
      </c>
      <c r="Q4" s="677">
        <f t="shared" si="0"/>
        <v>25202.571297389481</v>
      </c>
      <c r="R4" s="678">
        <f t="shared" si="0"/>
        <v>25202.571297389481</v>
      </c>
      <c r="S4" s="679">
        <f t="shared" si="0"/>
        <v>25202.571297389481</v>
      </c>
      <c r="T4" s="677">
        <f t="shared" si="0"/>
        <v>360.55512754639892</v>
      </c>
      <c r="U4" s="678">
        <f t="shared" si="0"/>
        <v>360.55512754639892</v>
      </c>
      <c r="V4" s="679">
        <f t="shared" si="0"/>
        <v>360.55512754639892</v>
      </c>
      <c r="W4" s="677" t="s">
        <v>384</v>
      </c>
      <c r="X4" s="678" t="s">
        <v>384</v>
      </c>
      <c r="Y4" s="679" t="s">
        <v>384</v>
      </c>
    </row>
    <row r="5" spans="1:25" ht="12" customHeight="1">
      <c r="A5" s="657" t="s">
        <v>40</v>
      </c>
      <c r="B5" s="677">
        <f t="shared" ref="B5:V5" si="1">B4-B6</f>
        <v>29.405105001481555</v>
      </c>
      <c r="C5" s="678">
        <f t="shared" si="1"/>
        <v>32.892077858489067</v>
      </c>
      <c r="D5" s="679">
        <f t="shared" si="1"/>
        <v>20.297123034965114</v>
      </c>
      <c r="E5" s="677">
        <f t="shared" si="1"/>
        <v>19757.738414659176</v>
      </c>
      <c r="F5" s="678">
        <f t="shared" si="1"/>
        <v>19757.738414659176</v>
      </c>
      <c r="G5" s="679">
        <f t="shared" si="1"/>
        <v>19757.738414659176</v>
      </c>
      <c r="H5" s="677">
        <f t="shared" si="1"/>
        <v>15.844880789989915</v>
      </c>
      <c r="I5" s="678">
        <f t="shared" si="1"/>
        <v>10.054923020101711</v>
      </c>
      <c r="J5" s="679">
        <f t="shared" si="1"/>
        <v>11.802580593972053</v>
      </c>
      <c r="K5" s="677">
        <f t="shared" si="1"/>
        <v>233.86516122345199</v>
      </c>
      <c r="L5" s="678">
        <f t="shared" si="1"/>
        <v>257.96358721298878</v>
      </c>
      <c r="M5" s="679">
        <f t="shared" si="1"/>
        <v>257.30477778486215</v>
      </c>
      <c r="N5" s="677">
        <f t="shared" si="1"/>
        <v>12.426930050366487</v>
      </c>
      <c r="O5" s="678">
        <f t="shared" si="1"/>
        <v>12.893149349233767</v>
      </c>
      <c r="P5" s="679">
        <f t="shared" si="1"/>
        <v>11.907307455090304</v>
      </c>
      <c r="Q5" s="677">
        <f t="shared" si="1"/>
        <v>21890.539993189595</v>
      </c>
      <c r="R5" s="678">
        <f t="shared" si="1"/>
        <v>19802.528097562281</v>
      </c>
      <c r="S5" s="679">
        <f t="shared" si="1"/>
        <v>21242.335668036096</v>
      </c>
      <c r="T5" s="677">
        <f t="shared" si="1"/>
        <v>334.57334595570529</v>
      </c>
      <c r="U5" s="678">
        <f t="shared" si="1"/>
        <v>328.46954329126686</v>
      </c>
      <c r="V5" s="679">
        <f t="shared" si="1"/>
        <v>347.13559820687726</v>
      </c>
      <c r="W5" s="677" t="s">
        <v>384</v>
      </c>
      <c r="X5" s="678" t="s">
        <v>384</v>
      </c>
      <c r="Y5" s="679" t="s">
        <v>384</v>
      </c>
    </row>
    <row r="6" spans="1:25" ht="12" customHeight="1">
      <c r="A6" s="658" t="s">
        <v>445</v>
      </c>
      <c r="B6" s="677">
        <f t="shared" ref="B6:V6" si="2">SQRT(SUMSQ(B9,B12))</f>
        <v>20.594894998518445</v>
      </c>
      <c r="C6" s="678">
        <f t="shared" si="2"/>
        <v>17.107922141510933</v>
      </c>
      <c r="D6" s="679">
        <f t="shared" si="2"/>
        <v>29.702876965034886</v>
      </c>
      <c r="E6" s="677">
        <f t="shared" si="2"/>
        <v>27042.261585340824</v>
      </c>
      <c r="F6" s="678">
        <f t="shared" si="2"/>
        <v>27042.261585340824</v>
      </c>
      <c r="G6" s="679">
        <f t="shared" si="2"/>
        <v>27042.261585340824</v>
      </c>
      <c r="H6" s="677">
        <f t="shared" si="2"/>
        <v>34.155119210010085</v>
      </c>
      <c r="I6" s="678">
        <f t="shared" si="2"/>
        <v>39.945076979898289</v>
      </c>
      <c r="J6" s="679">
        <f t="shared" si="2"/>
        <v>38.197419406027947</v>
      </c>
      <c r="K6" s="677">
        <f t="shared" si="2"/>
        <v>66.134838776548023</v>
      </c>
      <c r="L6" s="678">
        <f t="shared" si="2"/>
        <v>42.036412787011216</v>
      </c>
      <c r="M6" s="679">
        <f t="shared" si="2"/>
        <v>42.695222215137846</v>
      </c>
      <c r="N6" s="677">
        <f t="shared" si="2"/>
        <v>8.7862733852299399</v>
      </c>
      <c r="O6" s="678">
        <f t="shared" si="2"/>
        <v>8.32005408636266</v>
      </c>
      <c r="P6" s="679">
        <f t="shared" si="2"/>
        <v>9.3058959805061221</v>
      </c>
      <c r="Q6" s="677">
        <f t="shared" si="2"/>
        <v>3312.0313041998861</v>
      </c>
      <c r="R6" s="678">
        <f t="shared" si="2"/>
        <v>5400.0431998272015</v>
      </c>
      <c r="S6" s="679">
        <f t="shared" si="2"/>
        <v>3960.2356293533853</v>
      </c>
      <c r="T6" s="677">
        <f t="shared" si="2"/>
        <v>25.981781590693611</v>
      </c>
      <c r="U6" s="678">
        <f t="shared" si="2"/>
        <v>32.085584255132055</v>
      </c>
      <c r="V6" s="679">
        <f t="shared" si="2"/>
        <v>13.419529339521663</v>
      </c>
      <c r="W6" s="677" t="s">
        <v>384</v>
      </c>
      <c r="X6" s="678" t="s">
        <v>384</v>
      </c>
      <c r="Y6" s="679" t="s">
        <v>384</v>
      </c>
    </row>
    <row r="7" spans="1:25" ht="12" customHeight="1">
      <c r="A7" s="657" t="s">
        <v>448</v>
      </c>
      <c r="B7" s="677">
        <v>30</v>
      </c>
      <c r="C7" s="678">
        <v>30</v>
      </c>
      <c r="D7" s="679">
        <v>30</v>
      </c>
      <c r="E7" s="677">
        <v>36000</v>
      </c>
      <c r="F7" s="678">
        <v>36000</v>
      </c>
      <c r="G7" s="679">
        <v>36000</v>
      </c>
      <c r="H7" s="677">
        <v>30</v>
      </c>
      <c r="I7" s="678">
        <v>30</v>
      </c>
      <c r="J7" s="679">
        <v>30</v>
      </c>
      <c r="K7" s="677">
        <v>212</v>
      </c>
      <c r="L7" s="678">
        <v>212</v>
      </c>
      <c r="M7" s="679">
        <v>212</v>
      </c>
      <c r="N7" s="677">
        <v>15</v>
      </c>
      <c r="O7" s="678">
        <v>15</v>
      </c>
      <c r="P7" s="679">
        <v>15</v>
      </c>
      <c r="Q7" s="677">
        <v>17640</v>
      </c>
      <c r="R7" s="678">
        <v>17640</v>
      </c>
      <c r="S7" s="679">
        <v>17640</v>
      </c>
      <c r="T7" s="677">
        <v>200</v>
      </c>
      <c r="U7" s="678">
        <v>200</v>
      </c>
      <c r="V7" s="679">
        <v>200</v>
      </c>
      <c r="W7" s="677">
        <v>35</v>
      </c>
      <c r="X7" s="678">
        <v>35</v>
      </c>
      <c r="Y7" s="679">
        <v>35</v>
      </c>
    </row>
    <row r="8" spans="1:25" ht="12" customHeight="1">
      <c r="A8" s="658" t="s">
        <v>40</v>
      </c>
      <c r="B8" s="677">
        <f t="shared" ref="B8:Y8" si="3">B7-B9</f>
        <v>25.79</v>
      </c>
      <c r="C8" s="678">
        <f t="shared" si="3"/>
        <v>20.810000000000002</v>
      </c>
      <c r="D8" s="679">
        <f t="shared" si="3"/>
        <v>26.8</v>
      </c>
      <c r="E8" s="677">
        <f t="shared" si="3"/>
        <v>9102.9000000000015</v>
      </c>
      <c r="F8" s="678">
        <f t="shared" si="3"/>
        <v>9102.9000000000015</v>
      </c>
      <c r="G8" s="679">
        <f t="shared" si="3"/>
        <v>9102.9000000000015</v>
      </c>
      <c r="H8" s="677">
        <f t="shared" si="3"/>
        <v>29.358799999999999</v>
      </c>
      <c r="I8" s="678">
        <f t="shared" si="3"/>
        <v>25.090299999999999</v>
      </c>
      <c r="J8" s="679">
        <f t="shared" si="3"/>
        <v>28.628799999999998</v>
      </c>
      <c r="K8" s="677">
        <f t="shared" si="3"/>
        <v>211.2</v>
      </c>
      <c r="L8" s="678">
        <f t="shared" si="3"/>
        <v>207.74</v>
      </c>
      <c r="M8" s="679">
        <f t="shared" si="3"/>
        <v>210.86</v>
      </c>
      <c r="N8" s="677">
        <f t="shared" si="3"/>
        <v>9.9499999999999993</v>
      </c>
      <c r="O8" s="678">
        <f t="shared" si="3"/>
        <v>10.629999999999999</v>
      </c>
      <c r="P8" s="679">
        <f t="shared" si="3"/>
        <v>10.49</v>
      </c>
      <c r="Q8" s="677">
        <f t="shared" si="3"/>
        <v>17625.599999999999</v>
      </c>
      <c r="R8" s="678">
        <f t="shared" si="3"/>
        <v>17618.400000000001</v>
      </c>
      <c r="S8" s="679">
        <f t="shared" si="3"/>
        <v>17596.8</v>
      </c>
      <c r="T8" s="677">
        <f t="shared" si="3"/>
        <v>181.8220712063318</v>
      </c>
      <c r="U8" s="678">
        <f t="shared" si="3"/>
        <v>175.4229168933403</v>
      </c>
      <c r="V8" s="679">
        <f t="shared" si="3"/>
        <v>194.81144002365451</v>
      </c>
      <c r="W8" s="677">
        <f t="shared" si="3"/>
        <v>0</v>
      </c>
      <c r="X8" s="678">
        <f t="shared" si="3"/>
        <v>0</v>
      </c>
      <c r="Y8" s="679">
        <f t="shared" si="3"/>
        <v>0</v>
      </c>
    </row>
    <row r="9" spans="1:25" ht="12" customHeight="1">
      <c r="A9" s="658" t="s">
        <v>446</v>
      </c>
      <c r="B9" s="683">
        <v>4.21</v>
      </c>
      <c r="C9" s="684">
        <v>9.19</v>
      </c>
      <c r="D9" s="679">
        <v>3.2</v>
      </c>
      <c r="E9" s="683">
        <v>26897.1</v>
      </c>
      <c r="F9" s="685">
        <v>26897.1</v>
      </c>
      <c r="G9" s="686">
        <v>26897.1</v>
      </c>
      <c r="H9" s="683">
        <v>0.64119999999999999</v>
      </c>
      <c r="I9" s="684">
        <v>4.9097</v>
      </c>
      <c r="J9" s="679">
        <v>1.3712</v>
      </c>
      <c r="K9" s="683">
        <v>0.8</v>
      </c>
      <c r="L9" s="684">
        <v>4.26</v>
      </c>
      <c r="M9" s="679">
        <v>1.1399999999999999</v>
      </c>
      <c r="N9" s="683">
        <v>5.05</v>
      </c>
      <c r="O9" s="684">
        <v>4.37</v>
      </c>
      <c r="P9" s="679">
        <v>4.51</v>
      </c>
      <c r="Q9" s="683">
        <v>14.4</v>
      </c>
      <c r="R9" s="684">
        <v>21.6</v>
      </c>
      <c r="S9" s="679">
        <v>43.2</v>
      </c>
      <c r="T9" s="683">
        <v>18.177928793668201</v>
      </c>
      <c r="U9" s="684">
        <v>24.5770831066597</v>
      </c>
      <c r="V9" s="679">
        <v>5.1885599763454904</v>
      </c>
      <c r="W9" s="683">
        <v>35</v>
      </c>
      <c r="X9" s="684">
        <v>35</v>
      </c>
      <c r="Y9" s="679">
        <v>35</v>
      </c>
    </row>
    <row r="10" spans="1:25" s="659" customFormat="1" ht="12" customHeight="1">
      <c r="A10" s="657" t="s">
        <v>447</v>
      </c>
      <c r="B10" s="687">
        <v>40</v>
      </c>
      <c r="C10" s="688">
        <v>40</v>
      </c>
      <c r="D10" s="689">
        <v>40</v>
      </c>
      <c r="E10" s="687">
        <v>28800</v>
      </c>
      <c r="F10" s="688">
        <v>28800</v>
      </c>
      <c r="G10" s="689">
        <v>28800</v>
      </c>
      <c r="H10" s="687">
        <v>40</v>
      </c>
      <c r="I10" s="688">
        <v>40</v>
      </c>
      <c r="J10" s="689">
        <v>40</v>
      </c>
      <c r="K10" s="687">
        <v>212</v>
      </c>
      <c r="L10" s="688">
        <v>212</v>
      </c>
      <c r="M10" s="689">
        <v>212</v>
      </c>
      <c r="N10" s="687">
        <v>15</v>
      </c>
      <c r="O10" s="688">
        <v>15</v>
      </c>
      <c r="P10" s="689">
        <v>15</v>
      </c>
      <c r="Q10" s="687">
        <v>18000</v>
      </c>
      <c r="R10" s="688">
        <v>18000</v>
      </c>
      <c r="S10" s="689">
        <v>18000</v>
      </c>
      <c r="T10" s="687">
        <v>300</v>
      </c>
      <c r="U10" s="688">
        <v>300</v>
      </c>
      <c r="V10" s="689">
        <v>300</v>
      </c>
      <c r="W10" s="677" t="s">
        <v>384</v>
      </c>
      <c r="X10" s="678" t="s">
        <v>384</v>
      </c>
      <c r="Y10" s="679" t="s">
        <v>384</v>
      </c>
    </row>
    <row r="11" spans="1:25" ht="12" customHeight="1">
      <c r="A11" s="658" t="s">
        <v>40</v>
      </c>
      <c r="B11" s="677">
        <f t="shared" ref="B11:V11" si="4">B10-B12</f>
        <v>19.84</v>
      </c>
      <c r="C11" s="678">
        <f t="shared" si="4"/>
        <v>25.57</v>
      </c>
      <c r="D11" s="679">
        <f t="shared" si="4"/>
        <v>10.469999999999999</v>
      </c>
      <c r="E11" s="677">
        <f t="shared" si="4"/>
        <v>26001.8</v>
      </c>
      <c r="F11" s="678">
        <f t="shared" si="4"/>
        <v>26001.8</v>
      </c>
      <c r="G11" s="679">
        <f t="shared" si="4"/>
        <v>26001.8</v>
      </c>
      <c r="H11" s="677">
        <f t="shared" si="4"/>
        <v>5.8509000000000029</v>
      </c>
      <c r="I11" s="678">
        <f t="shared" si="4"/>
        <v>0.35779999999999745</v>
      </c>
      <c r="J11" s="679">
        <f t="shared" si="4"/>
        <v>1.8271999999999977</v>
      </c>
      <c r="K11" s="677">
        <f t="shared" si="4"/>
        <v>145.87</v>
      </c>
      <c r="L11" s="678">
        <f t="shared" si="4"/>
        <v>170.18</v>
      </c>
      <c r="M11" s="679">
        <f t="shared" si="4"/>
        <v>169.32</v>
      </c>
      <c r="N11" s="677">
        <f t="shared" si="4"/>
        <v>7.81</v>
      </c>
      <c r="O11" s="678">
        <f t="shared" si="4"/>
        <v>7.92</v>
      </c>
      <c r="P11" s="679">
        <f t="shared" si="4"/>
        <v>6.8599999999999994</v>
      </c>
      <c r="Q11" s="677">
        <f t="shared" si="4"/>
        <v>14688</v>
      </c>
      <c r="R11" s="678">
        <f t="shared" si="4"/>
        <v>12600</v>
      </c>
      <c r="S11" s="679">
        <f t="shared" si="4"/>
        <v>14040</v>
      </c>
      <c r="T11" s="677">
        <f t="shared" si="4"/>
        <v>281.4361674377613</v>
      </c>
      <c r="U11" s="678">
        <f t="shared" si="4"/>
        <v>279.37351937529041</v>
      </c>
      <c r="V11" s="679">
        <f t="shared" si="4"/>
        <v>287.62411162517418</v>
      </c>
      <c r="W11" s="677" t="s">
        <v>384</v>
      </c>
      <c r="X11" s="678" t="s">
        <v>384</v>
      </c>
      <c r="Y11" s="679" t="s">
        <v>384</v>
      </c>
    </row>
    <row r="12" spans="1:25" s="659" customFormat="1" ht="12" customHeight="1" thickBot="1">
      <c r="A12" s="658" t="s">
        <v>450</v>
      </c>
      <c r="B12" s="690">
        <v>20.16</v>
      </c>
      <c r="C12" s="691">
        <v>14.43</v>
      </c>
      <c r="D12" s="692">
        <v>29.53</v>
      </c>
      <c r="E12" s="690">
        <v>2798.2</v>
      </c>
      <c r="F12" s="693">
        <v>2798.2</v>
      </c>
      <c r="G12" s="694">
        <v>2798.2</v>
      </c>
      <c r="H12" s="690">
        <v>34.149099999999997</v>
      </c>
      <c r="I12" s="691">
        <v>39.642200000000003</v>
      </c>
      <c r="J12" s="692">
        <v>38.172800000000002</v>
      </c>
      <c r="K12" s="690">
        <v>66.13</v>
      </c>
      <c r="L12" s="691">
        <v>41.82</v>
      </c>
      <c r="M12" s="692">
        <v>42.68</v>
      </c>
      <c r="N12" s="690">
        <v>7.19</v>
      </c>
      <c r="O12" s="691">
        <v>7.08</v>
      </c>
      <c r="P12" s="692">
        <v>8.14</v>
      </c>
      <c r="Q12" s="690">
        <v>3312</v>
      </c>
      <c r="R12" s="691">
        <v>5400</v>
      </c>
      <c r="S12" s="692">
        <v>3960.0000000000005</v>
      </c>
      <c r="T12" s="690">
        <v>18.563832562238701</v>
      </c>
      <c r="U12" s="691">
        <v>20.6264806247096</v>
      </c>
      <c r="V12" s="692">
        <v>12.3758883748258</v>
      </c>
      <c r="W12" s="690" t="s">
        <v>384</v>
      </c>
      <c r="X12" s="691" t="s">
        <v>384</v>
      </c>
      <c r="Y12" s="692" t="s">
        <v>384</v>
      </c>
    </row>
    <row r="18" spans="1:1" ht="12" customHeight="1">
      <c r="A18" s="660" t="s">
        <v>77</v>
      </c>
    </row>
    <row r="19" spans="1:1" ht="12" customHeight="1">
      <c r="A19" s="665" t="s">
        <v>499</v>
      </c>
    </row>
    <row r="20" spans="1:1" ht="12" customHeight="1">
      <c r="A20" s="699" t="s">
        <v>530</v>
      </c>
    </row>
    <row r="21" spans="1:1" ht="12" customHeight="1">
      <c r="A21" s="653" t="s">
        <v>493</v>
      </c>
    </row>
  </sheetData>
  <mergeCells count="16">
    <mergeCell ref="Q2:S2"/>
    <mergeCell ref="Q1:S1"/>
    <mergeCell ref="W1:Y1"/>
    <mergeCell ref="W2:Y2"/>
    <mergeCell ref="B2:D2"/>
    <mergeCell ref="E2:G2"/>
    <mergeCell ref="H2:J2"/>
    <mergeCell ref="K2:M2"/>
    <mergeCell ref="N2:P2"/>
    <mergeCell ref="T1:V1"/>
    <mergeCell ref="T2:V2"/>
    <mergeCell ref="B1:D1"/>
    <mergeCell ref="E1:G1"/>
    <mergeCell ref="H1:J1"/>
    <mergeCell ref="K1:M1"/>
    <mergeCell ref="N1:P1"/>
  </mergeCells>
  <conditionalFormatting sqref="B5">
    <cfRule type="cellIs" dxfId="194" priority="187" operator="equal">
      <formula>0</formula>
    </cfRule>
    <cfRule type="cellIs" dxfId="193" priority="188" operator="lessThan">
      <formula>0</formula>
    </cfRule>
    <cfRule type="cellIs" dxfId="192" priority="189" operator="greaterThan">
      <formula>0</formula>
    </cfRule>
  </conditionalFormatting>
  <conditionalFormatting sqref="B8">
    <cfRule type="cellIs" dxfId="191" priority="184" operator="equal">
      <formula>0</formula>
    </cfRule>
    <cfRule type="cellIs" dxfId="190" priority="185" operator="lessThan">
      <formula>0</formula>
    </cfRule>
    <cfRule type="cellIs" dxfId="189" priority="186" operator="greaterThan">
      <formula>0</formula>
    </cfRule>
  </conditionalFormatting>
  <conditionalFormatting sqref="B11">
    <cfRule type="cellIs" dxfId="188" priority="181" operator="equal">
      <formula>0</formula>
    </cfRule>
    <cfRule type="cellIs" dxfId="187" priority="182" operator="lessThan">
      <formula>0</formula>
    </cfRule>
    <cfRule type="cellIs" dxfId="186" priority="183" operator="greaterThan">
      <formula>0</formula>
    </cfRule>
  </conditionalFormatting>
  <conditionalFormatting sqref="C5">
    <cfRule type="cellIs" dxfId="185" priority="178" operator="equal">
      <formula>0</formula>
    </cfRule>
    <cfRule type="cellIs" dxfId="184" priority="179" operator="lessThan">
      <formula>0</formula>
    </cfRule>
    <cfRule type="cellIs" dxfId="183" priority="180" operator="greaterThan">
      <formula>0</formula>
    </cfRule>
  </conditionalFormatting>
  <conditionalFormatting sqref="C8">
    <cfRule type="cellIs" dxfId="182" priority="175" operator="equal">
      <formula>0</formula>
    </cfRule>
    <cfRule type="cellIs" dxfId="181" priority="176" operator="lessThan">
      <formula>0</formula>
    </cfRule>
    <cfRule type="cellIs" dxfId="180" priority="177" operator="greaterThan">
      <formula>0</formula>
    </cfRule>
  </conditionalFormatting>
  <conditionalFormatting sqref="C11">
    <cfRule type="cellIs" dxfId="179" priority="172" operator="equal">
      <formula>0</formula>
    </cfRule>
    <cfRule type="cellIs" dxfId="178" priority="173" operator="lessThan">
      <formula>0</formula>
    </cfRule>
    <cfRule type="cellIs" dxfId="177" priority="174" operator="greaterThan">
      <formula>0</formula>
    </cfRule>
  </conditionalFormatting>
  <conditionalFormatting sqref="D5">
    <cfRule type="cellIs" dxfId="176" priority="169" operator="equal">
      <formula>0</formula>
    </cfRule>
    <cfRule type="cellIs" dxfId="175" priority="170" operator="lessThan">
      <formula>0</formula>
    </cfRule>
    <cfRule type="cellIs" dxfId="174" priority="171" operator="greaterThan">
      <formula>0</formula>
    </cfRule>
  </conditionalFormatting>
  <conditionalFormatting sqref="D8">
    <cfRule type="cellIs" dxfId="173" priority="166" operator="equal">
      <formula>0</formula>
    </cfRule>
    <cfRule type="cellIs" dxfId="172" priority="167" operator="lessThan">
      <formula>0</formula>
    </cfRule>
    <cfRule type="cellIs" dxfId="171" priority="168" operator="greaterThan">
      <formula>0</formula>
    </cfRule>
  </conditionalFormatting>
  <conditionalFormatting sqref="D11">
    <cfRule type="cellIs" dxfId="170" priority="163" operator="equal">
      <formula>0</formula>
    </cfRule>
    <cfRule type="cellIs" dxfId="169" priority="164" operator="lessThan">
      <formula>0</formula>
    </cfRule>
    <cfRule type="cellIs" dxfId="168" priority="165" operator="greaterThan">
      <formula>0</formula>
    </cfRule>
  </conditionalFormatting>
  <conditionalFormatting sqref="E5">
    <cfRule type="cellIs" dxfId="167" priority="160" operator="equal">
      <formula>0</formula>
    </cfRule>
    <cfRule type="cellIs" dxfId="166" priority="161" operator="lessThan">
      <formula>0</formula>
    </cfRule>
    <cfRule type="cellIs" dxfId="165" priority="162" operator="greaterThan">
      <formula>0</formula>
    </cfRule>
  </conditionalFormatting>
  <conditionalFormatting sqref="E8">
    <cfRule type="cellIs" dxfId="164" priority="157" operator="equal">
      <formula>0</formula>
    </cfRule>
    <cfRule type="cellIs" dxfId="163" priority="158" operator="lessThan">
      <formula>0</formula>
    </cfRule>
    <cfRule type="cellIs" dxfId="162" priority="159" operator="greaterThan">
      <formula>0</formula>
    </cfRule>
  </conditionalFormatting>
  <conditionalFormatting sqref="E11">
    <cfRule type="cellIs" dxfId="161" priority="154" operator="equal">
      <formula>0</formula>
    </cfRule>
    <cfRule type="cellIs" dxfId="160" priority="155" operator="lessThan">
      <formula>0</formula>
    </cfRule>
    <cfRule type="cellIs" dxfId="159" priority="156" operator="greaterThan">
      <formula>0</formula>
    </cfRule>
  </conditionalFormatting>
  <conditionalFormatting sqref="F5">
    <cfRule type="cellIs" dxfId="158" priority="151" operator="equal">
      <formula>0</formula>
    </cfRule>
    <cfRule type="cellIs" dxfId="157" priority="152" operator="lessThan">
      <formula>0</formula>
    </cfRule>
    <cfRule type="cellIs" dxfId="156" priority="153" operator="greaterThan">
      <formula>0</formula>
    </cfRule>
  </conditionalFormatting>
  <conditionalFormatting sqref="F8">
    <cfRule type="cellIs" dxfId="155" priority="148" operator="equal">
      <formula>0</formula>
    </cfRule>
    <cfRule type="cellIs" dxfId="154" priority="149" operator="lessThan">
      <formula>0</formula>
    </cfRule>
    <cfRule type="cellIs" dxfId="153" priority="150" operator="greaterThan">
      <formula>0</formula>
    </cfRule>
  </conditionalFormatting>
  <conditionalFormatting sqref="F11">
    <cfRule type="cellIs" dxfId="152" priority="145" operator="equal">
      <formula>0</formula>
    </cfRule>
    <cfRule type="cellIs" dxfId="151" priority="146" operator="lessThan">
      <formula>0</formula>
    </cfRule>
    <cfRule type="cellIs" dxfId="150" priority="147" operator="greaterThan">
      <formula>0</formula>
    </cfRule>
  </conditionalFormatting>
  <conditionalFormatting sqref="G5">
    <cfRule type="cellIs" dxfId="149" priority="142" operator="equal">
      <formula>0</formula>
    </cfRule>
    <cfRule type="cellIs" dxfId="148" priority="143" operator="lessThan">
      <formula>0</formula>
    </cfRule>
    <cfRule type="cellIs" dxfId="147" priority="144" operator="greaterThan">
      <formula>0</formula>
    </cfRule>
  </conditionalFormatting>
  <conditionalFormatting sqref="G8">
    <cfRule type="cellIs" dxfId="146" priority="139" operator="equal">
      <formula>0</formula>
    </cfRule>
    <cfRule type="cellIs" dxfId="145" priority="140" operator="lessThan">
      <formula>0</formula>
    </cfRule>
    <cfRule type="cellIs" dxfId="144" priority="141" operator="greaterThan">
      <formula>0</formula>
    </cfRule>
  </conditionalFormatting>
  <conditionalFormatting sqref="G11">
    <cfRule type="cellIs" dxfId="143" priority="136" operator="equal">
      <formula>0</formula>
    </cfRule>
    <cfRule type="cellIs" dxfId="142" priority="137" operator="lessThan">
      <formula>0</formula>
    </cfRule>
    <cfRule type="cellIs" dxfId="141" priority="138" operator="greaterThan">
      <formula>0</formula>
    </cfRule>
  </conditionalFormatting>
  <conditionalFormatting sqref="H5">
    <cfRule type="cellIs" dxfId="140" priority="133" operator="equal">
      <formula>0</formula>
    </cfRule>
    <cfRule type="cellIs" dxfId="139" priority="134" operator="lessThan">
      <formula>0</formula>
    </cfRule>
    <cfRule type="cellIs" dxfId="138" priority="135" operator="greaterThan">
      <formula>0</formula>
    </cfRule>
  </conditionalFormatting>
  <conditionalFormatting sqref="H8">
    <cfRule type="cellIs" dxfId="137" priority="130" operator="equal">
      <formula>0</formula>
    </cfRule>
    <cfRule type="cellIs" dxfId="136" priority="131" operator="lessThan">
      <formula>0</formula>
    </cfRule>
    <cfRule type="cellIs" dxfId="135" priority="132" operator="greaterThan">
      <formula>0</formula>
    </cfRule>
  </conditionalFormatting>
  <conditionalFormatting sqref="H11">
    <cfRule type="cellIs" dxfId="134" priority="127" operator="equal">
      <formula>0</formula>
    </cfRule>
    <cfRule type="cellIs" dxfId="133" priority="128" operator="lessThan">
      <formula>0</formula>
    </cfRule>
    <cfRule type="cellIs" dxfId="132" priority="129" operator="greaterThan">
      <formula>0</formula>
    </cfRule>
  </conditionalFormatting>
  <conditionalFormatting sqref="I5">
    <cfRule type="cellIs" dxfId="131" priority="124" operator="equal">
      <formula>0</formula>
    </cfRule>
    <cfRule type="cellIs" dxfId="130" priority="125" operator="lessThan">
      <formula>0</formula>
    </cfRule>
    <cfRule type="cellIs" dxfId="129" priority="126" operator="greaterThan">
      <formula>0</formula>
    </cfRule>
  </conditionalFormatting>
  <conditionalFormatting sqref="I8">
    <cfRule type="cellIs" dxfId="128" priority="121" operator="equal">
      <formula>0</formula>
    </cfRule>
    <cfRule type="cellIs" dxfId="127" priority="122" operator="lessThan">
      <formula>0</formula>
    </cfRule>
    <cfRule type="cellIs" dxfId="126" priority="123" operator="greaterThan">
      <formula>0</formula>
    </cfRule>
  </conditionalFormatting>
  <conditionalFormatting sqref="I11">
    <cfRule type="cellIs" dxfId="125" priority="118" operator="equal">
      <formula>0</formula>
    </cfRule>
    <cfRule type="cellIs" dxfId="124" priority="119" operator="lessThan">
      <formula>0</formula>
    </cfRule>
    <cfRule type="cellIs" dxfId="123" priority="120" operator="greaterThan">
      <formula>0</formula>
    </cfRule>
  </conditionalFormatting>
  <conditionalFormatting sqref="J5:M5">
    <cfRule type="cellIs" dxfId="122" priority="115" operator="equal">
      <formula>0</formula>
    </cfRule>
    <cfRule type="cellIs" dxfId="121" priority="116" operator="lessThan">
      <formula>0</formula>
    </cfRule>
    <cfRule type="cellIs" dxfId="120" priority="117" operator="greaterThan">
      <formula>0</formula>
    </cfRule>
  </conditionalFormatting>
  <conditionalFormatting sqref="J8:M8">
    <cfRule type="cellIs" dxfId="119" priority="112" operator="equal">
      <formula>0</formula>
    </cfRule>
    <cfRule type="cellIs" dxfId="118" priority="113" operator="lessThan">
      <formula>0</formula>
    </cfRule>
    <cfRule type="cellIs" dxfId="117" priority="114" operator="greaterThan">
      <formula>0</formula>
    </cfRule>
  </conditionalFormatting>
  <conditionalFormatting sqref="J11:M11">
    <cfRule type="cellIs" dxfId="116" priority="109" operator="equal">
      <formula>0</formula>
    </cfRule>
    <cfRule type="cellIs" dxfId="115" priority="110" operator="lessThan">
      <formula>0</formula>
    </cfRule>
    <cfRule type="cellIs" dxfId="114" priority="111" operator="greaterThan">
      <formula>0</formula>
    </cfRule>
  </conditionalFormatting>
  <conditionalFormatting sqref="N5">
    <cfRule type="cellIs" dxfId="113" priority="106" operator="equal">
      <formula>0</formula>
    </cfRule>
    <cfRule type="cellIs" dxfId="112" priority="107" operator="lessThan">
      <formula>0</formula>
    </cfRule>
    <cfRule type="cellIs" dxfId="111" priority="108" operator="greaterThan">
      <formula>0</formula>
    </cfRule>
  </conditionalFormatting>
  <conditionalFormatting sqref="N8">
    <cfRule type="cellIs" dxfId="110" priority="103" operator="equal">
      <formula>0</formula>
    </cfRule>
    <cfRule type="cellIs" dxfId="109" priority="104" operator="lessThan">
      <formula>0</formula>
    </cfRule>
    <cfRule type="cellIs" dxfId="108" priority="105" operator="greaterThan">
      <formula>0</formula>
    </cfRule>
  </conditionalFormatting>
  <conditionalFormatting sqref="N11">
    <cfRule type="cellIs" dxfId="107" priority="100" operator="equal">
      <formula>0</formula>
    </cfRule>
    <cfRule type="cellIs" dxfId="106" priority="101" operator="lessThan">
      <formula>0</formula>
    </cfRule>
    <cfRule type="cellIs" dxfId="105" priority="102" operator="greaterThan">
      <formula>0</formula>
    </cfRule>
  </conditionalFormatting>
  <conditionalFormatting sqref="O5">
    <cfRule type="cellIs" dxfId="104" priority="97" operator="equal">
      <formula>0</formula>
    </cfRule>
    <cfRule type="cellIs" dxfId="103" priority="98" operator="lessThan">
      <formula>0</formula>
    </cfRule>
    <cfRule type="cellIs" dxfId="102" priority="99" operator="greaterThan">
      <formula>0</formula>
    </cfRule>
  </conditionalFormatting>
  <conditionalFormatting sqref="O8">
    <cfRule type="cellIs" dxfId="101" priority="94" operator="equal">
      <formula>0</formula>
    </cfRule>
    <cfRule type="cellIs" dxfId="100" priority="95" operator="lessThan">
      <formula>0</formula>
    </cfRule>
    <cfRule type="cellIs" dxfId="99" priority="96" operator="greaterThan">
      <formula>0</formula>
    </cfRule>
  </conditionalFormatting>
  <conditionalFormatting sqref="O11">
    <cfRule type="cellIs" dxfId="98" priority="91" operator="equal">
      <formula>0</formula>
    </cfRule>
    <cfRule type="cellIs" dxfId="97" priority="92" operator="lessThan">
      <formula>0</formula>
    </cfRule>
    <cfRule type="cellIs" dxfId="96" priority="93" operator="greaterThan">
      <formula>0</formula>
    </cfRule>
  </conditionalFormatting>
  <conditionalFormatting sqref="P5">
    <cfRule type="cellIs" dxfId="95" priority="88" operator="equal">
      <formula>0</formula>
    </cfRule>
    <cfRule type="cellIs" dxfId="94" priority="89" operator="lessThan">
      <formula>0</formula>
    </cfRule>
    <cfRule type="cellIs" dxfId="93" priority="90" operator="greaterThan">
      <formula>0</formula>
    </cfRule>
  </conditionalFormatting>
  <conditionalFormatting sqref="P8">
    <cfRule type="cellIs" dxfId="92" priority="85" operator="equal">
      <formula>0</formula>
    </cfRule>
    <cfRule type="cellIs" dxfId="91" priority="86" operator="lessThan">
      <formula>0</formula>
    </cfRule>
    <cfRule type="cellIs" dxfId="90" priority="87" operator="greaterThan">
      <formula>0</formula>
    </cfRule>
  </conditionalFormatting>
  <conditionalFormatting sqref="P11">
    <cfRule type="cellIs" dxfId="89" priority="82" operator="equal">
      <formula>0</formula>
    </cfRule>
    <cfRule type="cellIs" dxfId="88" priority="83" operator="lessThan">
      <formula>0</formula>
    </cfRule>
    <cfRule type="cellIs" dxfId="87" priority="84" operator="greaterThan">
      <formula>0</formula>
    </cfRule>
  </conditionalFormatting>
  <conditionalFormatting sqref="Q5">
    <cfRule type="cellIs" dxfId="86" priority="79" operator="equal">
      <formula>0</formula>
    </cfRule>
    <cfRule type="cellIs" dxfId="85" priority="80" operator="lessThan">
      <formula>0</formula>
    </cfRule>
    <cfRule type="cellIs" dxfId="84" priority="81" operator="greaterThan">
      <formula>0</formula>
    </cfRule>
  </conditionalFormatting>
  <conditionalFormatting sqref="Q8">
    <cfRule type="cellIs" dxfId="83" priority="76" operator="equal">
      <formula>0</formula>
    </cfRule>
    <cfRule type="cellIs" dxfId="82" priority="77" operator="lessThan">
      <formula>0</formula>
    </cfRule>
    <cfRule type="cellIs" dxfId="81" priority="78" operator="greaterThan">
      <formula>0</formula>
    </cfRule>
  </conditionalFormatting>
  <conditionalFormatting sqref="Q11">
    <cfRule type="cellIs" dxfId="80" priority="73" operator="equal">
      <formula>0</formula>
    </cfRule>
    <cfRule type="cellIs" dxfId="79" priority="74" operator="lessThan">
      <formula>0</formula>
    </cfRule>
    <cfRule type="cellIs" dxfId="78" priority="75" operator="greaterThan">
      <formula>0</formula>
    </cfRule>
  </conditionalFormatting>
  <conditionalFormatting sqref="R5">
    <cfRule type="cellIs" dxfId="77" priority="70" operator="equal">
      <formula>0</formula>
    </cfRule>
    <cfRule type="cellIs" dxfId="76" priority="71" operator="lessThan">
      <formula>0</formula>
    </cfRule>
    <cfRule type="cellIs" dxfId="75" priority="72" operator="greaterThan">
      <formula>0</formula>
    </cfRule>
  </conditionalFormatting>
  <conditionalFormatting sqref="R8">
    <cfRule type="cellIs" dxfId="74" priority="67" operator="equal">
      <formula>0</formula>
    </cfRule>
    <cfRule type="cellIs" dxfId="73" priority="68" operator="lessThan">
      <formula>0</formula>
    </cfRule>
    <cfRule type="cellIs" dxfId="72" priority="69" operator="greaterThan">
      <formula>0</formula>
    </cfRule>
  </conditionalFormatting>
  <conditionalFormatting sqref="R11">
    <cfRule type="cellIs" dxfId="71" priority="64" operator="equal">
      <formula>0</formula>
    </cfRule>
    <cfRule type="cellIs" dxfId="70" priority="65" operator="lessThan">
      <formula>0</formula>
    </cfRule>
    <cfRule type="cellIs" dxfId="69" priority="66" operator="greaterThan">
      <formula>0</formula>
    </cfRule>
  </conditionalFormatting>
  <conditionalFormatting sqref="S5">
    <cfRule type="cellIs" dxfId="68" priority="61" operator="equal">
      <formula>0</formula>
    </cfRule>
    <cfRule type="cellIs" dxfId="67" priority="62" operator="lessThan">
      <formula>0</formula>
    </cfRule>
    <cfRule type="cellIs" dxfId="66" priority="63" operator="greaterThan">
      <formula>0</formula>
    </cfRule>
  </conditionalFormatting>
  <conditionalFormatting sqref="S8">
    <cfRule type="cellIs" dxfId="65" priority="58" operator="equal">
      <formula>0</formula>
    </cfRule>
    <cfRule type="cellIs" dxfId="64" priority="59" operator="lessThan">
      <formula>0</formula>
    </cfRule>
    <cfRule type="cellIs" dxfId="63" priority="60" operator="greaterThan">
      <formula>0</formula>
    </cfRule>
  </conditionalFormatting>
  <conditionalFormatting sqref="S11">
    <cfRule type="cellIs" dxfId="62" priority="55" operator="equal">
      <formula>0</formula>
    </cfRule>
    <cfRule type="cellIs" dxfId="61" priority="56" operator="lessThan">
      <formula>0</formula>
    </cfRule>
    <cfRule type="cellIs" dxfId="60" priority="57" operator="greaterThan">
      <formula>0</formula>
    </cfRule>
  </conditionalFormatting>
  <conditionalFormatting sqref="T5">
    <cfRule type="cellIs" dxfId="59" priority="52" operator="equal">
      <formula>0</formula>
    </cfRule>
    <cfRule type="cellIs" dxfId="58" priority="53" operator="lessThan">
      <formula>0</formula>
    </cfRule>
    <cfRule type="cellIs" dxfId="57" priority="54" operator="greaterThan">
      <formula>0</formula>
    </cfRule>
  </conditionalFormatting>
  <conditionalFormatting sqref="T8">
    <cfRule type="cellIs" dxfId="56" priority="49" operator="equal">
      <formula>0</formula>
    </cfRule>
    <cfRule type="cellIs" dxfId="55" priority="50" operator="lessThan">
      <formula>0</formula>
    </cfRule>
    <cfRule type="cellIs" dxfId="54" priority="51" operator="greaterThan">
      <formula>0</formula>
    </cfRule>
  </conditionalFormatting>
  <conditionalFormatting sqref="T11">
    <cfRule type="cellIs" dxfId="53" priority="46" operator="equal">
      <formula>0</formula>
    </cfRule>
    <cfRule type="cellIs" dxfId="52" priority="47" operator="lessThan">
      <formula>0</formula>
    </cfRule>
    <cfRule type="cellIs" dxfId="51" priority="48" operator="greaterThan">
      <formula>0</formula>
    </cfRule>
  </conditionalFormatting>
  <conditionalFormatting sqref="U5">
    <cfRule type="cellIs" dxfId="50" priority="43" operator="equal">
      <formula>0</formula>
    </cfRule>
    <cfRule type="cellIs" dxfId="49" priority="44" operator="lessThan">
      <formula>0</formula>
    </cfRule>
    <cfRule type="cellIs" dxfId="48" priority="45" operator="greaterThan">
      <formula>0</formula>
    </cfRule>
  </conditionalFormatting>
  <conditionalFormatting sqref="U8">
    <cfRule type="cellIs" dxfId="47" priority="40" operator="equal">
      <formula>0</formula>
    </cfRule>
    <cfRule type="cellIs" dxfId="46" priority="41" operator="lessThan">
      <formula>0</formula>
    </cfRule>
    <cfRule type="cellIs" dxfId="45" priority="42" operator="greaterThan">
      <formula>0</formula>
    </cfRule>
  </conditionalFormatting>
  <conditionalFormatting sqref="U11">
    <cfRule type="cellIs" dxfId="44" priority="37" operator="equal">
      <formula>0</formula>
    </cfRule>
    <cfRule type="cellIs" dxfId="43" priority="38" operator="lessThan">
      <formula>0</formula>
    </cfRule>
    <cfRule type="cellIs" dxfId="42" priority="39" operator="greaterThan">
      <formula>0</formula>
    </cfRule>
  </conditionalFormatting>
  <conditionalFormatting sqref="V5">
    <cfRule type="cellIs" dxfId="41" priority="34" operator="equal">
      <formula>0</formula>
    </cfRule>
    <cfRule type="cellIs" dxfId="40" priority="35" operator="lessThan">
      <formula>0</formula>
    </cfRule>
    <cfRule type="cellIs" dxfId="39" priority="36" operator="greaterThan">
      <formula>0</formula>
    </cfRule>
  </conditionalFormatting>
  <conditionalFormatting sqref="V8">
    <cfRule type="cellIs" dxfId="38" priority="31" operator="equal">
      <formula>0</formula>
    </cfRule>
    <cfRule type="cellIs" dxfId="37" priority="32" operator="lessThan">
      <formula>0</formula>
    </cfRule>
    <cfRule type="cellIs" dxfId="36" priority="33" operator="greaterThan">
      <formula>0</formula>
    </cfRule>
  </conditionalFormatting>
  <conditionalFormatting sqref="V11">
    <cfRule type="cellIs" dxfId="35" priority="28" operator="equal">
      <formula>0</formula>
    </cfRule>
    <cfRule type="cellIs" dxfId="34" priority="29" operator="lessThan">
      <formula>0</formula>
    </cfRule>
    <cfRule type="cellIs" dxfId="33" priority="30" operator="greaterThan">
      <formula>0</formula>
    </cfRule>
  </conditionalFormatting>
  <conditionalFormatting sqref="W5">
    <cfRule type="cellIs" dxfId="32" priority="25" operator="equal">
      <formula>0</formula>
    </cfRule>
    <cfRule type="cellIs" dxfId="31" priority="26" operator="lessThan">
      <formula>0</formula>
    </cfRule>
    <cfRule type="cellIs" dxfId="30" priority="27" operator="greaterThan">
      <formula>0</formula>
    </cfRule>
  </conditionalFormatting>
  <conditionalFormatting sqref="W8">
    <cfRule type="cellIs" dxfId="29" priority="22" operator="equal">
      <formula>0</formula>
    </cfRule>
    <cfRule type="cellIs" dxfId="28" priority="23" operator="lessThan">
      <formula>0</formula>
    </cfRule>
    <cfRule type="cellIs" dxfId="27" priority="24" operator="greaterThan">
      <formula>0</formula>
    </cfRule>
  </conditionalFormatting>
  <conditionalFormatting sqref="X5">
    <cfRule type="cellIs" dxfId="26" priority="19" operator="equal">
      <formula>0</formula>
    </cfRule>
    <cfRule type="cellIs" dxfId="25" priority="20" operator="lessThan">
      <formula>0</formula>
    </cfRule>
    <cfRule type="cellIs" dxfId="24" priority="21" operator="greaterThan">
      <formula>0</formula>
    </cfRule>
  </conditionalFormatting>
  <conditionalFormatting sqref="X8">
    <cfRule type="cellIs" dxfId="23" priority="16" operator="equal">
      <formula>0</formula>
    </cfRule>
    <cfRule type="cellIs" dxfId="22" priority="17" operator="lessThan">
      <formula>0</formula>
    </cfRule>
    <cfRule type="cellIs" dxfId="21" priority="18" operator="greaterThan">
      <formula>0</formula>
    </cfRule>
  </conditionalFormatting>
  <conditionalFormatting sqref="Y5">
    <cfRule type="cellIs" dxfId="20" priority="13" operator="equal">
      <formula>0</formula>
    </cfRule>
    <cfRule type="cellIs" dxfId="19" priority="14" operator="lessThan">
      <formula>0</formula>
    </cfRule>
    <cfRule type="cellIs" dxfId="18" priority="15" operator="greaterThan">
      <formula>0</formula>
    </cfRule>
  </conditionalFormatting>
  <conditionalFormatting sqref="Y8">
    <cfRule type="cellIs" dxfId="17" priority="10" operator="equal">
      <formula>0</formula>
    </cfRule>
    <cfRule type="cellIs" dxfId="16" priority="11" operator="lessThan">
      <formula>0</formula>
    </cfRule>
    <cfRule type="cellIs" dxfId="15" priority="12" operator="greaterThan">
      <formula>0</formula>
    </cfRule>
  </conditionalFormatting>
  <conditionalFormatting sqref="W11">
    <cfRule type="cellIs" dxfId="14" priority="7" operator="equal">
      <formula>0</formula>
    </cfRule>
    <cfRule type="cellIs" dxfId="13" priority="8" operator="lessThan">
      <formula>0</formula>
    </cfRule>
    <cfRule type="cellIs" dxfId="12" priority="9" operator="greaterThan">
      <formula>0</formula>
    </cfRule>
  </conditionalFormatting>
  <conditionalFormatting sqref="X11">
    <cfRule type="cellIs" dxfId="11" priority="4" operator="equal">
      <formula>0</formula>
    </cfRule>
    <cfRule type="cellIs" dxfId="10" priority="5" operator="lessThan">
      <formula>0</formula>
    </cfRule>
    <cfRule type="cellIs" dxfId="9" priority="6" operator="greaterThan">
      <formula>0</formula>
    </cfRule>
  </conditionalFormatting>
  <conditionalFormatting sqref="Y11">
    <cfRule type="cellIs" dxfId="8" priority="1" operator="equal">
      <formula>0</formula>
    </cfRule>
    <cfRule type="cellIs" dxfId="7" priority="2" operator="lessThan">
      <formula>0</formula>
    </cfRule>
    <cfRule type="cellIs" dxfId="6" priority="3" operator="greaterThan">
      <formula>0</formula>
    </cfRule>
  </conditionalFormatting>
  <pageMargins left="0.7" right="0.7" top="0.75" bottom="0.75" header="0.3" footer="0.3"/>
  <pageSetup orientation="landscape" r:id="rId1"/>
  <headerFooter>
    <oddHeader xml:space="preserve">&amp;CLockheed Martin Proprietary/Export Controlled Information
</oddHeader>
    <oddFooter>&amp;CLockheed Martin Proprietary/Export Controlled Information_x000D_</oddFooter>
    <evenHeader>&amp;CLockheed Martin Proprietary/Export Controlled Information_x000D_</evenHeader>
    <evenFooter>&amp;CLockheed Martin Proprietary/Export Controlled Information_x000D_</evenFooter>
    <firstHeader>&amp;CLockheed Martin Proprietary/Export Controlled Information_x000D_</firstHeader>
    <firstFooter>&amp;CLockheed Martin Proprietary/Export Controlled Information_x000D_</first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K21"/>
  <sheetViews>
    <sheetView zoomScaleNormal="100" workbookViewId="0">
      <pane xSplit="1" ySplit="3" topLeftCell="B4" activePane="bottomRight" state="frozen"/>
      <selection pane="topRight" activeCell="B1" sqref="B1"/>
      <selection pane="bottomLeft" activeCell="A4" sqref="A4"/>
      <selection pane="bottomRight" activeCell="F15" sqref="F15"/>
    </sheetView>
  </sheetViews>
  <sheetFormatPr defaultColWidth="8.6640625" defaultRowHeight="14.4"/>
  <cols>
    <col min="1" max="1" width="64.44140625" style="44" customWidth="1"/>
    <col min="2" max="3" width="8" style="44" bestFit="1" customWidth="1"/>
    <col min="4" max="7" width="7.44140625" style="44" customWidth="1"/>
    <col min="8" max="8" width="16.6640625" customWidth="1"/>
    <col min="9" max="9" width="9.44140625" customWidth="1"/>
    <col min="10" max="10" width="38.5546875" customWidth="1"/>
    <col min="11" max="11" width="41.88671875" customWidth="1"/>
  </cols>
  <sheetData>
    <row r="1" spans="1:11" ht="39.450000000000003" customHeight="1">
      <c r="A1" s="52"/>
      <c r="B1" s="1478" t="s">
        <v>107</v>
      </c>
      <c r="C1" s="1478"/>
      <c r="D1" s="1478"/>
      <c r="E1" s="1478"/>
      <c r="F1" s="1478"/>
      <c r="G1" s="1478"/>
      <c r="H1" s="53"/>
      <c r="I1" s="53"/>
      <c r="J1" s="53"/>
      <c r="K1" s="53"/>
    </row>
    <row r="2" spans="1:11" ht="27.45" customHeight="1">
      <c r="A2" s="54" t="s">
        <v>116</v>
      </c>
      <c r="B2" s="1452" t="s">
        <v>115</v>
      </c>
      <c r="C2" s="1453"/>
      <c r="D2" s="1454"/>
      <c r="E2" s="1452" t="s">
        <v>43</v>
      </c>
      <c r="F2" s="1453"/>
      <c r="G2" s="1454"/>
      <c r="H2" s="1476" t="s">
        <v>66</v>
      </c>
      <c r="I2" s="596"/>
      <c r="J2" s="1474" t="s">
        <v>6</v>
      </c>
      <c r="K2" s="1474" t="s">
        <v>128</v>
      </c>
    </row>
    <row r="3" spans="1:11" ht="42" thickBot="1">
      <c r="A3" s="55" t="s">
        <v>42</v>
      </c>
      <c r="B3" s="105" t="s">
        <v>117</v>
      </c>
      <c r="C3" s="106" t="s">
        <v>118</v>
      </c>
      <c r="D3" s="107" t="s">
        <v>119</v>
      </c>
      <c r="E3" s="105" t="s">
        <v>117</v>
      </c>
      <c r="F3" s="106" t="s">
        <v>118</v>
      </c>
      <c r="G3" s="107" t="s">
        <v>119</v>
      </c>
      <c r="H3" s="1477"/>
      <c r="I3" s="597" t="s">
        <v>261</v>
      </c>
      <c r="J3" s="1475"/>
      <c r="K3" s="1475"/>
    </row>
    <row r="4" spans="1:11" ht="13.8">
      <c r="A4" s="56" t="s">
        <v>67</v>
      </c>
      <c r="B4" s="163">
        <v>1.5</v>
      </c>
      <c r="C4" s="163">
        <v>1.6</v>
      </c>
      <c r="D4" s="163">
        <v>1.5</v>
      </c>
      <c r="E4" s="163">
        <f>B4</f>
        <v>1.5</v>
      </c>
      <c r="F4" s="163">
        <f>C4</f>
        <v>1.6</v>
      </c>
      <c r="G4" s="163">
        <f>D4</f>
        <v>1.5</v>
      </c>
    </row>
    <row r="5" spans="1:11" ht="13.8">
      <c r="A5" s="56" t="s">
        <v>40</v>
      </c>
      <c r="B5" s="223">
        <f t="shared" ref="B5:G5" si="0">B4-B6</f>
        <v>0</v>
      </c>
      <c r="C5" s="223">
        <f t="shared" si="0"/>
        <v>1.8861169915810327E-2</v>
      </c>
      <c r="D5" s="223">
        <f t="shared" si="0"/>
        <v>0</v>
      </c>
      <c r="E5" s="223">
        <f t="shared" si="0"/>
        <v>1.41</v>
      </c>
      <c r="F5" s="223">
        <f t="shared" si="0"/>
        <v>1.4950428658927848</v>
      </c>
      <c r="G5" s="223">
        <f t="shared" si="0"/>
        <v>1.41</v>
      </c>
    </row>
    <row r="6" spans="1:11" ht="13.8">
      <c r="A6" s="57" t="s">
        <v>68</v>
      </c>
      <c r="B6" s="163">
        <f t="shared" ref="B6:G6" si="1">SQRT(SUMSQ(B7,B11,B15))</f>
        <v>1.5</v>
      </c>
      <c r="C6" s="163">
        <f t="shared" si="1"/>
        <v>1.5811388300841898</v>
      </c>
      <c r="D6" s="163">
        <f t="shared" si="1"/>
        <v>1.5</v>
      </c>
      <c r="E6" s="163">
        <f t="shared" si="1"/>
        <v>0.09</v>
      </c>
      <c r="F6" s="163">
        <f t="shared" si="1"/>
        <v>0.10495713410721541</v>
      </c>
      <c r="G6" s="163">
        <f t="shared" si="1"/>
        <v>0.09</v>
      </c>
    </row>
    <row r="7" spans="1:11" ht="21.6">
      <c r="A7" s="633" t="s">
        <v>72</v>
      </c>
      <c r="B7" s="65"/>
      <c r="C7" s="65"/>
      <c r="D7" s="65"/>
      <c r="E7" s="65"/>
      <c r="F7" s="65"/>
      <c r="G7" s="65"/>
      <c r="H7" s="59"/>
      <c r="I7" s="59"/>
      <c r="J7" s="77" t="s">
        <v>486</v>
      </c>
    </row>
    <row r="8" spans="1:11" ht="21.6">
      <c r="A8" s="634" t="s">
        <v>69</v>
      </c>
      <c r="B8" s="61"/>
      <c r="C8" s="61"/>
      <c r="D8" s="61"/>
      <c r="E8" s="61"/>
      <c r="F8" s="61"/>
      <c r="G8" s="61"/>
      <c r="H8" s="62"/>
      <c r="I8" s="62"/>
      <c r="J8" s="77" t="s">
        <v>486</v>
      </c>
    </row>
    <row r="9" spans="1:11" ht="21.6">
      <c r="A9" s="634" t="s">
        <v>70</v>
      </c>
      <c r="B9" s="61"/>
      <c r="C9" s="61"/>
      <c r="D9" s="61"/>
      <c r="E9" s="61"/>
      <c r="F9" s="61"/>
      <c r="G9" s="61"/>
      <c r="H9" s="66"/>
      <c r="I9" s="66"/>
      <c r="J9" s="77" t="s">
        <v>486</v>
      </c>
    </row>
    <row r="10" spans="1:11" ht="21.6">
      <c r="A10" s="634" t="s">
        <v>71</v>
      </c>
      <c r="B10" s="61"/>
      <c r="C10" s="61"/>
      <c r="D10" s="61"/>
      <c r="E10" s="61"/>
      <c r="F10" s="61"/>
      <c r="G10" s="61"/>
      <c r="H10" s="67"/>
      <c r="I10" s="67"/>
      <c r="J10" s="77" t="s">
        <v>486</v>
      </c>
    </row>
    <row r="11" spans="1:11" ht="52.8">
      <c r="A11" s="58" t="s">
        <v>73</v>
      </c>
      <c r="B11" s="75">
        <v>1.5</v>
      </c>
      <c r="C11" s="75">
        <v>1.5</v>
      </c>
      <c r="D11" s="75">
        <v>1.5</v>
      </c>
      <c r="E11" s="75">
        <v>0.09</v>
      </c>
      <c r="F11" s="75">
        <f>E11</f>
        <v>0.09</v>
      </c>
      <c r="G11" s="75">
        <f>F11</f>
        <v>0.09</v>
      </c>
      <c r="H11" s="66" t="s">
        <v>485</v>
      </c>
      <c r="I11" s="66" t="s">
        <v>47</v>
      </c>
      <c r="J11" s="64" t="s">
        <v>520</v>
      </c>
      <c r="K11" s="696" t="s">
        <v>521</v>
      </c>
    </row>
    <row r="12" spans="1:11" ht="13.8">
      <c r="A12" s="60" t="s">
        <v>82</v>
      </c>
      <c r="B12" s="61"/>
      <c r="C12" s="61"/>
      <c r="D12" s="61"/>
      <c r="E12" s="61"/>
      <c r="F12" s="61"/>
      <c r="G12" s="61"/>
      <c r="H12" s="66"/>
      <c r="I12" s="66"/>
      <c r="J12" s="64"/>
    </row>
    <row r="13" spans="1:11" ht="13.8">
      <c r="A13" s="60" t="s">
        <v>70</v>
      </c>
      <c r="B13" s="61"/>
      <c r="C13" s="61"/>
      <c r="D13" s="61"/>
      <c r="E13" s="61"/>
      <c r="F13" s="61"/>
      <c r="G13" s="61"/>
      <c r="H13" s="66"/>
      <c r="I13" s="66"/>
      <c r="J13" s="64"/>
    </row>
    <row r="14" spans="1:11" ht="13.8">
      <c r="A14" s="60" t="s">
        <v>83</v>
      </c>
      <c r="B14" s="61"/>
      <c r="C14" s="61"/>
      <c r="D14" s="61"/>
      <c r="E14" s="61"/>
      <c r="F14" s="61"/>
      <c r="G14" s="61"/>
      <c r="H14" s="66"/>
      <c r="I14" s="66"/>
      <c r="J14" s="64">
        <f>108.8 + 96 + 35</f>
        <v>239.8</v>
      </c>
    </row>
    <row r="15" spans="1:11" ht="123.6">
      <c r="A15" s="58" t="s">
        <v>523</v>
      </c>
      <c r="B15" s="75">
        <v>0</v>
      </c>
      <c r="C15" s="75">
        <v>0.5</v>
      </c>
      <c r="D15" s="75">
        <v>0</v>
      </c>
      <c r="E15" s="75">
        <f>B15</f>
        <v>0</v>
      </c>
      <c r="F15" s="75">
        <v>5.3999999999999999E-2</v>
      </c>
      <c r="G15" s="75">
        <f>D15</f>
        <v>0</v>
      </c>
      <c r="H15" s="74" t="s">
        <v>484</v>
      </c>
      <c r="I15" s="74" t="s">
        <v>483</v>
      </c>
      <c r="J15" s="63" t="s">
        <v>522</v>
      </c>
      <c r="K15" s="696" t="s">
        <v>519</v>
      </c>
    </row>
    <row r="16" spans="1:11" ht="13.8">
      <c r="A16" s="76"/>
      <c r="B16" s="61"/>
      <c r="C16" s="61"/>
      <c r="D16" s="61"/>
      <c r="E16" s="61"/>
      <c r="F16" s="61"/>
      <c r="G16" s="61"/>
    </row>
    <row r="17" spans="1:7" ht="13.8">
      <c r="A17" s="69" t="s">
        <v>45</v>
      </c>
      <c r="B17" s="70"/>
      <c r="C17" s="70"/>
      <c r="D17" s="70"/>
      <c r="E17" s="70"/>
      <c r="F17" s="70"/>
      <c r="G17" s="70"/>
    </row>
    <row r="18" spans="1:7" ht="13.8">
      <c r="A18" s="71"/>
      <c r="B18" s="72"/>
      <c r="C18" s="72"/>
      <c r="D18" s="72"/>
      <c r="E18" s="72"/>
      <c r="F18" s="72"/>
      <c r="G18" s="68"/>
    </row>
    <row r="19" spans="1:7" ht="13.8">
      <c r="A19" s="71"/>
      <c r="B19" s="72"/>
      <c r="C19" s="72"/>
      <c r="D19" s="72"/>
      <c r="E19" s="72"/>
      <c r="F19" s="72"/>
      <c r="G19" s="68"/>
    </row>
    <row r="20" spans="1:7" ht="13.8">
      <c r="A20" s="71"/>
      <c r="B20" s="72"/>
      <c r="C20" s="72"/>
      <c r="D20" s="72"/>
      <c r="E20" s="72"/>
      <c r="F20" s="72"/>
      <c r="G20" s="68"/>
    </row>
    <row r="21" spans="1:7" ht="13.8">
      <c r="A21" s="71"/>
      <c r="B21" s="72"/>
      <c r="C21" s="72"/>
      <c r="D21" s="72"/>
      <c r="E21" s="72"/>
      <c r="F21" s="72"/>
      <c r="G21" s="68"/>
    </row>
  </sheetData>
  <mergeCells count="6">
    <mergeCell ref="K2:K3"/>
    <mergeCell ref="H2:H3"/>
    <mergeCell ref="J2:J3"/>
    <mergeCell ref="B1:G1"/>
    <mergeCell ref="B2:D2"/>
    <mergeCell ref="E2:G2"/>
  </mergeCells>
  <conditionalFormatting sqref="B5:D5">
    <cfRule type="cellIs" dxfId="5" priority="22" operator="equal">
      <formula>0</formula>
    </cfRule>
    <cfRule type="cellIs" dxfId="4" priority="23" operator="lessThan">
      <formula>0</formula>
    </cfRule>
    <cfRule type="cellIs" dxfId="3" priority="24" operator="greaterThan">
      <formula>0</formula>
    </cfRule>
  </conditionalFormatting>
  <conditionalFormatting sqref="E5:G5">
    <cfRule type="cellIs" dxfId="2" priority="1" operator="equal">
      <formula>0</formula>
    </cfRule>
    <cfRule type="cellIs" dxfId="1" priority="2" operator="lessThan">
      <formula>0</formula>
    </cfRule>
    <cfRule type="cellIs" dxfId="0" priority="3" operator="greaterThan">
      <formula>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sheetPr>
  <dimension ref="A1:M27"/>
  <sheetViews>
    <sheetView zoomScale="70" zoomScaleNormal="70" workbookViewId="0">
      <pane xSplit="1" ySplit="3" topLeftCell="B4" activePane="bottomRight" state="frozen"/>
      <selection pane="topRight" activeCell="B1" sqref="B1"/>
      <selection pane="bottomLeft" activeCell="A4" sqref="A4"/>
      <selection pane="bottomRight" activeCell="L24" sqref="L24"/>
    </sheetView>
  </sheetViews>
  <sheetFormatPr defaultColWidth="8.6640625" defaultRowHeight="13.2"/>
  <cols>
    <col min="1" max="1" width="59.44140625" bestFit="1" customWidth="1"/>
    <col min="2" max="5" width="7.6640625" customWidth="1"/>
    <col min="6" max="6" width="9" customWidth="1"/>
    <col min="7" max="9" width="7.6640625" customWidth="1"/>
    <col min="10" max="10" width="56.33203125" customWidth="1"/>
    <col min="11" max="11" width="23" bestFit="1" customWidth="1"/>
    <col min="12" max="12" width="50.5546875" customWidth="1"/>
  </cols>
  <sheetData>
    <row r="1" spans="1:13" ht="13.95" customHeight="1">
      <c r="A1" s="178"/>
      <c r="B1" s="1486" t="s">
        <v>263</v>
      </c>
      <c r="C1" s="1487"/>
      <c r="D1" s="1487"/>
      <c r="E1" s="1487"/>
      <c r="F1" s="1487"/>
      <c r="G1" s="1487"/>
      <c r="H1" s="1487"/>
      <c r="I1" s="1488"/>
      <c r="J1" s="190"/>
      <c r="K1" s="644"/>
      <c r="L1" s="645"/>
    </row>
    <row r="2" spans="1:13" ht="13.95" customHeight="1">
      <c r="A2" s="179"/>
      <c r="B2" s="1483" t="s">
        <v>273</v>
      </c>
      <c r="C2" s="1484"/>
      <c r="D2" s="1484"/>
      <c r="E2" s="1485"/>
      <c r="F2" s="1484" t="s">
        <v>43</v>
      </c>
      <c r="G2" s="1484"/>
      <c r="H2" s="1484"/>
      <c r="I2" s="1485"/>
      <c r="J2" s="1489" t="s">
        <v>6</v>
      </c>
      <c r="K2" s="1481" t="s">
        <v>261</v>
      </c>
      <c r="L2" s="1479" t="s">
        <v>128</v>
      </c>
    </row>
    <row r="3" spans="1:13" ht="14.4" thickBot="1">
      <c r="A3" s="209" t="s">
        <v>42</v>
      </c>
      <c r="B3" s="172" t="s">
        <v>274</v>
      </c>
      <c r="C3" s="172" t="s">
        <v>117</v>
      </c>
      <c r="D3" s="173" t="s">
        <v>118</v>
      </c>
      <c r="E3" s="174" t="s">
        <v>119</v>
      </c>
      <c r="F3" s="176" t="s">
        <v>274</v>
      </c>
      <c r="G3" s="172" t="s">
        <v>117</v>
      </c>
      <c r="H3" s="173" t="s">
        <v>118</v>
      </c>
      <c r="I3" s="188" t="s">
        <v>119</v>
      </c>
      <c r="J3" s="1489"/>
      <c r="K3" s="1482"/>
      <c r="L3" s="1480"/>
      <c r="M3" s="82" t="s">
        <v>77</v>
      </c>
    </row>
    <row r="4" spans="1:13" ht="13.8" thickTop="1">
      <c r="A4" s="180" t="s">
        <v>0</v>
      </c>
      <c r="B4" s="198"/>
      <c r="C4" s="169"/>
      <c r="D4" s="169"/>
      <c r="E4" s="199"/>
      <c r="F4" s="169"/>
      <c r="G4" s="169"/>
      <c r="H4" s="169"/>
      <c r="I4" s="169"/>
      <c r="J4" s="175" t="s">
        <v>9</v>
      </c>
      <c r="K4" s="169"/>
      <c r="L4" s="637"/>
    </row>
    <row r="5" spans="1:13" ht="26.4">
      <c r="A5" s="220" t="s">
        <v>396</v>
      </c>
      <c r="B5" s="200">
        <f>SQRT(SUMSQ(C5:E5))</f>
        <v>1039.2304845413264</v>
      </c>
      <c r="C5" s="170">
        <v>600</v>
      </c>
      <c r="D5" s="170">
        <f>C5</f>
        <v>600</v>
      </c>
      <c r="E5" s="177">
        <f>C5</f>
        <v>600</v>
      </c>
      <c r="F5" s="535">
        <f>SQRT(SUMSQ(G5:I5))</f>
        <v>1039.2304845413264</v>
      </c>
      <c r="G5" s="536">
        <f>C5</f>
        <v>600</v>
      </c>
      <c r="H5" s="536">
        <f>D5</f>
        <v>600</v>
      </c>
      <c r="I5" s="536">
        <f>E5</f>
        <v>600</v>
      </c>
      <c r="J5" s="191" t="s">
        <v>271</v>
      </c>
      <c r="K5" s="170" t="s">
        <v>262</v>
      </c>
      <c r="L5" s="668" t="s">
        <v>488</v>
      </c>
      <c r="M5" s="82" t="s">
        <v>501</v>
      </c>
    </row>
    <row r="6" spans="1:13" ht="26.4">
      <c r="A6" s="220" t="s">
        <v>260</v>
      </c>
      <c r="B6" s="595">
        <f>3*3600</f>
        <v>10800</v>
      </c>
      <c r="C6" s="170"/>
      <c r="D6" s="170"/>
      <c r="E6" s="177"/>
      <c r="F6" s="535">
        <f>SQRT(SUMSQ(G6:I6))</f>
        <v>5762.4845891334062</v>
      </c>
      <c r="G6" s="536">
        <f>1.6*3600</f>
        <v>5760</v>
      </c>
      <c r="H6" s="536">
        <f>0.047*3600</f>
        <v>169.2</v>
      </c>
      <c r="I6" s="536">
        <v>0</v>
      </c>
      <c r="J6" s="191" t="s">
        <v>472</v>
      </c>
      <c r="K6" s="635" t="s">
        <v>471</v>
      </c>
      <c r="L6" s="669" t="s">
        <v>505</v>
      </c>
    </row>
    <row r="7" spans="1:13" ht="26.4">
      <c r="A7" s="661" t="s">
        <v>482</v>
      </c>
      <c r="B7" s="670">
        <f>F7</f>
        <v>765</v>
      </c>
      <c r="C7" s="170"/>
      <c r="D7" s="170"/>
      <c r="E7" s="177"/>
      <c r="F7" s="670">
        <v>765</v>
      </c>
      <c r="G7" s="536"/>
      <c r="H7" s="536"/>
      <c r="I7" s="536"/>
      <c r="J7" s="191" t="s">
        <v>497</v>
      </c>
      <c r="K7" s="635" t="s">
        <v>471</v>
      </c>
      <c r="L7" s="669" t="s">
        <v>509</v>
      </c>
    </row>
    <row r="8" spans="1:13">
      <c r="A8" s="181"/>
      <c r="B8" s="189"/>
      <c r="C8" s="170"/>
      <c r="D8" s="170"/>
      <c r="E8" s="177"/>
      <c r="F8" s="662"/>
      <c r="G8" s="662"/>
      <c r="H8" s="662"/>
      <c r="I8" s="662"/>
      <c r="J8" s="192"/>
      <c r="K8" s="170"/>
      <c r="L8" s="638"/>
    </row>
    <row r="9" spans="1:13">
      <c r="A9" s="182" t="s">
        <v>269</v>
      </c>
      <c r="B9" s="201">
        <f>SQRT(SUMSQ(B5:B8))</f>
        <v>10876.820537270991</v>
      </c>
      <c r="C9" s="171"/>
      <c r="D9" s="171"/>
      <c r="E9" s="202"/>
      <c r="F9" s="201">
        <f>SQRT(SUMSQ(F5:F8))</f>
        <v>5905.205639095052</v>
      </c>
      <c r="G9" s="171"/>
      <c r="H9" s="171"/>
      <c r="I9" s="171"/>
      <c r="J9" s="193"/>
      <c r="K9" s="171"/>
      <c r="L9" s="640"/>
    </row>
    <row r="10" spans="1:13">
      <c r="A10" s="183" t="s">
        <v>1</v>
      </c>
      <c r="B10" s="198"/>
      <c r="C10" s="169"/>
      <c r="D10" s="169"/>
      <c r="E10" s="199"/>
      <c r="F10" s="169"/>
      <c r="G10" s="169"/>
      <c r="H10" s="169"/>
      <c r="I10" s="169"/>
      <c r="J10" s="194" t="s">
        <v>10</v>
      </c>
      <c r="K10" s="636"/>
      <c r="L10" s="641"/>
    </row>
    <row r="11" spans="1:13">
      <c r="A11" s="181" t="s">
        <v>397</v>
      </c>
      <c r="B11" s="200">
        <f t="shared" ref="B11:B16" si="0">SQRT(SUMSQ(C11:E11))</f>
        <v>103.92304845413264</v>
      </c>
      <c r="C11" s="170">
        <f>SC_Alignments!AY26</f>
        <v>60</v>
      </c>
      <c r="D11" s="170">
        <f>SC_Alignments!AZ26</f>
        <v>60</v>
      </c>
      <c r="E11" s="177">
        <f>SC_Alignments!BA26</f>
        <v>60</v>
      </c>
      <c r="F11" s="664">
        <f t="shared" ref="F11:F16" si="1">SQRT(SUMSQ(G11:I11))</f>
        <v>51.610131757243174</v>
      </c>
      <c r="G11" s="536">
        <f>SC_Alignments!BB26</f>
        <v>44.34</v>
      </c>
      <c r="H11" s="536">
        <f>SC_Alignments!BC26</f>
        <v>24.55</v>
      </c>
      <c r="I11" s="536">
        <f>SC_Alignments!BD26</f>
        <v>9.74</v>
      </c>
      <c r="J11" s="192"/>
      <c r="K11" s="170" t="s">
        <v>262</v>
      </c>
      <c r="L11" s="668" t="s">
        <v>487</v>
      </c>
    </row>
    <row r="12" spans="1:13" ht="26.4">
      <c r="A12" s="181" t="s">
        <v>265</v>
      </c>
      <c r="B12" s="581">
        <f t="shared" si="0"/>
        <v>180</v>
      </c>
      <c r="C12" s="83">
        <v>0</v>
      </c>
      <c r="D12" s="83">
        <v>180</v>
      </c>
      <c r="E12" s="582">
        <v>0</v>
      </c>
      <c r="F12" s="664">
        <f t="shared" si="1"/>
        <v>162</v>
      </c>
      <c r="G12" s="536">
        <v>0</v>
      </c>
      <c r="H12" s="536">
        <f>6*27</f>
        <v>162</v>
      </c>
      <c r="I12" s="536">
        <v>0</v>
      </c>
      <c r="J12" s="195" t="s">
        <v>506</v>
      </c>
      <c r="K12" s="170" t="s">
        <v>267</v>
      </c>
      <c r="L12" s="667" t="s">
        <v>508</v>
      </c>
    </row>
    <row r="13" spans="1:13" ht="26.4">
      <c r="A13" s="181" t="s">
        <v>496</v>
      </c>
      <c r="B13" s="581">
        <f t="shared" si="0"/>
        <v>69.282032302755098</v>
      </c>
      <c r="C13" s="83">
        <v>40</v>
      </c>
      <c r="D13" s="83">
        <f>C13</f>
        <v>40</v>
      </c>
      <c r="E13" s="582">
        <f>C13</f>
        <v>40</v>
      </c>
      <c r="F13" s="535">
        <f t="shared" si="1"/>
        <v>38.557378022889473</v>
      </c>
      <c r="G13" s="536">
        <f>GNC_Pointing!B12</f>
        <v>20.16</v>
      </c>
      <c r="H13" s="536">
        <f>GNC_Pointing!C12</f>
        <v>14.43</v>
      </c>
      <c r="I13" s="536">
        <f>GNC_Pointing!D12</f>
        <v>29.53</v>
      </c>
      <c r="J13" s="192"/>
      <c r="K13" s="170" t="s">
        <v>47</v>
      </c>
      <c r="L13" s="667" t="s">
        <v>517</v>
      </c>
    </row>
    <row r="14" spans="1:13" s="82" customFormat="1" ht="26.4">
      <c r="A14" s="220" t="s">
        <v>264</v>
      </c>
      <c r="B14" s="697">
        <f t="shared" si="0"/>
        <v>623.53829072479584</v>
      </c>
      <c r="C14" s="548">
        <f>6*60</f>
        <v>360</v>
      </c>
      <c r="D14" s="548">
        <f>C14</f>
        <v>360</v>
      </c>
      <c r="E14" s="698">
        <f>C14</f>
        <v>360</v>
      </c>
      <c r="F14" s="673">
        <f t="shared" si="1"/>
        <v>22.808112591795052</v>
      </c>
      <c r="G14" s="674">
        <v>13.2</v>
      </c>
      <c r="H14" s="674">
        <v>13.4</v>
      </c>
      <c r="I14" s="674">
        <v>12.9</v>
      </c>
      <c r="J14" s="195"/>
      <c r="K14" s="635" t="s">
        <v>47</v>
      </c>
      <c r="L14" s="667" t="s">
        <v>528</v>
      </c>
    </row>
    <row r="15" spans="1:13">
      <c r="A15" s="181" t="s">
        <v>266</v>
      </c>
      <c r="B15" s="581">
        <f t="shared" si="0"/>
        <v>259.8076211353316</v>
      </c>
      <c r="C15" s="83">
        <f>SC_Alignments!AY19</f>
        <v>150</v>
      </c>
      <c r="D15" s="83">
        <f>SC_Alignments!AZ19</f>
        <v>150</v>
      </c>
      <c r="E15" s="83">
        <f>SC_Alignments!BA19</f>
        <v>150</v>
      </c>
      <c r="F15" s="664">
        <f t="shared" si="1"/>
        <v>197.03707798279999</v>
      </c>
      <c r="G15" s="536">
        <f>SC_Alignments!BB19</f>
        <v>128.01</v>
      </c>
      <c r="H15" s="536">
        <f>SC_Alignments!BC19</f>
        <v>94.4</v>
      </c>
      <c r="I15" s="536">
        <f>SC_Alignments!BD19</f>
        <v>116.3</v>
      </c>
      <c r="J15" s="192"/>
      <c r="K15" s="170" t="s">
        <v>262</v>
      </c>
      <c r="L15" s="668" t="s">
        <v>487</v>
      </c>
    </row>
    <row r="16" spans="1:13" ht="26.4">
      <c r="A16" s="181" t="s">
        <v>461</v>
      </c>
      <c r="B16" s="581">
        <f t="shared" si="0"/>
        <v>50.911688245431421</v>
      </c>
      <c r="C16" s="83">
        <v>36</v>
      </c>
      <c r="D16" s="83">
        <v>0</v>
      </c>
      <c r="E16" s="582">
        <v>36</v>
      </c>
      <c r="F16" s="664">
        <f t="shared" si="1"/>
        <v>22.627416997969522</v>
      </c>
      <c r="G16" s="536">
        <v>16</v>
      </c>
      <c r="H16" s="536">
        <f>D16</f>
        <v>0</v>
      </c>
      <c r="I16" s="536">
        <v>16</v>
      </c>
      <c r="J16" s="192" t="s">
        <v>462</v>
      </c>
      <c r="K16" s="170" t="s">
        <v>267</v>
      </c>
      <c r="L16" s="667" t="s">
        <v>514</v>
      </c>
    </row>
    <row r="17" spans="1:12">
      <c r="A17" s="182" t="s">
        <v>269</v>
      </c>
      <c r="B17" s="201">
        <f>SQRT(SUMSQ(B11:B16))</f>
        <v>711.96348220958635</v>
      </c>
      <c r="C17" s="171"/>
      <c r="D17" s="171"/>
      <c r="E17" s="202"/>
      <c r="F17" s="201">
        <f>SQRT(SUMSQ(F11:F16))</f>
        <v>265.04734897749876</v>
      </c>
      <c r="G17" s="171"/>
      <c r="H17" s="171"/>
      <c r="I17" s="171"/>
      <c r="J17" s="193"/>
      <c r="K17" s="171"/>
      <c r="L17" s="640"/>
    </row>
    <row r="18" spans="1:12">
      <c r="A18" s="183" t="s">
        <v>2</v>
      </c>
      <c r="B18" s="198"/>
      <c r="C18" s="169"/>
      <c r="D18" s="169"/>
      <c r="E18" s="199"/>
      <c r="F18" s="169"/>
      <c r="G18" s="169"/>
      <c r="H18" s="169"/>
      <c r="I18" s="169"/>
      <c r="J18" s="194" t="s">
        <v>11</v>
      </c>
      <c r="K18" s="636"/>
      <c r="L18" s="641"/>
    </row>
    <row r="19" spans="1:12">
      <c r="A19" s="220" t="s">
        <v>268</v>
      </c>
      <c r="B19" s="200">
        <f>SQRT(SUMSQ(C19:E19))</f>
        <v>1247.0765814495917</v>
      </c>
      <c r="C19" s="170">
        <f>12*60</f>
        <v>720</v>
      </c>
      <c r="D19" s="170">
        <f>C19</f>
        <v>720</v>
      </c>
      <c r="E19" s="177">
        <f>C19</f>
        <v>720</v>
      </c>
      <c r="F19" s="664">
        <f>SQRT(SUMSQ(G19:I19))</f>
        <v>149.64918977395101</v>
      </c>
      <c r="G19" s="536">
        <f>0.024*3600</f>
        <v>86.4</v>
      </c>
      <c r="H19" s="536">
        <f>0.024*3600</f>
        <v>86.4</v>
      </c>
      <c r="I19" s="536">
        <f>0.024*3600</f>
        <v>86.4</v>
      </c>
      <c r="J19" s="192" t="s">
        <v>495</v>
      </c>
      <c r="K19" s="170" t="s">
        <v>292</v>
      </c>
      <c r="L19" s="668" t="s">
        <v>489</v>
      </c>
    </row>
    <row r="20" spans="1:12" ht="26.4">
      <c r="A20" s="181" t="s">
        <v>290</v>
      </c>
      <c r="B20" s="200">
        <f>SQRT(SUMSQ(C20:E20))</f>
        <v>51.96152422706632</v>
      </c>
      <c r="C20" s="170">
        <v>30</v>
      </c>
      <c r="D20" s="170">
        <f>C20</f>
        <v>30</v>
      </c>
      <c r="E20" s="177">
        <f>C20</f>
        <v>30</v>
      </c>
      <c r="F20" s="535">
        <f>SQRT(SUMSQ(G20:I20))</f>
        <v>10.602839242391633</v>
      </c>
      <c r="G20" s="536">
        <f>GNC_Pointing!B9</f>
        <v>4.21</v>
      </c>
      <c r="H20" s="536">
        <f>GNC_Pointing!C9</f>
        <v>9.19</v>
      </c>
      <c r="I20" s="536">
        <f>GNC_Pointing!D9</f>
        <v>3.2</v>
      </c>
      <c r="J20" s="192"/>
      <c r="K20" s="170" t="s">
        <v>47</v>
      </c>
      <c r="L20" s="667" t="s">
        <v>518</v>
      </c>
    </row>
    <row r="21" spans="1:12">
      <c r="A21" s="181"/>
      <c r="B21" s="189"/>
      <c r="C21" s="170"/>
      <c r="D21" s="170"/>
      <c r="E21" s="177"/>
      <c r="F21" s="170"/>
      <c r="G21" s="170"/>
      <c r="H21" s="170"/>
      <c r="I21" s="170"/>
      <c r="J21" s="192"/>
      <c r="K21" s="170"/>
      <c r="L21" s="638"/>
    </row>
    <row r="22" spans="1:12" ht="13.8" thickBot="1">
      <c r="A22" s="184" t="s">
        <v>269</v>
      </c>
      <c r="B22" s="203">
        <f>SQRT(SUMSQ(B19:B21))</f>
        <v>1248.1586437628832</v>
      </c>
      <c r="C22" s="185"/>
      <c r="D22" s="185"/>
      <c r="E22" s="204"/>
      <c r="F22" s="203">
        <f>SQRT(SUMSQ(F19:F21))</f>
        <v>150.02433202650829</v>
      </c>
      <c r="G22" s="185"/>
      <c r="H22" s="185"/>
      <c r="I22" s="185"/>
      <c r="J22" s="196"/>
      <c r="K22" s="185"/>
      <c r="L22" s="642"/>
    </row>
    <row r="23" spans="1:12">
      <c r="A23" s="181"/>
      <c r="B23" s="189"/>
      <c r="C23" s="170"/>
      <c r="D23" s="170"/>
      <c r="E23" s="177"/>
      <c r="F23" s="170"/>
      <c r="G23" s="170"/>
      <c r="H23" s="170"/>
      <c r="I23" s="170"/>
      <c r="J23" s="192"/>
      <c r="K23" s="170"/>
      <c r="L23" s="638"/>
    </row>
    <row r="24" spans="1:12">
      <c r="A24" s="181"/>
      <c r="B24" s="189"/>
      <c r="C24" s="170"/>
      <c r="D24" s="170"/>
      <c r="E24" s="177"/>
      <c r="F24" s="170"/>
      <c r="G24" s="170"/>
      <c r="H24" s="170"/>
      <c r="I24" s="170"/>
      <c r="J24" s="192"/>
      <c r="K24" s="170"/>
      <c r="L24" s="638"/>
    </row>
    <row r="25" spans="1:12" ht="15.6">
      <c r="A25" s="186" t="s">
        <v>272</v>
      </c>
      <c r="B25" s="205">
        <f>B9+SQRT(SUMSQ(B17,B22))</f>
        <v>12313.758949312371</v>
      </c>
      <c r="C25" s="170"/>
      <c r="D25" s="170"/>
      <c r="E25" s="177"/>
      <c r="F25" s="205">
        <f>F9+SQRT(SUMSQ(F17,F22))</f>
        <v>6209.7666303595279</v>
      </c>
      <c r="G25" s="170"/>
      <c r="H25" s="170"/>
      <c r="I25" s="170"/>
      <c r="J25" s="192"/>
      <c r="K25" s="170"/>
      <c r="L25" s="638"/>
    </row>
    <row r="26" spans="1:12" ht="15.6">
      <c r="A26" s="186" t="s">
        <v>270</v>
      </c>
      <c r="B26" s="206">
        <f>3.5*3600</f>
        <v>12600</v>
      </c>
      <c r="C26" s="170"/>
      <c r="D26" s="170"/>
      <c r="E26" s="177"/>
      <c r="F26" s="206">
        <f>3.5*3600</f>
        <v>12600</v>
      </c>
      <c r="G26" s="170"/>
      <c r="H26" s="170"/>
      <c r="I26" s="170"/>
      <c r="J26" s="195" t="s">
        <v>474</v>
      </c>
      <c r="K26" s="170"/>
      <c r="L26" s="638"/>
    </row>
    <row r="27" spans="1:12" ht="16.2" thickBot="1">
      <c r="A27" s="187" t="s">
        <v>40</v>
      </c>
      <c r="B27" s="207">
        <f>B26-B25</f>
        <v>286.24105068762947</v>
      </c>
      <c r="C27" s="168"/>
      <c r="D27" s="168"/>
      <c r="E27" s="208"/>
      <c r="F27" s="207">
        <f>F26-F25</f>
        <v>6390.2333696404721</v>
      </c>
      <c r="G27" s="168"/>
      <c r="H27" s="168"/>
      <c r="I27" s="168"/>
      <c r="J27" s="197"/>
      <c r="K27" s="168"/>
      <c r="L27" s="643"/>
    </row>
  </sheetData>
  <mergeCells count="6">
    <mergeCell ref="L2:L3"/>
    <mergeCell ref="K2:K3"/>
    <mergeCell ref="B2:E2"/>
    <mergeCell ref="F2:I2"/>
    <mergeCell ref="B1:I1"/>
    <mergeCell ref="J2:J3"/>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sheetPr>
  <dimension ref="A1:L31"/>
  <sheetViews>
    <sheetView zoomScale="85" zoomScaleNormal="85" workbookViewId="0">
      <pane xSplit="1" ySplit="3" topLeftCell="B4" activePane="bottomRight" state="frozen"/>
      <selection pane="topRight" activeCell="B1" sqref="B1"/>
      <selection pane="bottomLeft" activeCell="A4" sqref="A4"/>
      <selection pane="bottomRight" activeCell="B25" sqref="B25"/>
    </sheetView>
  </sheetViews>
  <sheetFormatPr defaultColWidth="8.6640625" defaultRowHeight="13.2"/>
  <cols>
    <col min="1" max="1" width="59.44140625" bestFit="1" customWidth="1"/>
    <col min="2" max="9" width="7.6640625" customWidth="1"/>
    <col min="10" max="10" width="56.33203125" customWidth="1"/>
    <col min="11" max="11" width="23" bestFit="1" customWidth="1"/>
    <col min="12" max="12" width="46.33203125" customWidth="1"/>
  </cols>
  <sheetData>
    <row r="1" spans="1:12" ht="13.95" customHeight="1">
      <c r="A1" s="178"/>
      <c r="B1" s="1486" t="s">
        <v>287</v>
      </c>
      <c r="C1" s="1487"/>
      <c r="D1" s="1487"/>
      <c r="E1" s="1487"/>
      <c r="F1" s="1487"/>
      <c r="G1" s="1487"/>
      <c r="H1" s="1487"/>
      <c r="I1" s="1488"/>
      <c r="J1" s="190"/>
      <c r="K1" s="644"/>
      <c r="L1" s="645"/>
    </row>
    <row r="2" spans="1:12" ht="13.95" customHeight="1">
      <c r="A2" s="179"/>
      <c r="B2" s="1483" t="s">
        <v>273</v>
      </c>
      <c r="C2" s="1484"/>
      <c r="D2" s="1484"/>
      <c r="E2" s="1485"/>
      <c r="F2" s="1484" t="s">
        <v>43</v>
      </c>
      <c r="G2" s="1484"/>
      <c r="H2" s="1484"/>
      <c r="I2" s="1485"/>
      <c r="J2" s="1489" t="s">
        <v>6</v>
      </c>
      <c r="K2" s="1481" t="s">
        <v>261</v>
      </c>
      <c r="L2" s="1479" t="s">
        <v>128</v>
      </c>
    </row>
    <row r="3" spans="1:12" ht="14.4" thickBot="1">
      <c r="A3" s="209" t="s">
        <v>42</v>
      </c>
      <c r="B3" s="172" t="s">
        <v>274</v>
      </c>
      <c r="C3" s="172" t="s">
        <v>117</v>
      </c>
      <c r="D3" s="173" t="s">
        <v>118</v>
      </c>
      <c r="E3" s="174" t="s">
        <v>455</v>
      </c>
      <c r="F3" s="176" t="s">
        <v>274</v>
      </c>
      <c r="G3" s="172" t="s">
        <v>117</v>
      </c>
      <c r="H3" s="173" t="s">
        <v>118</v>
      </c>
      <c r="I3" s="188" t="s">
        <v>119</v>
      </c>
      <c r="J3" s="1489"/>
      <c r="K3" s="1482"/>
      <c r="L3" s="1480"/>
    </row>
    <row r="4" spans="1:12" ht="13.8" thickTop="1">
      <c r="A4" s="180" t="s">
        <v>0</v>
      </c>
      <c r="B4" s="198"/>
      <c r="C4" s="169"/>
      <c r="D4" s="169"/>
      <c r="E4" s="199"/>
      <c r="F4" s="169"/>
      <c r="G4" s="169"/>
      <c r="H4" s="169"/>
      <c r="I4" s="169"/>
      <c r="J4" s="175" t="s">
        <v>9</v>
      </c>
      <c r="K4" s="169"/>
      <c r="L4" s="637"/>
    </row>
    <row r="5" spans="1:12" ht="26.4">
      <c r="A5" s="220" t="s">
        <v>385</v>
      </c>
      <c r="B5" s="200">
        <f>SQRT(SUMSQ(C5:E5))</f>
        <v>707.10678118654755</v>
      </c>
      <c r="C5" s="663">
        <v>500</v>
      </c>
      <c r="D5" s="663">
        <f>C5</f>
        <v>500</v>
      </c>
      <c r="E5" s="537"/>
      <c r="F5" s="535">
        <f>SQRT(SUMSQ(G5:I5))</f>
        <v>553.539339162087</v>
      </c>
      <c r="G5" s="536">
        <f>SC_Alignments!AD29+SC_Alignments!AP29+SC_Alignments!AV29</f>
        <v>182.24</v>
      </c>
      <c r="H5" s="536">
        <f>SC_Alignments!AE29+SC_Alignments!AQ29+SC_Alignments!AW29</f>
        <v>522.67999999999995</v>
      </c>
      <c r="I5" s="170"/>
      <c r="J5" s="191" t="s">
        <v>271</v>
      </c>
      <c r="K5" s="170" t="s">
        <v>262</v>
      </c>
      <c r="L5" s="668" t="s">
        <v>488</v>
      </c>
    </row>
    <row r="6" spans="1:12" ht="26.4">
      <c r="A6" s="220" t="s">
        <v>454</v>
      </c>
      <c r="B6" s="671">
        <f>SQRT(SUMSQ(C6:E6))</f>
        <v>141.42135623730951</v>
      </c>
      <c r="C6" s="456">
        <v>100</v>
      </c>
      <c r="D6" s="456">
        <v>100</v>
      </c>
      <c r="E6" s="672"/>
      <c r="F6" s="673">
        <f>SQRT(SUMSQ(G6:I6))</f>
        <v>141.42135623730951</v>
      </c>
      <c r="G6" s="674">
        <f>C6</f>
        <v>100</v>
      </c>
      <c r="H6" s="674">
        <f>D6</f>
        <v>100</v>
      </c>
      <c r="I6" s="635"/>
      <c r="J6" s="191" t="s">
        <v>463</v>
      </c>
      <c r="K6" s="635" t="s">
        <v>286</v>
      </c>
      <c r="L6" s="669" t="s">
        <v>510</v>
      </c>
    </row>
    <row r="7" spans="1:12">
      <c r="A7" s="220"/>
      <c r="B7" s="535"/>
      <c r="C7" s="536"/>
      <c r="D7" s="536"/>
      <c r="E7" s="537"/>
      <c r="F7" s="536"/>
      <c r="G7" s="536"/>
      <c r="H7" s="536"/>
      <c r="I7" s="170"/>
      <c r="J7" s="195"/>
      <c r="K7" s="635"/>
      <c r="L7" s="639"/>
    </row>
    <row r="8" spans="1:12">
      <c r="A8" s="181"/>
      <c r="B8" s="535"/>
      <c r="C8" s="536"/>
      <c r="D8" s="536"/>
      <c r="E8" s="537"/>
      <c r="F8" s="170"/>
      <c r="G8" s="170"/>
      <c r="H8" s="170"/>
      <c r="I8" s="170"/>
      <c r="J8" s="192"/>
      <c r="K8" s="170"/>
      <c r="L8" s="638"/>
    </row>
    <row r="9" spans="1:12">
      <c r="A9" s="182" t="s">
        <v>269</v>
      </c>
      <c r="B9" s="538">
        <f>SQRT(SUMSQ(B5:B8))</f>
        <v>721.11025509279784</v>
      </c>
      <c r="C9" s="539"/>
      <c r="D9" s="539"/>
      <c r="E9" s="540"/>
      <c r="F9" s="538">
        <f>SQRT(SUMSQ(F5:F8))</f>
        <v>571.31935027618306</v>
      </c>
      <c r="G9" s="171"/>
      <c r="H9" s="171"/>
      <c r="I9" s="171"/>
      <c r="J9" s="193"/>
      <c r="K9" s="171"/>
      <c r="L9" s="640"/>
    </row>
    <row r="10" spans="1:12">
      <c r="A10" s="183" t="s">
        <v>1</v>
      </c>
      <c r="B10" s="541"/>
      <c r="C10" s="542"/>
      <c r="D10" s="542"/>
      <c r="E10" s="543"/>
      <c r="F10" s="169"/>
      <c r="G10" s="169"/>
      <c r="H10" s="169"/>
      <c r="I10" s="169"/>
      <c r="J10" s="194" t="s">
        <v>10</v>
      </c>
      <c r="K10" s="636"/>
      <c r="L10" s="641"/>
    </row>
    <row r="11" spans="1:12">
      <c r="A11" s="220" t="s">
        <v>383</v>
      </c>
      <c r="B11" s="200">
        <f>SQRT(SUMSQ(C11:E11))</f>
        <v>269.2582403567252</v>
      </c>
      <c r="C11" s="663">
        <v>250</v>
      </c>
      <c r="D11" s="663">
        <v>100</v>
      </c>
      <c r="E11" s="537"/>
      <c r="F11" s="535">
        <f>SQRT(SUMSQ(G11:I11))</f>
        <v>52.042848692207464</v>
      </c>
      <c r="G11" s="536">
        <f>SC_Alignments!BB29</f>
        <v>46.66</v>
      </c>
      <c r="H11" s="536">
        <f>SC_Alignments!BC29</f>
        <v>23.05</v>
      </c>
      <c r="I11" s="170"/>
      <c r="J11" s="192"/>
      <c r="K11" s="170" t="s">
        <v>262</v>
      </c>
      <c r="L11" s="668" t="s">
        <v>487</v>
      </c>
    </row>
    <row r="12" spans="1:12" ht="26.4">
      <c r="A12" s="181" t="s">
        <v>289</v>
      </c>
      <c r="B12" s="200">
        <f>SQRT(SUMSQ(C12:E12))</f>
        <v>56.568542494923804</v>
      </c>
      <c r="C12" s="663">
        <v>40</v>
      </c>
      <c r="D12" s="663">
        <f>C12</f>
        <v>40</v>
      </c>
      <c r="E12" s="537"/>
      <c r="F12" s="535">
        <f>SQRT(SUMSQ(G12:I12))</f>
        <v>24.792145933742805</v>
      </c>
      <c r="G12" s="536">
        <f>GNC_Pointing!B12</f>
        <v>20.16</v>
      </c>
      <c r="H12" s="536">
        <f>GNC_Pointing!C12</f>
        <v>14.43</v>
      </c>
      <c r="I12" s="170"/>
      <c r="J12" s="192"/>
      <c r="K12" s="170" t="s">
        <v>47</v>
      </c>
      <c r="L12" s="667" t="s">
        <v>517</v>
      </c>
    </row>
    <row r="13" spans="1:12" ht="52.8">
      <c r="A13" s="181" t="s">
        <v>19</v>
      </c>
      <c r="B13" s="535">
        <f>SQRT(SUMSQ(C13:E13))</f>
        <v>2.1213203435596424</v>
      </c>
      <c r="C13" s="536">
        <f>Trajectory!B11</f>
        <v>1.5</v>
      </c>
      <c r="D13" s="536">
        <f>Trajectory!C11</f>
        <v>1.5</v>
      </c>
      <c r="E13" s="537"/>
      <c r="F13" s="535">
        <f>SQRT(SUMSQ(G13:I13))</f>
        <v>0.12727922061357855</v>
      </c>
      <c r="G13" s="536">
        <f>Trajectory!E11</f>
        <v>0.09</v>
      </c>
      <c r="H13" s="536">
        <f>Trajectory!F11</f>
        <v>0.09</v>
      </c>
      <c r="I13" s="170"/>
      <c r="J13" s="192"/>
      <c r="K13" s="170" t="s">
        <v>47</v>
      </c>
      <c r="L13" s="667" t="s">
        <v>521</v>
      </c>
    </row>
    <row r="14" spans="1:12" ht="79.2">
      <c r="A14" s="181" t="s">
        <v>20</v>
      </c>
      <c r="B14" s="535">
        <f>SQRT(SUMSQ(C14:E14))</f>
        <v>0.5</v>
      </c>
      <c r="C14" s="536">
        <f>Trajectory!B15</f>
        <v>0</v>
      </c>
      <c r="D14" s="536">
        <f>Trajectory!C15</f>
        <v>0.5</v>
      </c>
      <c r="E14" s="537"/>
      <c r="F14" s="535">
        <f>SQRT(SUMSQ(G14:I14))</f>
        <v>5.3999999999999999E-2</v>
      </c>
      <c r="G14" s="536">
        <f>Trajectory!E15</f>
        <v>0</v>
      </c>
      <c r="H14" s="536">
        <f>Trajectory!F15</f>
        <v>5.3999999999999999E-2</v>
      </c>
      <c r="I14" s="170"/>
      <c r="J14" s="192"/>
      <c r="K14" s="170" t="s">
        <v>291</v>
      </c>
      <c r="L14" s="667" t="s">
        <v>519</v>
      </c>
    </row>
    <row r="15" spans="1:12" s="82" customFormat="1" ht="52.8">
      <c r="A15" s="220" t="s">
        <v>288</v>
      </c>
      <c r="B15" s="671">
        <f>SQRT(SUMSQ(C15:E15))</f>
        <v>70.710678118654755</v>
      </c>
      <c r="C15" s="456">
        <v>50</v>
      </c>
      <c r="D15" s="456">
        <f>C15</f>
        <v>50</v>
      </c>
      <c r="E15" s="672"/>
      <c r="F15" s="671">
        <f>SQRT(SUMSQ(G15:I15))</f>
        <v>70.710678118654755</v>
      </c>
      <c r="G15" s="456">
        <v>50</v>
      </c>
      <c r="H15" s="456">
        <f>G15</f>
        <v>50</v>
      </c>
      <c r="I15" s="635"/>
      <c r="J15" s="191" t="s">
        <v>511</v>
      </c>
      <c r="K15" s="635" t="s">
        <v>286</v>
      </c>
      <c r="L15" s="667" t="s">
        <v>512</v>
      </c>
    </row>
    <row r="16" spans="1:12">
      <c r="A16" s="182" t="s">
        <v>269</v>
      </c>
      <c r="B16" s="538">
        <f>SQRT(SUMSQ(B11:B15))</f>
        <v>284.08581449977402</v>
      </c>
      <c r="C16" s="539"/>
      <c r="D16" s="539"/>
      <c r="E16" s="540"/>
      <c r="F16" s="538">
        <f>SQRT(SUMSQ(F11:F15))</f>
        <v>91.231177324421282</v>
      </c>
      <c r="G16" s="171"/>
      <c r="H16" s="171"/>
      <c r="I16" s="171"/>
      <c r="J16" s="193"/>
      <c r="K16" s="171"/>
      <c r="L16" s="640"/>
    </row>
    <row r="17" spans="1:12">
      <c r="A17" s="183" t="s">
        <v>2</v>
      </c>
      <c r="B17" s="541"/>
      <c r="C17" s="542"/>
      <c r="D17" s="542"/>
      <c r="E17" s="543"/>
      <c r="F17" s="169"/>
      <c r="G17" s="169"/>
      <c r="H17" s="169"/>
      <c r="I17" s="169"/>
      <c r="J17" s="194" t="s">
        <v>11</v>
      </c>
      <c r="K17" s="636"/>
      <c r="L17" s="641"/>
    </row>
    <row r="18" spans="1:12">
      <c r="A18" s="181" t="s">
        <v>294</v>
      </c>
      <c r="B18" s="200">
        <f>SQRT(SUMSQ(C18:E18))</f>
        <v>42.426406871192853</v>
      </c>
      <c r="C18" s="663">
        <f>SC_Alignments!BE29</f>
        <v>30</v>
      </c>
      <c r="D18" s="663">
        <f>SC_Alignments!BF29</f>
        <v>30</v>
      </c>
      <c r="E18" s="537"/>
      <c r="F18" s="535">
        <f>SQRT(SUMSQ(G18:I18))</f>
        <v>14.142135623730951</v>
      </c>
      <c r="G18" s="536">
        <f>SC_Alignments!BH29</f>
        <v>10</v>
      </c>
      <c r="H18" s="536">
        <f>SC_Alignments!BI29</f>
        <v>10</v>
      </c>
      <c r="I18" s="170"/>
      <c r="J18" s="192"/>
      <c r="K18" s="170" t="s">
        <v>292</v>
      </c>
      <c r="L18" s="668" t="s">
        <v>489</v>
      </c>
    </row>
    <row r="19" spans="1:12" ht="26.4">
      <c r="A19" s="181" t="s">
        <v>290</v>
      </c>
      <c r="B19" s="200">
        <f>SQRT(SUMSQ(C19:E19))</f>
        <v>42.426406871192853</v>
      </c>
      <c r="C19" s="663">
        <v>30</v>
      </c>
      <c r="D19" s="663">
        <f>C19</f>
        <v>30</v>
      </c>
      <c r="E19" s="537"/>
      <c r="F19" s="535">
        <f>SQRT(SUMSQ(G19:I19))</f>
        <v>10.108422230991343</v>
      </c>
      <c r="G19" s="536">
        <f>GNC_Pointing!B9</f>
        <v>4.21</v>
      </c>
      <c r="H19" s="536">
        <f>GNC_Pointing!C9</f>
        <v>9.19</v>
      </c>
      <c r="I19" s="170"/>
      <c r="J19" s="192"/>
      <c r="K19" s="170" t="s">
        <v>47</v>
      </c>
      <c r="L19" s="667" t="s">
        <v>518</v>
      </c>
    </row>
    <row r="20" spans="1:12">
      <c r="A20" s="181"/>
      <c r="B20" s="535"/>
      <c r="C20" s="536"/>
      <c r="D20" s="536"/>
      <c r="E20" s="537"/>
      <c r="F20" s="170"/>
      <c r="G20" s="170"/>
      <c r="H20" s="170"/>
      <c r="I20" s="170"/>
      <c r="J20" s="192"/>
      <c r="K20" s="170"/>
      <c r="L20" s="638"/>
    </row>
    <row r="21" spans="1:12" ht="13.8" thickBot="1">
      <c r="A21" s="184" t="s">
        <v>269</v>
      </c>
      <c r="B21" s="544">
        <f>SQRT(SUMSQ(B18:B20))</f>
        <v>60.000000000000007</v>
      </c>
      <c r="C21" s="545"/>
      <c r="D21" s="545"/>
      <c r="E21" s="546"/>
      <c r="F21" s="544">
        <f>SQRT(SUMSQ(F18:F20))</f>
        <v>17.383331096196724</v>
      </c>
      <c r="G21" s="185"/>
      <c r="H21" s="185"/>
      <c r="I21" s="185"/>
      <c r="J21" s="196"/>
      <c r="K21" s="185"/>
      <c r="L21" s="642"/>
    </row>
    <row r="22" spans="1:12">
      <c r="A22" s="181"/>
      <c r="B22" s="189"/>
      <c r="C22" s="170"/>
      <c r="D22" s="170"/>
      <c r="E22" s="177"/>
      <c r="F22" s="170"/>
      <c r="G22" s="170"/>
      <c r="H22" s="170"/>
      <c r="I22" s="170"/>
      <c r="J22" s="192"/>
      <c r="K22" s="170"/>
      <c r="L22" s="638"/>
    </row>
    <row r="23" spans="1:12">
      <c r="A23" s="181"/>
      <c r="B23" s="189"/>
      <c r="C23" s="170"/>
      <c r="D23" s="170"/>
      <c r="E23" s="177"/>
      <c r="F23" s="170"/>
      <c r="G23" s="170"/>
      <c r="H23" s="170"/>
      <c r="I23" s="170"/>
      <c r="J23" s="192"/>
      <c r="K23" s="170"/>
      <c r="L23" s="638"/>
    </row>
    <row r="24" spans="1:12" ht="15.6">
      <c r="A24" s="186" t="s">
        <v>272</v>
      </c>
      <c r="B24" s="205">
        <f>B9+SQRT(SUMSQ(B16,B21))</f>
        <v>1011.4630577312432</v>
      </c>
      <c r="C24" s="170"/>
      <c r="D24" s="170"/>
      <c r="E24" s="177"/>
      <c r="F24" s="205">
        <f>F9+SQRT(SUMSQ(F16,F21))</f>
        <v>664.19188613043866</v>
      </c>
      <c r="G24" s="170"/>
      <c r="H24" s="170"/>
      <c r="I24" s="170"/>
      <c r="J24" s="192"/>
      <c r="K24" s="170"/>
      <c r="L24" s="638"/>
    </row>
    <row r="25" spans="1:12" ht="15.6">
      <c r="A25" s="186" t="s">
        <v>270</v>
      </c>
      <c r="B25" s="206">
        <v>3600</v>
      </c>
      <c r="C25" s="170"/>
      <c r="D25" s="170"/>
      <c r="E25" s="177"/>
      <c r="F25" s="206">
        <v>3600</v>
      </c>
      <c r="G25" s="170"/>
      <c r="H25" s="170"/>
      <c r="I25" s="170"/>
      <c r="J25" s="195" t="s">
        <v>458</v>
      </c>
      <c r="K25" s="170"/>
      <c r="L25" s="638"/>
    </row>
    <row r="26" spans="1:12" ht="16.2" thickBot="1">
      <c r="A26" s="187" t="s">
        <v>40</v>
      </c>
      <c r="B26" s="207">
        <f>B25-B24</f>
        <v>2588.5369422687568</v>
      </c>
      <c r="C26" s="168"/>
      <c r="D26" s="168"/>
      <c r="E26" s="208"/>
      <c r="F26" s="207">
        <f>F25-F24</f>
        <v>2935.8081138695616</v>
      </c>
      <c r="G26" s="168"/>
      <c r="H26" s="168"/>
      <c r="I26" s="168"/>
      <c r="J26" s="197"/>
      <c r="K26" s="168"/>
      <c r="L26" s="643"/>
    </row>
    <row r="29" spans="1:12" ht="15.6">
      <c r="A29" s="547" t="s">
        <v>32</v>
      </c>
    </row>
    <row r="30" spans="1:12">
      <c r="A30" s="82" t="s">
        <v>456</v>
      </c>
    </row>
    <row r="31" spans="1:12">
      <c r="A31" s="548" t="s">
        <v>457</v>
      </c>
    </row>
  </sheetData>
  <mergeCells count="6">
    <mergeCell ref="L2:L3"/>
    <mergeCell ref="B1:I1"/>
    <mergeCell ref="B2:E2"/>
    <mergeCell ref="F2:I2"/>
    <mergeCell ref="J2:J3"/>
    <mergeCell ref="K2:K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tint="-0.499984740745262"/>
  </sheetPr>
  <dimension ref="A1:N32"/>
  <sheetViews>
    <sheetView zoomScale="70" zoomScaleNormal="70" workbookViewId="0">
      <pane xSplit="1" ySplit="3" topLeftCell="E4" activePane="bottomRight" state="frozen"/>
      <selection pane="topRight" activeCell="B1" sqref="B1"/>
      <selection pane="bottomLeft" activeCell="A4" sqref="A4"/>
      <selection pane="bottomRight" activeCell="N7" sqref="N7"/>
    </sheetView>
  </sheetViews>
  <sheetFormatPr defaultColWidth="8.6640625" defaultRowHeight="13.2"/>
  <cols>
    <col min="1" max="1" width="43.6640625" customWidth="1"/>
    <col min="2" max="2" width="16.6640625" customWidth="1"/>
    <col min="3" max="3" width="13.6640625" customWidth="1"/>
    <col min="4" max="11" width="7.6640625" customWidth="1"/>
    <col min="12" max="12" width="48.6640625" customWidth="1"/>
    <col min="13" max="13" width="14.109375" customWidth="1"/>
    <col min="14" max="14" width="27.88671875" customWidth="1"/>
  </cols>
  <sheetData>
    <row r="1" spans="1:14" ht="13.95" customHeight="1">
      <c r="A1" s="178"/>
      <c r="B1" s="1490" t="s">
        <v>24</v>
      </c>
      <c r="C1" s="1493" t="s">
        <v>25</v>
      </c>
      <c r="D1" s="1486" t="s">
        <v>400</v>
      </c>
      <c r="E1" s="1487"/>
      <c r="F1" s="1487"/>
      <c r="G1" s="1487"/>
      <c r="H1" s="1487"/>
      <c r="I1" s="1487"/>
      <c r="J1" s="1487"/>
      <c r="K1" s="1488"/>
      <c r="L1" s="190"/>
      <c r="M1" s="644"/>
      <c r="N1" s="645"/>
    </row>
    <row r="2" spans="1:14" ht="13.95" customHeight="1">
      <c r="A2" s="179"/>
      <c r="B2" s="1491"/>
      <c r="C2" s="1494"/>
      <c r="D2" s="1483" t="s">
        <v>273</v>
      </c>
      <c r="E2" s="1484"/>
      <c r="F2" s="1484"/>
      <c r="G2" s="1485"/>
      <c r="H2" s="1484" t="s">
        <v>43</v>
      </c>
      <c r="I2" s="1484"/>
      <c r="J2" s="1484"/>
      <c r="K2" s="1485"/>
      <c r="L2" s="1489" t="s">
        <v>6</v>
      </c>
      <c r="M2" s="1481" t="s">
        <v>261</v>
      </c>
      <c r="N2" s="1479" t="s">
        <v>128</v>
      </c>
    </row>
    <row r="3" spans="1:14" ht="14.4" thickBot="1">
      <c r="A3" s="209" t="s">
        <v>42</v>
      </c>
      <c r="B3" s="1492"/>
      <c r="C3" s="1495"/>
      <c r="D3" s="172" t="s">
        <v>274</v>
      </c>
      <c r="E3" s="172" t="s">
        <v>117</v>
      </c>
      <c r="F3" s="173" t="s">
        <v>118</v>
      </c>
      <c r="G3" s="174" t="s">
        <v>119</v>
      </c>
      <c r="H3" s="176" t="s">
        <v>274</v>
      </c>
      <c r="I3" s="172" t="s">
        <v>117</v>
      </c>
      <c r="J3" s="173" t="s">
        <v>118</v>
      </c>
      <c r="K3" s="188" t="s">
        <v>119</v>
      </c>
      <c r="L3" s="1489"/>
      <c r="M3" s="1482"/>
      <c r="N3" s="1480"/>
    </row>
    <row r="4" spans="1:14" ht="13.8" thickTop="1">
      <c r="A4" s="180" t="s">
        <v>0</v>
      </c>
      <c r="B4" s="453"/>
      <c r="C4" s="453"/>
      <c r="D4" s="198"/>
      <c r="E4" s="169"/>
      <c r="F4" s="169"/>
      <c r="G4" s="199"/>
      <c r="H4" s="169"/>
      <c r="I4" s="169"/>
      <c r="J4" s="169"/>
      <c r="K4" s="169"/>
      <c r="L4" s="175" t="s">
        <v>9</v>
      </c>
      <c r="M4" s="169"/>
      <c r="N4" s="637"/>
    </row>
    <row r="5" spans="1:14" ht="66">
      <c r="A5" s="458" t="s">
        <v>469</v>
      </c>
      <c r="B5" s="598" t="s">
        <v>467</v>
      </c>
      <c r="C5" s="457" t="s">
        <v>468</v>
      </c>
      <c r="D5" s="456" t="s">
        <v>300</v>
      </c>
      <c r="E5" s="170">
        <v>0</v>
      </c>
      <c r="F5" s="170">
        <v>500</v>
      </c>
      <c r="G5" s="177">
        <v>0</v>
      </c>
      <c r="H5" s="456" t="s">
        <v>300</v>
      </c>
      <c r="I5" s="170">
        <v>0</v>
      </c>
      <c r="J5" s="170">
        <v>425</v>
      </c>
      <c r="K5" s="170">
        <v>0</v>
      </c>
      <c r="L5" s="191" t="s">
        <v>470</v>
      </c>
      <c r="M5" s="635" t="s">
        <v>267</v>
      </c>
      <c r="N5" s="667" t="s">
        <v>504</v>
      </c>
    </row>
    <row r="6" spans="1:14" ht="79.2">
      <c r="A6" s="220" t="s">
        <v>473</v>
      </c>
      <c r="B6" s="457" t="s">
        <v>467</v>
      </c>
      <c r="C6" s="457" t="s">
        <v>468</v>
      </c>
      <c r="D6" s="456" t="s">
        <v>300</v>
      </c>
      <c r="E6" s="170">
        <v>300</v>
      </c>
      <c r="F6" s="170">
        <v>300</v>
      </c>
      <c r="G6" s="177">
        <v>300</v>
      </c>
      <c r="H6" s="456" t="s">
        <v>300</v>
      </c>
      <c r="I6" s="170">
        <v>150.47999999999999</v>
      </c>
      <c r="J6" s="170">
        <v>150.47999999999999</v>
      </c>
      <c r="K6" s="177">
        <v>150.47999999999999</v>
      </c>
      <c r="L6" s="191" t="s">
        <v>479</v>
      </c>
      <c r="M6" s="635" t="s">
        <v>267</v>
      </c>
      <c r="N6" s="667" t="s">
        <v>503</v>
      </c>
    </row>
    <row r="7" spans="1:14" ht="39.6">
      <c r="A7" s="458" t="s">
        <v>163</v>
      </c>
      <c r="B7" s="457" t="s">
        <v>467</v>
      </c>
      <c r="C7" s="457" t="s">
        <v>468</v>
      </c>
      <c r="D7" s="456" t="s">
        <v>300</v>
      </c>
      <c r="E7" s="170">
        <v>20</v>
      </c>
      <c r="F7" s="170">
        <v>40</v>
      </c>
      <c r="G7" s="177">
        <v>20</v>
      </c>
      <c r="H7" s="456" t="s">
        <v>300</v>
      </c>
      <c r="I7" s="170">
        <v>20</v>
      </c>
      <c r="J7" s="170">
        <v>5</v>
      </c>
      <c r="K7" s="170">
        <v>20</v>
      </c>
      <c r="L7" s="191" t="s">
        <v>480</v>
      </c>
      <c r="M7" s="170" t="s">
        <v>267</v>
      </c>
      <c r="N7" s="667" t="s">
        <v>502</v>
      </c>
    </row>
    <row r="8" spans="1:14">
      <c r="A8" s="181"/>
      <c r="B8" s="170"/>
      <c r="C8" s="170"/>
      <c r="D8" s="189"/>
      <c r="E8" s="170"/>
      <c r="F8" s="170"/>
      <c r="G8" s="177"/>
      <c r="H8" s="170"/>
      <c r="I8" s="170"/>
      <c r="J8" s="170"/>
      <c r="K8" s="170"/>
      <c r="L8" s="192"/>
      <c r="M8" s="170"/>
      <c r="N8" s="646"/>
    </row>
    <row r="9" spans="1:14">
      <c r="A9" s="182" t="s">
        <v>269</v>
      </c>
      <c r="B9" s="222"/>
      <c r="C9" s="222"/>
      <c r="D9" s="222" t="s">
        <v>300</v>
      </c>
      <c r="E9" s="222">
        <f>SQRT(SUMSQ(E5:E8))</f>
        <v>300.66592756745814</v>
      </c>
      <c r="F9" s="222">
        <f>SQRT(SUMSQ(F5:F8))</f>
        <v>584.46556784809832</v>
      </c>
      <c r="G9" s="222">
        <f>SQRT(SUMSQ(G5:G8))</f>
        <v>300.66592756745814</v>
      </c>
      <c r="H9" s="222" t="s">
        <v>300</v>
      </c>
      <c r="I9" s="222">
        <f>SQRT(SUMSQ(I5:I8))</f>
        <v>151.80326215203675</v>
      </c>
      <c r="J9" s="222">
        <f>SQRT(SUMSQ(J5:J8))</f>
        <v>450.88161461740708</v>
      </c>
      <c r="K9" s="222">
        <f>SQRT(SUMSQ(K5:K8))</f>
        <v>151.80326215203675</v>
      </c>
      <c r="L9" s="193"/>
      <c r="M9" s="171"/>
      <c r="N9" s="650"/>
    </row>
    <row r="10" spans="1:14">
      <c r="A10" s="183" t="s">
        <v>1</v>
      </c>
      <c r="B10" s="169"/>
      <c r="C10" s="169"/>
      <c r="D10" s="198"/>
      <c r="E10" s="169"/>
      <c r="F10" s="169"/>
      <c r="G10" s="199"/>
      <c r="H10" s="169"/>
      <c r="I10" s="169"/>
      <c r="J10" s="169"/>
      <c r="K10" s="169"/>
      <c r="L10" s="194" t="s">
        <v>10</v>
      </c>
      <c r="M10" s="636"/>
      <c r="N10" s="651"/>
    </row>
    <row r="11" spans="1:14" ht="79.2">
      <c r="A11" s="458" t="s">
        <v>498</v>
      </c>
      <c r="B11" s="457" t="s">
        <v>467</v>
      </c>
      <c r="C11" s="457" t="s">
        <v>468</v>
      </c>
      <c r="D11" s="456" t="s">
        <v>300</v>
      </c>
      <c r="E11" s="170">
        <v>40</v>
      </c>
      <c r="F11" s="170">
        <v>40</v>
      </c>
      <c r="G11" s="177">
        <v>40</v>
      </c>
      <c r="H11" s="456" t="s">
        <v>300</v>
      </c>
      <c r="I11" s="170">
        <v>23</v>
      </c>
      <c r="J11" s="170">
        <v>23</v>
      </c>
      <c r="K11" s="170">
        <v>23</v>
      </c>
      <c r="L11" s="191" t="s">
        <v>475</v>
      </c>
      <c r="M11" s="170" t="s">
        <v>267</v>
      </c>
      <c r="N11" s="667" t="s">
        <v>503</v>
      </c>
    </row>
    <row r="12" spans="1:14">
      <c r="A12" s="458"/>
      <c r="B12" s="457"/>
      <c r="C12" s="457"/>
      <c r="D12" s="456"/>
      <c r="E12" s="170"/>
      <c r="F12" s="170"/>
      <c r="G12" s="177"/>
      <c r="H12" s="456"/>
      <c r="I12" s="170"/>
      <c r="J12" s="170"/>
      <c r="K12" s="170"/>
      <c r="L12" s="191"/>
      <c r="M12" s="170"/>
      <c r="N12" s="646"/>
    </row>
    <row r="13" spans="1:14">
      <c r="A13" s="181"/>
      <c r="B13" s="170"/>
      <c r="C13" s="170"/>
      <c r="D13" s="200"/>
      <c r="E13" s="170"/>
      <c r="F13" s="170"/>
      <c r="G13" s="177"/>
      <c r="H13" s="170"/>
      <c r="I13" s="170"/>
      <c r="J13" s="170"/>
      <c r="K13" s="170"/>
      <c r="L13" s="192"/>
      <c r="M13" s="170"/>
      <c r="N13" s="638"/>
    </row>
    <row r="14" spans="1:14">
      <c r="A14" s="181"/>
      <c r="B14" s="170"/>
      <c r="C14" s="170"/>
      <c r="D14" s="200"/>
      <c r="E14" s="170"/>
      <c r="F14" s="170"/>
      <c r="G14" s="177"/>
      <c r="H14" s="170"/>
      <c r="I14" s="170"/>
      <c r="J14" s="170"/>
      <c r="K14" s="170"/>
      <c r="L14" s="192"/>
      <c r="M14" s="170"/>
      <c r="N14" s="638"/>
    </row>
    <row r="15" spans="1:14">
      <c r="A15" s="181"/>
      <c r="B15" s="170"/>
      <c r="C15" s="170"/>
      <c r="D15" s="200"/>
      <c r="E15" s="170"/>
      <c r="F15" s="170"/>
      <c r="G15" s="177"/>
      <c r="H15" s="170"/>
      <c r="I15" s="170"/>
      <c r="J15" s="170"/>
      <c r="K15" s="170"/>
      <c r="L15" s="192"/>
      <c r="M15" s="170"/>
      <c r="N15" s="638"/>
    </row>
    <row r="16" spans="1:14">
      <c r="A16" s="181"/>
      <c r="B16" s="170"/>
      <c r="C16" s="170"/>
      <c r="D16" s="189"/>
      <c r="E16" s="170"/>
      <c r="F16" s="170"/>
      <c r="G16" s="177"/>
      <c r="H16" s="170"/>
      <c r="I16" s="170"/>
      <c r="J16" s="170"/>
      <c r="K16" s="170"/>
      <c r="L16" s="192"/>
      <c r="M16" s="170"/>
      <c r="N16" s="638"/>
    </row>
    <row r="17" spans="1:14">
      <c r="A17" s="221" t="s">
        <v>269</v>
      </c>
      <c r="B17" s="222"/>
      <c r="C17" s="222"/>
      <c r="D17" s="222" t="s">
        <v>300</v>
      </c>
      <c r="E17" s="222">
        <f>SQRT(SUMSQ(E11:E16))</f>
        <v>40</v>
      </c>
      <c r="F17" s="222">
        <f>SQRT(SUMSQ(F11:F16))</f>
        <v>40</v>
      </c>
      <c r="G17" s="222">
        <f>SQRT(SUMSQ(G11:G16))</f>
        <v>40</v>
      </c>
      <c r="H17" s="222" t="s">
        <v>300</v>
      </c>
      <c r="I17" s="222">
        <f>SQRT(SUMSQ(I11:I16))</f>
        <v>23</v>
      </c>
      <c r="J17" s="222">
        <f>SQRT(SUMSQ(J11:J16))</f>
        <v>23</v>
      </c>
      <c r="K17" s="222">
        <f>SQRT(SUMSQ(K11:K16))</f>
        <v>23</v>
      </c>
      <c r="L17" s="193"/>
      <c r="M17" s="171"/>
      <c r="N17" s="640"/>
    </row>
    <row r="18" spans="1:14">
      <c r="A18" s="183" t="s">
        <v>2</v>
      </c>
      <c r="B18" s="169"/>
      <c r="C18" s="169"/>
      <c r="D18" s="198"/>
      <c r="E18" s="169"/>
      <c r="F18" s="169"/>
      <c r="G18" s="199"/>
      <c r="H18" s="169"/>
      <c r="I18" s="169"/>
      <c r="J18" s="169"/>
      <c r="K18" s="169"/>
      <c r="L18" s="194" t="s">
        <v>11</v>
      </c>
      <c r="M18" s="636"/>
      <c r="N18" s="641"/>
    </row>
    <row r="19" spans="1:14">
      <c r="A19" s="181"/>
      <c r="B19" s="170"/>
      <c r="C19" s="170"/>
      <c r="D19" s="200"/>
      <c r="E19" s="170"/>
      <c r="F19" s="170"/>
      <c r="G19" s="177"/>
      <c r="H19" s="170"/>
      <c r="I19" s="170"/>
      <c r="J19" s="170"/>
      <c r="K19" s="170"/>
      <c r="L19" s="192"/>
      <c r="M19" s="170"/>
      <c r="N19" s="638"/>
    </row>
    <row r="20" spans="1:14">
      <c r="A20" s="181"/>
      <c r="B20" s="170"/>
      <c r="C20" s="170"/>
      <c r="D20" s="189"/>
      <c r="E20" s="170"/>
      <c r="F20" s="170"/>
      <c r="G20" s="177"/>
      <c r="H20" s="170"/>
      <c r="I20" s="170"/>
      <c r="J20" s="170"/>
      <c r="K20" s="170"/>
      <c r="L20" s="192"/>
      <c r="M20" s="170"/>
      <c r="N20" s="638"/>
    </row>
    <row r="21" spans="1:14">
      <c r="A21" s="181"/>
      <c r="B21" s="170"/>
      <c r="C21" s="170"/>
      <c r="D21" s="189"/>
      <c r="E21" s="170"/>
      <c r="F21" s="170"/>
      <c r="G21" s="177"/>
      <c r="H21" s="170"/>
      <c r="I21" s="170"/>
      <c r="J21" s="170"/>
      <c r="K21" s="170"/>
      <c r="L21" s="192"/>
      <c r="M21" s="170"/>
      <c r="N21" s="638"/>
    </row>
    <row r="22" spans="1:14" ht="13.8" thickBot="1">
      <c r="A22" s="184" t="s">
        <v>269</v>
      </c>
      <c r="B22" s="454"/>
      <c r="C22" s="454"/>
      <c r="D22" s="454" t="s">
        <v>300</v>
      </c>
      <c r="E22" s="454">
        <f>SQRT(SUMSQ(E18:E21))</f>
        <v>0</v>
      </c>
      <c r="F22" s="454">
        <f>SQRT(SUMSQ(F18:F21))</f>
        <v>0</v>
      </c>
      <c r="G22" s="454">
        <f>SQRT(SUMSQ(G18:G21))</f>
        <v>0</v>
      </c>
      <c r="H22" s="454" t="s">
        <v>300</v>
      </c>
      <c r="I22" s="454">
        <f>SQRT(SUMSQ(I18:I21))</f>
        <v>0</v>
      </c>
      <c r="J22" s="454">
        <f>SQRT(SUMSQ(J18:J21))</f>
        <v>0</v>
      </c>
      <c r="K22" s="454">
        <f>SQRT(SUMSQ(K18:K21))</f>
        <v>0</v>
      </c>
      <c r="L22" s="196"/>
      <c r="M22" s="185"/>
      <c r="N22" s="642"/>
    </row>
    <row r="23" spans="1:14">
      <c r="A23" s="170"/>
      <c r="B23" s="170"/>
      <c r="C23" s="170"/>
      <c r="D23" s="170"/>
      <c r="E23" s="170"/>
      <c r="F23" s="170"/>
      <c r="G23" s="170"/>
      <c r="H23" s="170"/>
      <c r="I23" s="170"/>
      <c r="J23" s="170"/>
      <c r="K23" s="170"/>
      <c r="L23" s="170"/>
      <c r="M23" s="170"/>
      <c r="N23" s="170"/>
    </row>
    <row r="24" spans="1:14">
      <c r="A24" s="170"/>
      <c r="B24" s="170"/>
      <c r="C24" s="170"/>
      <c r="D24" s="170"/>
      <c r="E24" s="170"/>
      <c r="F24" s="170"/>
      <c r="G24" s="170"/>
      <c r="H24" s="170"/>
      <c r="I24" s="170"/>
      <c r="J24" s="170"/>
      <c r="K24" s="170"/>
      <c r="L24" s="170"/>
      <c r="M24" s="170"/>
      <c r="N24" s="170"/>
    </row>
    <row r="25" spans="1:14" ht="15.6">
      <c r="A25" s="455"/>
      <c r="B25" s="455"/>
      <c r="C25" s="455"/>
      <c r="D25" s="648"/>
      <c r="E25" s="170"/>
      <c r="F25" s="170"/>
      <c r="G25" s="170"/>
      <c r="H25" s="170"/>
      <c r="I25" s="170"/>
      <c r="J25" s="170"/>
      <c r="K25" s="170"/>
      <c r="L25" s="170"/>
      <c r="M25" s="170"/>
      <c r="N25" s="170"/>
    </row>
    <row r="26" spans="1:14" ht="15.6">
      <c r="A26" s="455"/>
      <c r="B26" s="455"/>
      <c r="C26" s="455"/>
      <c r="D26" s="649"/>
      <c r="E26" s="170"/>
      <c r="F26" s="170"/>
      <c r="G26" s="170"/>
      <c r="H26" s="170"/>
      <c r="I26" s="170"/>
      <c r="J26" s="170"/>
      <c r="K26" s="170"/>
      <c r="L26" s="635"/>
      <c r="M26" s="170"/>
      <c r="N26" s="170"/>
    </row>
    <row r="27" spans="1:14" ht="15.6">
      <c r="A27" s="455"/>
      <c r="B27" s="455"/>
      <c r="C27" s="455"/>
      <c r="D27" s="648"/>
      <c r="E27" s="170"/>
      <c r="F27" s="170"/>
      <c r="G27" s="170"/>
      <c r="H27" s="170"/>
      <c r="I27" s="170"/>
      <c r="J27" s="170"/>
      <c r="K27" s="170"/>
      <c r="L27" s="170"/>
      <c r="M27" s="170"/>
      <c r="N27" s="170"/>
    </row>
    <row r="28" spans="1:14">
      <c r="A28" s="170"/>
      <c r="B28" s="170"/>
      <c r="C28" s="170"/>
      <c r="D28" s="170"/>
      <c r="E28" s="170"/>
      <c r="F28" s="170"/>
      <c r="G28" s="170"/>
      <c r="H28" s="170"/>
      <c r="I28" s="170"/>
      <c r="J28" s="170"/>
      <c r="K28" s="170"/>
      <c r="L28" s="170"/>
      <c r="M28" s="170"/>
      <c r="N28" s="170"/>
    </row>
    <row r="29" spans="1:14">
      <c r="A29" s="170"/>
      <c r="B29" s="170"/>
      <c r="C29" s="170"/>
      <c r="D29" s="170"/>
      <c r="E29" s="170"/>
      <c r="F29" s="170"/>
      <c r="G29" s="170"/>
      <c r="H29" s="170"/>
      <c r="I29" s="170"/>
      <c r="J29" s="170"/>
      <c r="K29" s="170"/>
      <c r="L29" s="170"/>
      <c r="M29" s="170"/>
      <c r="N29" s="170"/>
    </row>
    <row r="30" spans="1:14">
      <c r="A30" s="170"/>
      <c r="B30" s="170"/>
      <c r="C30" s="170"/>
      <c r="D30" s="170"/>
      <c r="E30" s="170"/>
      <c r="F30" s="170"/>
      <c r="G30" s="170"/>
      <c r="H30" s="170"/>
      <c r="I30" s="170"/>
      <c r="J30" s="170"/>
      <c r="K30" s="170"/>
      <c r="L30" s="170"/>
      <c r="M30" s="170"/>
      <c r="N30" s="170"/>
    </row>
    <row r="31" spans="1:14">
      <c r="A31" s="170"/>
      <c r="B31" s="170"/>
      <c r="C31" s="170"/>
      <c r="D31" s="170"/>
      <c r="E31" s="170"/>
      <c r="F31" s="170"/>
      <c r="G31" s="170"/>
      <c r="H31" s="170"/>
      <c r="I31" s="170"/>
      <c r="J31" s="170"/>
      <c r="K31" s="170"/>
      <c r="L31" s="170"/>
      <c r="M31" s="170"/>
      <c r="N31" s="170"/>
    </row>
    <row r="32" spans="1:14">
      <c r="A32" s="170"/>
      <c r="B32" s="170"/>
      <c r="C32" s="170"/>
      <c r="D32" s="170"/>
      <c r="E32" s="170"/>
      <c r="F32" s="170"/>
      <c r="G32" s="170"/>
      <c r="H32" s="170"/>
      <c r="I32" s="170"/>
      <c r="J32" s="170"/>
      <c r="K32" s="170"/>
      <c r="L32" s="170"/>
      <c r="M32" s="170"/>
      <c r="N32" s="170"/>
    </row>
  </sheetData>
  <mergeCells count="8">
    <mergeCell ref="N2:N3"/>
    <mergeCell ref="L2:L3"/>
    <mergeCell ref="M2:M3"/>
    <mergeCell ref="B1:B3"/>
    <mergeCell ref="C1:C3"/>
    <mergeCell ref="D1:K1"/>
    <mergeCell ref="D2:G2"/>
    <mergeCell ref="H2:K2"/>
  </mergeCell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5:F18"/>
  <sheetViews>
    <sheetView topLeftCell="A3" workbookViewId="0">
      <selection activeCell="F14" sqref="F14"/>
    </sheetView>
  </sheetViews>
  <sheetFormatPr defaultColWidth="10.6640625" defaultRowHeight="15.6"/>
  <cols>
    <col min="1" max="1" width="10.6640625" style="514"/>
    <col min="2" max="2" width="42" style="514" customWidth="1"/>
    <col min="3" max="5" width="10.109375" style="514" customWidth="1"/>
    <col min="6" max="6" width="59.6640625" style="514" customWidth="1"/>
    <col min="7" max="16384" width="10.6640625" style="514"/>
  </cols>
  <sheetData>
    <row r="5" spans="2:6" ht="46.95" customHeight="1">
      <c r="B5" s="530" t="s">
        <v>12</v>
      </c>
      <c r="C5" s="516">
        <f>0.7143/3</f>
        <v>0.23810000000000001</v>
      </c>
      <c r="D5" s="516">
        <f>0.7143/3</f>
        <v>0.23810000000000001</v>
      </c>
      <c r="E5" s="516">
        <f>0.7143/3</f>
        <v>0.23810000000000001</v>
      </c>
      <c r="F5" s="518" t="s">
        <v>444</v>
      </c>
    </row>
    <row r="6" spans="2:6" ht="46.95" customHeight="1">
      <c r="B6" s="517" t="s">
        <v>15</v>
      </c>
      <c r="C6" s="516">
        <f>7/3</f>
        <v>2.3333333333333335</v>
      </c>
      <c r="D6" s="516">
        <f>7/3</f>
        <v>2.3333333333333335</v>
      </c>
      <c r="E6" s="516">
        <f>7/3</f>
        <v>2.3333333333333335</v>
      </c>
      <c r="F6" s="518" t="s">
        <v>443</v>
      </c>
    </row>
    <row r="7" spans="2:6" ht="46.95" customHeight="1">
      <c r="B7" s="529" t="s">
        <v>442</v>
      </c>
      <c r="C7" s="527">
        <f>5/3</f>
        <v>1.6666666666666667</v>
      </c>
      <c r="D7" s="527">
        <f>5/3</f>
        <v>1.6666666666666667</v>
      </c>
      <c r="E7" s="527">
        <f>5/3</f>
        <v>1.6666666666666667</v>
      </c>
      <c r="F7" s="515" t="s">
        <v>441</v>
      </c>
    </row>
    <row r="8" spans="2:6" ht="46.95" customHeight="1">
      <c r="B8" s="528"/>
      <c r="C8" s="527">
        <v>0</v>
      </c>
      <c r="D8" s="527">
        <v>0</v>
      </c>
      <c r="E8" s="527">
        <v>0</v>
      </c>
      <c r="F8" s="515"/>
    </row>
    <row r="9" spans="2:6" ht="46.95" customHeight="1">
      <c r="B9" s="526" t="s">
        <v>440</v>
      </c>
      <c r="C9" s="521">
        <f>SQRT((C5^2)+(C6^2)+(C7^2)+(C8^2))</f>
        <v>2.8773101730995605</v>
      </c>
      <c r="D9" s="521">
        <f>SQRT((D5^2)+(D6^2)+(D7^2)+(D8^2))</f>
        <v>2.8773101730995605</v>
      </c>
      <c r="E9" s="521">
        <f>SQRT((E5^2)+(E6^2)+(E7^2)+(E8^2))</f>
        <v>2.8773101730995605</v>
      </c>
      <c r="F9" s="518"/>
    </row>
    <row r="10" spans="2:6" ht="46.95" customHeight="1">
      <c r="B10" s="525" t="s">
        <v>1</v>
      </c>
      <c r="C10" s="524"/>
      <c r="D10" s="524"/>
      <c r="E10" s="523"/>
      <c r="F10" s="522" t="s">
        <v>10</v>
      </c>
    </row>
    <row r="11" spans="2:6" ht="46.95" customHeight="1">
      <c r="B11" s="517" t="s">
        <v>13</v>
      </c>
      <c r="C11" s="521">
        <v>1</v>
      </c>
      <c r="D11" s="521">
        <v>1</v>
      </c>
      <c r="E11" s="521">
        <v>1</v>
      </c>
      <c r="F11" s="518" t="s">
        <v>14</v>
      </c>
    </row>
    <row r="12" spans="2:6" ht="46.95" customHeight="1">
      <c r="B12" s="517" t="s">
        <v>18</v>
      </c>
      <c r="C12" s="516">
        <v>1</v>
      </c>
      <c r="D12" s="516">
        <v>1</v>
      </c>
      <c r="E12" s="516">
        <v>1</v>
      </c>
      <c r="F12" s="518" t="s">
        <v>16</v>
      </c>
    </row>
    <row r="13" spans="2:6" ht="46.95" customHeight="1">
      <c r="B13" s="517" t="s">
        <v>21</v>
      </c>
      <c r="C13" s="516">
        <v>0</v>
      </c>
      <c r="D13" s="516">
        <v>0</v>
      </c>
      <c r="E13" s="516">
        <v>0</v>
      </c>
      <c r="F13" s="518" t="s">
        <v>439</v>
      </c>
    </row>
    <row r="14" spans="2:6" ht="46.95" customHeight="1">
      <c r="B14" s="517" t="s">
        <v>22</v>
      </c>
      <c r="C14" s="516">
        <v>1</v>
      </c>
      <c r="D14" s="516">
        <v>1</v>
      </c>
      <c r="E14" s="516">
        <v>1</v>
      </c>
      <c r="F14" s="518" t="s">
        <v>438</v>
      </c>
    </row>
    <row r="15" spans="2:6" ht="46.95" customHeight="1">
      <c r="B15" s="520" t="s">
        <v>437</v>
      </c>
      <c r="C15" s="519">
        <v>5</v>
      </c>
      <c r="D15" s="519">
        <v>5</v>
      </c>
      <c r="E15" s="519">
        <v>5</v>
      </c>
      <c r="F15" s="515" t="s">
        <v>436</v>
      </c>
    </row>
    <row r="16" spans="2:6" ht="46.95" customHeight="1">
      <c r="B16" s="517" t="s">
        <v>435</v>
      </c>
      <c r="C16" s="516">
        <v>0</v>
      </c>
      <c r="D16" s="516">
        <v>0</v>
      </c>
      <c r="E16" s="516">
        <v>0</v>
      </c>
      <c r="F16" s="518" t="s">
        <v>434</v>
      </c>
    </row>
    <row r="17" spans="2:6" ht="46.95" customHeight="1">
      <c r="B17" s="517" t="s">
        <v>19</v>
      </c>
      <c r="C17" s="516">
        <v>0.5</v>
      </c>
      <c r="D17" s="516">
        <v>0.5</v>
      </c>
      <c r="E17" s="516">
        <v>0.5</v>
      </c>
      <c r="F17" s="515" t="s">
        <v>49</v>
      </c>
    </row>
    <row r="18" spans="2:6" ht="46.95" customHeight="1">
      <c r="B18" s="517" t="s">
        <v>20</v>
      </c>
      <c r="C18" s="516">
        <v>0</v>
      </c>
      <c r="D18" s="516">
        <v>0.5</v>
      </c>
      <c r="E18" s="516">
        <v>0</v>
      </c>
      <c r="F18" s="515" t="s">
        <v>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1F32C-A6CA-4809-97CB-4074A170F901}">
  <dimension ref="A2:AM278"/>
  <sheetViews>
    <sheetView zoomScale="86" zoomScaleNormal="86" workbookViewId="0">
      <selection activeCell="Q18" sqref="Q18"/>
    </sheetView>
  </sheetViews>
  <sheetFormatPr defaultColWidth="9.109375" defaultRowHeight="14.4"/>
  <cols>
    <col min="1" max="1" width="29.44140625" style="704" customWidth="1"/>
    <col min="2" max="2" width="11.44140625" style="704" customWidth="1"/>
    <col min="3" max="4" width="16.5546875" style="704" customWidth="1"/>
    <col min="5" max="5" width="17.88671875" style="704" customWidth="1"/>
    <col min="6" max="8" width="10.44140625" style="704" customWidth="1"/>
    <col min="9" max="17" width="7.44140625" style="704" customWidth="1"/>
    <col min="18" max="20" width="11.5546875" style="704" customWidth="1"/>
    <col min="21" max="21" width="10.6640625" style="704" customWidth="1"/>
    <col min="22" max="16384" width="9.109375" style="704"/>
  </cols>
  <sheetData>
    <row r="2" spans="1:23" ht="24.75" customHeight="1">
      <c r="A2" s="701" t="s">
        <v>533</v>
      </c>
      <c r="B2" s="702"/>
      <c r="C2" s="702"/>
      <c r="D2" s="702"/>
      <c r="E2" s="703"/>
      <c r="F2" s="703"/>
      <c r="G2" s="703"/>
      <c r="H2" s="703"/>
      <c r="I2" s="703"/>
      <c r="J2" s="703"/>
      <c r="K2" s="703"/>
      <c r="L2" s="703"/>
      <c r="M2" s="703"/>
      <c r="N2" s="703"/>
      <c r="O2" s="703"/>
      <c r="P2" s="703"/>
      <c r="Q2" s="703"/>
      <c r="R2" s="703"/>
      <c r="S2" s="703"/>
      <c r="T2" s="703"/>
      <c r="U2" s="703"/>
      <c r="V2" s="703"/>
      <c r="W2" s="703"/>
    </row>
    <row r="3" spans="1:23" ht="24.75" customHeight="1"/>
    <row r="4" spans="1:23" ht="24.75" customHeight="1">
      <c r="B4" s="705" t="s">
        <v>534</v>
      </c>
      <c r="C4" s="706"/>
    </row>
    <row r="5" spans="1:23" ht="24.75" customHeight="1">
      <c r="B5" s="705" t="s">
        <v>535</v>
      </c>
      <c r="C5" s="706"/>
    </row>
    <row r="6" spans="1:23" ht="24.75" customHeight="1">
      <c r="B6" s="705" t="s">
        <v>536</v>
      </c>
      <c r="C6" s="706"/>
    </row>
    <row r="7" spans="1:23" ht="24.75" customHeight="1">
      <c r="B7" s="705" t="s">
        <v>537</v>
      </c>
      <c r="C7" s="706"/>
    </row>
    <row r="8" spans="1:23" ht="24.75" customHeight="1">
      <c r="B8" s="705" t="s">
        <v>538</v>
      </c>
      <c r="C8" s="706"/>
    </row>
    <row r="9" spans="1:23" ht="24.75" customHeight="1">
      <c r="B9" s="705" t="s">
        <v>539</v>
      </c>
      <c r="C9" s="706"/>
    </row>
    <row r="10" spans="1:23" ht="24.75" customHeight="1">
      <c r="B10" s="705" t="s">
        <v>540</v>
      </c>
      <c r="C10" s="706"/>
    </row>
    <row r="11" spans="1:23" ht="24.75" customHeight="1">
      <c r="B11" s="705" t="s">
        <v>541</v>
      </c>
      <c r="C11" s="706"/>
    </row>
    <row r="12" spans="1:23" ht="24.75" customHeight="1"/>
    <row r="13" spans="1:23" ht="24.75" customHeight="1">
      <c r="B13" s="707" t="s">
        <v>542</v>
      </c>
    </row>
    <row r="14" spans="1:23" ht="24.75" customHeight="1">
      <c r="B14" s="707" t="s">
        <v>543</v>
      </c>
    </row>
    <row r="15" spans="1:23" ht="24.75" customHeight="1">
      <c r="B15" s="707" t="s">
        <v>544</v>
      </c>
    </row>
    <row r="16" spans="1:23" ht="24.75" customHeight="1">
      <c r="B16" s="707" t="s">
        <v>545</v>
      </c>
    </row>
    <row r="17" spans="1:21" ht="24.75" customHeight="1">
      <c r="B17" s="708" t="s">
        <v>546</v>
      </c>
    </row>
    <row r="18" spans="1:21" ht="24.75" customHeight="1"/>
    <row r="19" spans="1:21" ht="24.75" customHeight="1">
      <c r="B19" s="707" t="s">
        <v>547</v>
      </c>
    </row>
    <row r="20" spans="1:21" ht="24.75" customHeight="1">
      <c r="B20" s="707" t="s">
        <v>548</v>
      </c>
    </row>
    <row r="21" spans="1:21" ht="24.75" customHeight="1">
      <c r="B21" s="707"/>
    </row>
    <row r="22" spans="1:21" ht="24.75" customHeight="1">
      <c r="B22" s="707" t="s">
        <v>549</v>
      </c>
    </row>
    <row r="23" spans="1:21" ht="24.75" customHeight="1">
      <c r="B23" s="707" t="s">
        <v>550</v>
      </c>
    </row>
    <row r="24" spans="1:21" ht="24.75" customHeight="1">
      <c r="B24" s="707"/>
    </row>
    <row r="25" spans="1:21" ht="24.75" customHeight="1">
      <c r="B25" s="707" t="s">
        <v>551</v>
      </c>
    </row>
    <row r="26" spans="1:21" ht="24.75" customHeight="1">
      <c r="B26" s="707"/>
    </row>
    <row r="27" spans="1:21" ht="24.75" customHeight="1">
      <c r="B27" s="707" t="s">
        <v>552</v>
      </c>
    </row>
    <row r="30" spans="1:21" ht="15" thickBot="1"/>
    <row r="31" spans="1:21" ht="18.600000000000001" thickBot="1">
      <c r="A31" s="709" t="s">
        <v>553</v>
      </c>
      <c r="B31" s="710"/>
      <c r="C31" s="711"/>
      <c r="D31" s="712" t="s">
        <v>30</v>
      </c>
      <c r="E31" s="713"/>
      <c r="F31" s="714"/>
      <c r="G31" s="712" t="s">
        <v>554</v>
      </c>
      <c r="H31" s="715"/>
      <c r="I31" s="714"/>
      <c r="J31" s="712" t="s">
        <v>555</v>
      </c>
      <c r="K31" s="715"/>
      <c r="L31" s="714"/>
      <c r="M31" s="712" t="s">
        <v>556</v>
      </c>
      <c r="N31" s="715"/>
      <c r="O31" s="714"/>
      <c r="P31" s="712" t="s">
        <v>557</v>
      </c>
      <c r="Q31" s="715"/>
      <c r="R31" s="716"/>
      <c r="S31" s="717" t="s">
        <v>558</v>
      </c>
      <c r="T31" s="718"/>
      <c r="U31" s="719"/>
    </row>
    <row r="32" spans="1:21" ht="18">
      <c r="A32" s="720" t="s">
        <v>559</v>
      </c>
      <c r="B32" s="721" t="s">
        <v>560</v>
      </c>
      <c r="C32" s="722" t="s">
        <v>561</v>
      </c>
      <c r="D32" s="723" t="s">
        <v>562</v>
      </c>
      <c r="E32" s="724" t="s">
        <v>563</v>
      </c>
      <c r="F32" s="725" t="s">
        <v>564</v>
      </c>
      <c r="G32" s="726" t="s">
        <v>565</v>
      </c>
      <c r="H32" s="727" t="s">
        <v>41</v>
      </c>
      <c r="I32" s="725" t="s">
        <v>564</v>
      </c>
      <c r="J32" s="726" t="s">
        <v>565</v>
      </c>
      <c r="K32" s="727" t="s">
        <v>41</v>
      </c>
      <c r="L32" s="725" t="s">
        <v>564</v>
      </c>
      <c r="M32" s="726" t="s">
        <v>565</v>
      </c>
      <c r="N32" s="727" t="s">
        <v>41</v>
      </c>
      <c r="O32" s="725" t="s">
        <v>564</v>
      </c>
      <c r="P32" s="726" t="s">
        <v>565</v>
      </c>
      <c r="Q32" s="728" t="s">
        <v>41</v>
      </c>
      <c r="R32" s="725" t="s">
        <v>564</v>
      </c>
      <c r="S32" s="726" t="s">
        <v>565</v>
      </c>
      <c r="T32" s="728" t="s">
        <v>41</v>
      </c>
      <c r="U32" s="720" t="s">
        <v>566</v>
      </c>
    </row>
    <row r="33" spans="1:21" ht="18">
      <c r="A33" s="729" t="s">
        <v>567</v>
      </c>
      <c r="B33" s="730"/>
      <c r="C33" s="731"/>
      <c r="D33" s="732"/>
      <c r="E33" s="733"/>
      <c r="F33" s="734"/>
      <c r="G33" s="735"/>
      <c r="H33" s="736"/>
      <c r="I33" s="737"/>
      <c r="J33" s="738"/>
      <c r="K33" s="739"/>
      <c r="L33" s="734"/>
      <c r="M33" s="735"/>
      <c r="N33" s="736"/>
      <c r="O33" s="740"/>
      <c r="P33" s="741"/>
      <c r="Q33" s="742"/>
      <c r="R33" s="743"/>
      <c r="S33" s="744"/>
      <c r="T33" s="745"/>
      <c r="U33" s="746"/>
    </row>
    <row r="34" spans="1:21" ht="18">
      <c r="A34" s="747" t="s">
        <v>568</v>
      </c>
      <c r="B34" s="748" t="s">
        <v>569</v>
      </c>
      <c r="C34" s="749">
        <v>0.33996776972913662</v>
      </c>
      <c r="D34" s="750">
        <v>1.5265768719340786E-4</v>
      </c>
      <c r="E34" s="751">
        <v>0.94043688278408255</v>
      </c>
      <c r="F34" s="752">
        <v>359</v>
      </c>
      <c r="G34" s="753">
        <v>59</v>
      </c>
      <c r="H34" s="754">
        <v>26.517786999338753</v>
      </c>
      <c r="I34" s="755">
        <v>70</v>
      </c>
      <c r="J34" s="756">
        <v>7</v>
      </c>
      <c r="K34" s="757">
        <v>30.308927098046745</v>
      </c>
      <c r="L34" s="752">
        <v>289</v>
      </c>
      <c r="M34" s="753">
        <v>52</v>
      </c>
      <c r="N34" s="754">
        <v>29.691941743821992</v>
      </c>
      <c r="O34" s="758">
        <v>270</v>
      </c>
      <c r="P34" s="759">
        <v>1</v>
      </c>
      <c r="Q34" s="760">
        <v>32.620268620544266</v>
      </c>
      <c r="R34" s="761">
        <v>39</v>
      </c>
      <c r="S34" s="762">
        <v>42</v>
      </c>
      <c r="T34" s="763">
        <v>13.205978438775379</v>
      </c>
      <c r="U34" s="764">
        <v>39.703668327344104</v>
      </c>
    </row>
    <row r="35" spans="1:21" ht="18">
      <c r="A35" s="765"/>
      <c r="B35" s="748"/>
      <c r="C35" s="731"/>
      <c r="D35" s="732"/>
      <c r="E35" s="733"/>
      <c r="F35" s="752"/>
      <c r="G35" s="753"/>
      <c r="H35" s="754"/>
      <c r="I35" s="737"/>
      <c r="J35" s="738"/>
      <c r="K35" s="739"/>
      <c r="L35" s="752"/>
      <c r="M35" s="753"/>
      <c r="N35" s="754"/>
      <c r="O35" s="758"/>
      <c r="P35" s="759"/>
      <c r="Q35" s="760"/>
      <c r="R35" s="743"/>
      <c r="S35" s="744"/>
      <c r="T35" s="745"/>
      <c r="U35" s="746"/>
    </row>
    <row r="36" spans="1:21" ht="18">
      <c r="A36" s="729" t="s">
        <v>567</v>
      </c>
      <c r="B36" s="748"/>
      <c r="C36" s="731"/>
      <c r="D36" s="732"/>
      <c r="E36" s="733"/>
      <c r="F36" s="734"/>
      <c r="G36" s="735"/>
      <c r="H36" s="736"/>
      <c r="I36" s="737"/>
      <c r="J36" s="738"/>
      <c r="K36" s="739"/>
      <c r="L36" s="734"/>
      <c r="M36" s="735"/>
      <c r="N36" s="736"/>
      <c r="O36" s="740"/>
      <c r="P36" s="741"/>
      <c r="Q36" s="742"/>
      <c r="R36" s="743"/>
      <c r="S36" s="744"/>
      <c r="T36" s="745"/>
      <c r="U36" s="746"/>
    </row>
    <row r="37" spans="1:21" ht="18.600000000000001" thickBot="1">
      <c r="A37" s="766" t="s">
        <v>570</v>
      </c>
      <c r="B37" s="767" t="s">
        <v>569</v>
      </c>
      <c r="C37" s="768">
        <v>-0.33920997089262889</v>
      </c>
      <c r="D37" s="769">
        <v>3.9180007379563685E-4</v>
      </c>
      <c r="E37" s="770">
        <v>0.9407104110427924</v>
      </c>
      <c r="F37" s="771">
        <v>359</v>
      </c>
      <c r="G37" s="772">
        <v>58</v>
      </c>
      <c r="H37" s="773">
        <v>34.091987592473714</v>
      </c>
      <c r="I37" s="774">
        <v>109</v>
      </c>
      <c r="J37" s="775">
        <v>49</v>
      </c>
      <c r="K37" s="776">
        <v>43.508327997924482</v>
      </c>
      <c r="L37" s="771">
        <v>250</v>
      </c>
      <c r="M37" s="772">
        <v>10</v>
      </c>
      <c r="N37" s="773">
        <v>16.485963305046912</v>
      </c>
      <c r="O37" s="777">
        <v>89</v>
      </c>
      <c r="P37" s="778">
        <v>56</v>
      </c>
      <c r="Q37" s="779">
        <v>1.7566188936222638</v>
      </c>
      <c r="R37" s="780"/>
      <c r="S37" s="781"/>
      <c r="T37" s="782"/>
      <c r="U37" s="783"/>
    </row>
    <row r="38" spans="1:21" ht="18">
      <c r="A38" s="784"/>
      <c r="B38" s="785"/>
      <c r="C38" s="786"/>
      <c r="D38" s="786"/>
      <c r="E38" s="786"/>
      <c r="F38" s="784"/>
      <c r="G38" s="784"/>
      <c r="H38" s="784"/>
      <c r="I38" s="787"/>
      <c r="J38" s="787"/>
      <c r="K38" s="787"/>
      <c r="L38" s="784"/>
      <c r="M38" s="784"/>
      <c r="N38" s="784"/>
      <c r="O38" s="788"/>
      <c r="P38" s="788"/>
      <c r="Q38" s="788"/>
      <c r="R38" s="789"/>
      <c r="S38" s="789"/>
      <c r="T38" s="789"/>
      <c r="U38" s="789"/>
    </row>
    <row r="39" spans="1:21" ht="18.600000000000001" thickBot="1">
      <c r="A39" s="787"/>
      <c r="B39" s="785"/>
      <c r="C39" s="786"/>
      <c r="D39" s="786"/>
      <c r="E39" s="786"/>
      <c r="F39" s="784"/>
      <c r="G39" s="784"/>
      <c r="H39" s="784"/>
      <c r="I39" s="787"/>
      <c r="J39" s="787"/>
      <c r="K39" s="787"/>
      <c r="L39" s="784"/>
      <c r="M39" s="784"/>
      <c r="N39" s="784"/>
      <c r="O39" s="788"/>
      <c r="P39" s="788"/>
      <c r="Q39" s="788"/>
      <c r="R39" s="789"/>
      <c r="S39" s="789"/>
      <c r="T39" s="789"/>
      <c r="U39" s="789"/>
    </row>
    <row r="40" spans="1:21" ht="18.600000000000001" thickBot="1">
      <c r="A40" s="790"/>
      <c r="B40" s="710"/>
      <c r="C40" s="711"/>
      <c r="D40" s="712" t="s">
        <v>30</v>
      </c>
      <c r="E40" s="713"/>
      <c r="F40" s="714"/>
      <c r="G40" s="712" t="s">
        <v>554</v>
      </c>
      <c r="H40" s="715"/>
      <c r="I40" s="714"/>
      <c r="J40" s="712" t="s">
        <v>555</v>
      </c>
      <c r="K40" s="715"/>
      <c r="L40" s="714"/>
      <c r="M40" s="712" t="s">
        <v>556</v>
      </c>
      <c r="N40" s="715"/>
      <c r="O40" s="714"/>
      <c r="P40" s="712" t="s">
        <v>557</v>
      </c>
      <c r="Q40" s="715"/>
      <c r="R40" s="789"/>
      <c r="S40" s="789"/>
      <c r="T40" s="789"/>
      <c r="U40" s="789"/>
    </row>
    <row r="41" spans="1:21" ht="18.600000000000001" thickBot="1">
      <c r="A41" s="791" t="s">
        <v>559</v>
      </c>
      <c r="B41" s="791" t="s">
        <v>560</v>
      </c>
      <c r="C41" s="722" t="s">
        <v>561</v>
      </c>
      <c r="D41" s="723" t="s">
        <v>562</v>
      </c>
      <c r="E41" s="724" t="s">
        <v>563</v>
      </c>
      <c r="F41" s="725" t="s">
        <v>564</v>
      </c>
      <c r="G41" s="726" t="s">
        <v>565</v>
      </c>
      <c r="H41" s="727" t="s">
        <v>41</v>
      </c>
      <c r="I41" s="725" t="s">
        <v>564</v>
      </c>
      <c r="J41" s="726" t="s">
        <v>565</v>
      </c>
      <c r="K41" s="727" t="s">
        <v>41</v>
      </c>
      <c r="L41" s="725" t="s">
        <v>564</v>
      </c>
      <c r="M41" s="726" t="s">
        <v>565</v>
      </c>
      <c r="N41" s="727" t="s">
        <v>41</v>
      </c>
      <c r="O41" s="792" t="s">
        <v>564</v>
      </c>
      <c r="P41" s="793" t="s">
        <v>565</v>
      </c>
      <c r="Q41" s="794" t="s">
        <v>41</v>
      </c>
      <c r="R41" s="789"/>
      <c r="S41" s="789"/>
      <c r="T41" s="789"/>
      <c r="U41" s="789"/>
    </row>
    <row r="42" spans="1:21" ht="18">
      <c r="A42" s="795" t="s">
        <v>571</v>
      </c>
      <c r="B42" s="796" t="s">
        <v>572</v>
      </c>
      <c r="C42" s="797">
        <v>-0.9382112820404882</v>
      </c>
      <c r="D42" s="798">
        <v>-7.0202725898040191E-2</v>
      </c>
      <c r="E42" s="799">
        <v>0.33886678089607575</v>
      </c>
      <c r="F42" s="797">
        <v>11</v>
      </c>
      <c r="G42" s="798">
        <v>42</v>
      </c>
      <c r="H42" s="800">
        <v>15.63550442118613</v>
      </c>
      <c r="I42" s="797">
        <v>159</v>
      </c>
      <c r="J42" s="798">
        <v>45</v>
      </c>
      <c r="K42" s="800">
        <v>12.019672686074045</v>
      </c>
      <c r="L42" s="797">
        <v>199</v>
      </c>
      <c r="M42" s="798">
        <v>51</v>
      </c>
      <c r="N42" s="800">
        <v>32.047605929883581</v>
      </c>
      <c r="O42" s="801">
        <v>94</v>
      </c>
      <c r="P42" s="802">
        <v>16</v>
      </c>
      <c r="Q42" s="803">
        <v>45.29029218714642</v>
      </c>
      <c r="R42" s="789"/>
      <c r="S42" s="789"/>
      <c r="T42" s="789"/>
      <c r="U42" s="789"/>
    </row>
    <row r="43" spans="1:21" ht="18">
      <c r="A43" s="804"/>
      <c r="B43" s="805"/>
      <c r="C43" s="806"/>
      <c r="D43" s="807"/>
      <c r="E43" s="808"/>
      <c r="F43" s="806"/>
      <c r="G43" s="807"/>
      <c r="H43" s="809"/>
      <c r="I43" s="806"/>
      <c r="J43" s="807"/>
      <c r="K43" s="809"/>
      <c r="L43" s="806"/>
      <c r="M43" s="807"/>
      <c r="N43" s="809"/>
      <c r="O43" s="810"/>
      <c r="P43" s="811"/>
      <c r="Q43" s="812"/>
      <c r="R43" s="789"/>
      <c r="S43" s="789"/>
      <c r="T43" s="789"/>
      <c r="U43" s="789"/>
    </row>
    <row r="44" spans="1:21" ht="18">
      <c r="A44" s="804" t="s">
        <v>573</v>
      </c>
      <c r="B44" s="805" t="s">
        <v>572</v>
      </c>
      <c r="C44" s="806">
        <v>-0.93828235715711272</v>
      </c>
      <c r="D44" s="807">
        <v>-7.0477589079419159E-2</v>
      </c>
      <c r="E44" s="808">
        <v>-0.33861283990966135</v>
      </c>
      <c r="F44" s="806">
        <v>168</v>
      </c>
      <c r="G44" s="807">
        <v>14</v>
      </c>
      <c r="H44" s="809">
        <v>33.132033067793131</v>
      </c>
      <c r="I44" s="806">
        <v>159</v>
      </c>
      <c r="J44" s="807">
        <v>45</v>
      </c>
      <c r="K44" s="809">
        <v>54.394640753434942</v>
      </c>
      <c r="L44" s="806">
        <v>160</v>
      </c>
      <c r="M44" s="807">
        <v>9</v>
      </c>
      <c r="N44" s="809">
        <v>22.332016199945905</v>
      </c>
      <c r="O44" s="810">
        <v>94</v>
      </c>
      <c r="P44" s="811">
        <v>17</v>
      </c>
      <c r="Q44" s="812">
        <v>44.213801368532614</v>
      </c>
      <c r="R44" s="789"/>
      <c r="S44" s="789"/>
      <c r="T44" s="789"/>
      <c r="U44" s="789"/>
    </row>
    <row r="45" spans="1:21" ht="18">
      <c r="A45" s="804"/>
      <c r="B45" s="805"/>
      <c r="C45" s="806"/>
      <c r="D45" s="807"/>
      <c r="E45" s="808"/>
      <c r="F45" s="806"/>
      <c r="G45" s="807"/>
      <c r="H45" s="809"/>
      <c r="I45" s="806"/>
      <c r="J45" s="807"/>
      <c r="K45" s="809"/>
      <c r="L45" s="806"/>
      <c r="M45" s="807"/>
      <c r="N45" s="809"/>
      <c r="O45" s="810"/>
      <c r="P45" s="811"/>
      <c r="Q45" s="812"/>
      <c r="R45" s="789"/>
      <c r="S45" s="789"/>
      <c r="T45" s="789"/>
      <c r="U45" s="789"/>
    </row>
    <row r="46" spans="1:21" ht="18">
      <c r="A46" s="804" t="s">
        <v>574</v>
      </c>
      <c r="B46" s="805" t="s">
        <v>572</v>
      </c>
      <c r="C46" s="806">
        <v>-0.93833396537529534</v>
      </c>
      <c r="D46" s="807">
        <v>-7.0234512517957537E-2</v>
      </c>
      <c r="E46" s="808">
        <v>0.33852102249986521</v>
      </c>
      <c r="F46" s="806">
        <v>11</v>
      </c>
      <c r="G46" s="807">
        <v>43</v>
      </c>
      <c r="H46" s="809">
        <v>16.051895640427858</v>
      </c>
      <c r="I46" s="806">
        <v>159</v>
      </c>
      <c r="J46" s="807">
        <v>46</v>
      </c>
      <c r="K46" s="809">
        <v>25.046044047157736</v>
      </c>
      <c r="L46" s="806">
        <v>199</v>
      </c>
      <c r="M46" s="807">
        <v>50</v>
      </c>
      <c r="N46" s="809">
        <v>16.187281307349942</v>
      </c>
      <c r="O46" s="810">
        <v>94</v>
      </c>
      <c r="P46" s="811">
        <v>16</v>
      </c>
      <c r="Q46" s="812">
        <v>50.232025167653106</v>
      </c>
      <c r="R46" s="789"/>
      <c r="S46" s="789"/>
      <c r="T46" s="789"/>
      <c r="U46" s="789"/>
    </row>
    <row r="47" spans="1:21" ht="18">
      <c r="A47" s="804"/>
      <c r="B47" s="805"/>
      <c r="C47" s="806"/>
      <c r="D47" s="807"/>
      <c r="E47" s="808"/>
      <c r="F47" s="806"/>
      <c r="G47" s="807"/>
      <c r="H47" s="809"/>
      <c r="I47" s="806"/>
      <c r="J47" s="807"/>
      <c r="K47" s="809"/>
      <c r="L47" s="806"/>
      <c r="M47" s="807"/>
      <c r="N47" s="809"/>
      <c r="O47" s="810"/>
      <c r="P47" s="811"/>
      <c r="Q47" s="812"/>
      <c r="R47" s="789"/>
      <c r="S47" s="789"/>
      <c r="T47" s="789"/>
      <c r="U47" s="789"/>
    </row>
    <row r="48" spans="1:21" ht="18.600000000000001" thickBot="1">
      <c r="A48" s="813" t="s">
        <v>575</v>
      </c>
      <c r="B48" s="814" t="s">
        <v>572</v>
      </c>
      <c r="C48" s="815">
        <v>-0.93815586263213202</v>
      </c>
      <c r="D48" s="816">
        <v>-7.0509462789548893E-2</v>
      </c>
      <c r="E48" s="817">
        <v>-0.3389572142114754</v>
      </c>
      <c r="F48" s="815">
        <v>168</v>
      </c>
      <c r="G48" s="816">
        <v>14</v>
      </c>
      <c r="H48" s="818">
        <v>56.348115467549164</v>
      </c>
      <c r="I48" s="815">
        <v>159</v>
      </c>
      <c r="J48" s="816">
        <v>44</v>
      </c>
      <c r="K48" s="818">
        <v>38.86300270968168</v>
      </c>
      <c r="L48" s="815">
        <v>160</v>
      </c>
      <c r="M48" s="816">
        <v>8</v>
      </c>
      <c r="N48" s="818">
        <v>6.4717965010982041</v>
      </c>
      <c r="O48" s="819">
        <v>94</v>
      </c>
      <c r="P48" s="820">
        <v>17</v>
      </c>
      <c r="Q48" s="821">
        <v>53.259556463392556</v>
      </c>
      <c r="R48" s="789"/>
      <c r="S48" s="789"/>
      <c r="T48" s="789"/>
      <c r="U48" s="789"/>
    </row>
    <row r="49" spans="1:21" ht="18">
      <c r="A49" s="822"/>
      <c r="B49" s="822"/>
      <c r="C49" s="823"/>
      <c r="D49" s="823"/>
      <c r="E49" s="823"/>
      <c r="F49" s="823"/>
      <c r="G49" s="823"/>
      <c r="H49" s="823"/>
      <c r="I49" s="823"/>
      <c r="J49" s="823"/>
      <c r="K49" s="823"/>
      <c r="L49" s="823"/>
      <c r="M49" s="823"/>
      <c r="N49" s="823"/>
      <c r="O49" s="823"/>
      <c r="P49" s="823"/>
      <c r="Q49" s="823"/>
      <c r="R49" s="789"/>
      <c r="S49" s="789"/>
      <c r="T49" s="789"/>
      <c r="U49" s="789"/>
    </row>
    <row r="50" spans="1:21" ht="18.600000000000001" thickBot="1">
      <c r="A50" s="822"/>
      <c r="B50" s="824"/>
      <c r="C50" s="789"/>
      <c r="D50" s="789"/>
      <c r="E50" s="789"/>
      <c r="F50" s="789"/>
      <c r="G50" s="789"/>
      <c r="H50" s="789"/>
      <c r="I50" s="789"/>
      <c r="J50" s="789"/>
      <c r="K50" s="789"/>
      <c r="L50" s="789"/>
      <c r="M50" s="789"/>
      <c r="N50" s="789"/>
      <c r="O50" s="789"/>
      <c r="P50" s="789"/>
      <c r="Q50" s="789"/>
      <c r="R50" s="789"/>
      <c r="S50" s="789"/>
      <c r="T50" s="789"/>
      <c r="U50" s="789"/>
    </row>
    <row r="51" spans="1:21" ht="18.600000000000001" thickBot="1">
      <c r="A51" s="825" t="s">
        <v>576</v>
      </c>
      <c r="B51" s="826" t="s">
        <v>577</v>
      </c>
      <c r="C51" s="827"/>
      <c r="D51" s="712" t="s">
        <v>30</v>
      </c>
      <c r="E51" s="828"/>
      <c r="F51" s="714"/>
      <c r="G51" s="712" t="s">
        <v>554</v>
      </c>
      <c r="H51" s="715"/>
      <c r="I51" s="829"/>
      <c r="J51" s="830" t="s">
        <v>555</v>
      </c>
      <c r="K51" s="831"/>
      <c r="L51" s="829"/>
      <c r="M51" s="830" t="s">
        <v>556</v>
      </c>
      <c r="N51" s="831"/>
      <c r="O51" s="714"/>
      <c r="P51" s="712" t="s">
        <v>557</v>
      </c>
      <c r="Q51" s="715"/>
      <c r="R51" s="789"/>
      <c r="S51" s="789"/>
      <c r="T51" s="789"/>
      <c r="U51" s="789"/>
    </row>
    <row r="52" spans="1:21" ht="18">
      <c r="A52" s="832"/>
      <c r="B52" s="833"/>
      <c r="C52" s="834" t="s">
        <v>561</v>
      </c>
      <c r="D52" s="726" t="s">
        <v>562</v>
      </c>
      <c r="E52" s="728" t="s">
        <v>563</v>
      </c>
      <c r="F52" s="835" t="s">
        <v>564</v>
      </c>
      <c r="G52" s="836" t="s">
        <v>565</v>
      </c>
      <c r="H52" s="837" t="s">
        <v>41</v>
      </c>
      <c r="I52" s="838" t="s">
        <v>564</v>
      </c>
      <c r="J52" s="839" t="s">
        <v>565</v>
      </c>
      <c r="K52" s="840" t="s">
        <v>41</v>
      </c>
      <c r="L52" s="841" t="s">
        <v>564</v>
      </c>
      <c r="M52" s="839" t="s">
        <v>565</v>
      </c>
      <c r="N52" s="842" t="s">
        <v>41</v>
      </c>
      <c r="O52" s="835" t="s">
        <v>564</v>
      </c>
      <c r="P52" s="836" t="s">
        <v>565</v>
      </c>
      <c r="Q52" s="843" t="s">
        <v>41</v>
      </c>
      <c r="R52" s="789"/>
      <c r="S52" s="789"/>
      <c r="T52" s="789"/>
      <c r="U52" s="789"/>
    </row>
    <row r="53" spans="1:21" ht="18">
      <c r="A53" s="844" t="s">
        <v>578</v>
      </c>
      <c r="B53" s="804" t="s">
        <v>3</v>
      </c>
      <c r="C53" s="845">
        <v>-6.7253009418297149E-3</v>
      </c>
      <c r="D53" s="807">
        <v>0.57859160807304877</v>
      </c>
      <c r="E53" s="808">
        <v>0.81558951289845338</v>
      </c>
      <c r="F53" s="806">
        <v>324</v>
      </c>
      <c r="G53" s="807">
        <v>38</v>
      </c>
      <c r="H53" s="809">
        <v>51.110277178368158</v>
      </c>
      <c r="I53" s="845">
        <v>90</v>
      </c>
      <c r="J53" s="807">
        <v>23</v>
      </c>
      <c r="K53" s="809">
        <v>7.2035387602806145</v>
      </c>
      <c r="L53" s="806">
        <v>269</v>
      </c>
      <c r="M53" s="807">
        <v>31</v>
      </c>
      <c r="N53" s="846">
        <v>39.191647138286314</v>
      </c>
      <c r="O53" s="806">
        <v>0</v>
      </c>
      <c r="P53" s="807">
        <v>39</v>
      </c>
      <c r="Q53" s="809">
        <v>57.425762971244289</v>
      </c>
      <c r="R53" s="789"/>
      <c r="S53" s="789"/>
      <c r="T53" s="789"/>
      <c r="U53" s="789"/>
    </row>
    <row r="54" spans="1:21" ht="18">
      <c r="A54" s="844"/>
      <c r="B54" s="804"/>
      <c r="C54" s="845"/>
      <c r="D54" s="807"/>
      <c r="E54" s="808"/>
      <c r="F54" s="847"/>
      <c r="G54" s="848"/>
      <c r="H54" s="849"/>
      <c r="I54" s="845"/>
      <c r="J54" s="807"/>
      <c r="K54" s="809"/>
      <c r="L54" s="806"/>
      <c r="M54" s="807"/>
      <c r="N54" s="846"/>
      <c r="O54" s="847"/>
      <c r="P54" s="848"/>
      <c r="Q54" s="849"/>
      <c r="R54" s="789"/>
      <c r="S54" s="789"/>
      <c r="T54" s="789"/>
      <c r="U54" s="789"/>
    </row>
    <row r="55" spans="1:21" ht="18">
      <c r="A55" s="844" t="s">
        <v>579</v>
      </c>
      <c r="B55" s="804" t="s">
        <v>4</v>
      </c>
      <c r="C55" s="845">
        <v>0.84041220245984738</v>
      </c>
      <c r="D55" s="807">
        <v>0.4452632551836902</v>
      </c>
      <c r="E55" s="808">
        <v>-0.30894653831167362</v>
      </c>
      <c r="F55" s="806">
        <v>235</v>
      </c>
      <c r="G55" s="807">
        <v>14</v>
      </c>
      <c r="H55" s="809">
        <v>42.354195578227504</v>
      </c>
      <c r="I55" s="845">
        <v>32</v>
      </c>
      <c r="J55" s="807">
        <v>48</v>
      </c>
      <c r="K55" s="809">
        <v>58.777880012696485</v>
      </c>
      <c r="L55" s="806">
        <v>20</v>
      </c>
      <c r="M55" s="807">
        <v>11</v>
      </c>
      <c r="N55" s="846">
        <v>2.7209959943585216</v>
      </c>
      <c r="O55" s="806">
        <v>297</v>
      </c>
      <c r="P55" s="807">
        <v>54</v>
      </c>
      <c r="Q55" s="809">
        <v>55.180549510177947</v>
      </c>
      <c r="R55" s="789"/>
      <c r="S55" s="789"/>
      <c r="T55" s="789"/>
      <c r="U55" s="789"/>
    </row>
    <row r="56" spans="1:21" ht="18">
      <c r="A56" s="850"/>
      <c r="B56" s="804"/>
      <c r="C56" s="851"/>
      <c r="D56" s="852"/>
      <c r="E56" s="853"/>
      <c r="F56" s="847"/>
      <c r="G56" s="848"/>
      <c r="H56" s="849"/>
      <c r="I56" s="851"/>
      <c r="J56" s="852"/>
      <c r="K56" s="854"/>
      <c r="L56" s="855"/>
      <c r="M56" s="852"/>
      <c r="N56" s="856"/>
      <c r="O56" s="847"/>
      <c r="P56" s="848"/>
      <c r="Q56" s="849"/>
      <c r="R56" s="789"/>
      <c r="S56" s="789"/>
      <c r="T56" s="789"/>
      <c r="U56" s="789"/>
    </row>
    <row r="57" spans="1:21" ht="18">
      <c r="A57" s="844" t="s">
        <v>580</v>
      </c>
      <c r="B57" s="804" t="s">
        <v>5</v>
      </c>
      <c r="C57" s="845">
        <v>-0.54190593944937315</v>
      </c>
      <c r="D57" s="807">
        <v>0.68335377707986167</v>
      </c>
      <c r="E57" s="808">
        <v>-0.48924981235544374</v>
      </c>
      <c r="F57" s="806">
        <v>234</v>
      </c>
      <c r="G57" s="807">
        <v>23</v>
      </c>
      <c r="H57" s="809">
        <v>56.695502051043057</v>
      </c>
      <c r="I57" s="851">
        <v>122</v>
      </c>
      <c r="J57" s="852">
        <v>48</v>
      </c>
      <c r="K57" s="854">
        <v>48.536592792954551</v>
      </c>
      <c r="L57" s="855">
        <v>137</v>
      </c>
      <c r="M57" s="852">
        <v>55</v>
      </c>
      <c r="N57" s="856">
        <v>23.802949321884761</v>
      </c>
      <c r="O57" s="806">
        <v>38</v>
      </c>
      <c r="P57" s="807">
        <v>24</v>
      </c>
      <c r="Q57" s="809">
        <v>53.084921688784938</v>
      </c>
      <c r="R57" s="789"/>
      <c r="S57" s="789"/>
      <c r="T57" s="789"/>
      <c r="U57" s="789"/>
    </row>
    <row r="58" spans="1:21" ht="18.600000000000001" thickBot="1">
      <c r="A58" s="857" t="s">
        <v>581</v>
      </c>
      <c r="B58" s="858"/>
      <c r="C58" s="859">
        <v>-0.54639000000000004</v>
      </c>
      <c r="D58" s="860">
        <v>0.68269000000000002</v>
      </c>
      <c r="E58" s="861">
        <v>-0.48516999999999999</v>
      </c>
      <c r="F58" s="862">
        <v>234</v>
      </c>
      <c r="G58" s="860">
        <v>35</v>
      </c>
      <c r="H58" s="863">
        <v>58.500388865240758</v>
      </c>
      <c r="I58" s="862">
        <v>123</v>
      </c>
      <c r="J58" s="860">
        <v>7</v>
      </c>
      <c r="K58" s="863">
        <v>11.091167963853643</v>
      </c>
      <c r="L58" s="862">
        <v>138</v>
      </c>
      <c r="M58" s="860">
        <v>23</v>
      </c>
      <c r="N58" s="863">
        <v>46.858043166578135</v>
      </c>
      <c r="O58" s="862">
        <v>38</v>
      </c>
      <c r="P58" s="860">
        <v>40</v>
      </c>
      <c r="Q58" s="863">
        <v>19.148735504569594</v>
      </c>
      <c r="R58" s="789"/>
      <c r="S58" s="789"/>
      <c r="T58" s="789"/>
      <c r="U58" s="789"/>
    </row>
    <row r="59" spans="1:21" ht="18.600000000000001" thickBot="1">
      <c r="A59" s="864" t="s">
        <v>582</v>
      </c>
      <c r="B59" s="865"/>
      <c r="C59" s="866"/>
      <c r="D59" s="867"/>
      <c r="E59" s="868"/>
      <c r="F59" s="869">
        <v>0</v>
      </c>
      <c r="G59" s="870">
        <v>-12</v>
      </c>
      <c r="H59" s="871">
        <v>-1.8048868141977037</v>
      </c>
      <c r="I59" s="872"/>
      <c r="J59" s="867"/>
      <c r="K59" s="873"/>
      <c r="L59" s="869">
        <v>0</v>
      </c>
      <c r="M59" s="870">
        <v>-28</v>
      </c>
      <c r="N59" s="871">
        <v>-23.055093844693573</v>
      </c>
      <c r="O59" s="869">
        <v>0</v>
      </c>
      <c r="P59" s="870">
        <v>-15</v>
      </c>
      <c r="Q59" s="871">
        <v>-26.063813815784442</v>
      </c>
      <c r="R59" s="789"/>
      <c r="S59" s="789"/>
      <c r="T59" s="789"/>
      <c r="U59" s="789"/>
    </row>
    <row r="60" spans="1:21" ht="18">
      <c r="A60" s="822"/>
      <c r="B60" s="789"/>
      <c r="C60" s="789"/>
      <c r="D60" s="789"/>
      <c r="E60" s="789"/>
      <c r="F60" s="874"/>
      <c r="G60" s="874"/>
      <c r="H60" s="875"/>
      <c r="I60" s="789"/>
      <c r="J60" s="789"/>
      <c r="K60" s="876"/>
      <c r="L60" s="874"/>
      <c r="M60" s="874"/>
      <c r="N60" s="875"/>
      <c r="O60" s="874"/>
      <c r="P60" s="874"/>
      <c r="Q60" s="875"/>
      <c r="R60" s="789"/>
      <c r="S60" s="789"/>
      <c r="T60" s="789"/>
      <c r="U60" s="789"/>
    </row>
    <row r="61" spans="1:21" ht="16.2" thickBot="1">
      <c r="A61" s="877"/>
      <c r="C61" s="878"/>
      <c r="D61" s="878"/>
      <c r="E61" s="878"/>
      <c r="F61" s="878"/>
      <c r="G61" s="878"/>
      <c r="H61" s="878"/>
      <c r="I61" s="878"/>
      <c r="J61" s="878"/>
      <c r="K61" s="878"/>
      <c r="L61" s="878"/>
      <c r="M61" s="878"/>
      <c r="N61" s="878"/>
      <c r="O61" s="878"/>
      <c r="P61" s="878"/>
      <c r="Q61" s="878"/>
    </row>
    <row r="62" spans="1:21" ht="18.600000000000001" thickBot="1">
      <c r="A62" s="825" t="s">
        <v>583</v>
      </c>
      <c r="B62" s="826" t="s">
        <v>577</v>
      </c>
      <c r="C62" s="827"/>
      <c r="D62" s="712" t="s">
        <v>30</v>
      </c>
      <c r="E62" s="828"/>
      <c r="F62" s="714"/>
      <c r="G62" s="712" t="s">
        <v>554</v>
      </c>
      <c r="H62" s="715"/>
      <c r="I62" s="829"/>
      <c r="J62" s="830" t="s">
        <v>555</v>
      </c>
      <c r="K62" s="831"/>
      <c r="L62" s="829"/>
      <c r="M62" s="830" t="s">
        <v>556</v>
      </c>
      <c r="N62" s="831"/>
      <c r="O62" s="714"/>
      <c r="P62" s="712" t="s">
        <v>557</v>
      </c>
      <c r="Q62" s="715"/>
    </row>
    <row r="63" spans="1:21" ht="18">
      <c r="A63" s="832"/>
      <c r="B63" s="833"/>
      <c r="C63" s="834" t="s">
        <v>561</v>
      </c>
      <c r="D63" s="726" t="s">
        <v>562</v>
      </c>
      <c r="E63" s="728" t="s">
        <v>563</v>
      </c>
      <c r="F63" s="835" t="s">
        <v>564</v>
      </c>
      <c r="G63" s="836" t="s">
        <v>565</v>
      </c>
      <c r="H63" s="837" t="s">
        <v>41</v>
      </c>
      <c r="I63" s="838" t="s">
        <v>564</v>
      </c>
      <c r="J63" s="839" t="s">
        <v>565</v>
      </c>
      <c r="K63" s="840" t="s">
        <v>41</v>
      </c>
      <c r="L63" s="841" t="s">
        <v>564</v>
      </c>
      <c r="M63" s="839" t="s">
        <v>565</v>
      </c>
      <c r="N63" s="842" t="s">
        <v>41</v>
      </c>
      <c r="O63" s="835" t="s">
        <v>564</v>
      </c>
      <c r="P63" s="836" t="s">
        <v>565</v>
      </c>
      <c r="Q63" s="843" t="s">
        <v>41</v>
      </c>
    </row>
    <row r="64" spans="1:21" ht="18">
      <c r="A64" s="844" t="s">
        <v>578</v>
      </c>
      <c r="B64" s="804" t="s">
        <v>3</v>
      </c>
      <c r="C64" s="845">
        <v>-0.52630014004323344</v>
      </c>
      <c r="D64" s="807">
        <v>0.57869084867079168</v>
      </c>
      <c r="E64" s="808">
        <v>0.62299662771314335</v>
      </c>
      <c r="F64" s="743">
        <v>317</v>
      </c>
      <c r="G64" s="744">
        <v>6</v>
      </c>
      <c r="H64" s="879">
        <v>41.465035524483916</v>
      </c>
      <c r="I64" s="880">
        <v>121</v>
      </c>
      <c r="J64" s="744">
        <v>45</v>
      </c>
      <c r="K64" s="879">
        <v>20.930633027347767</v>
      </c>
      <c r="L64" s="743">
        <v>229</v>
      </c>
      <c r="M64" s="744">
        <v>48</v>
      </c>
      <c r="N64" s="881">
        <v>33.386410771090439</v>
      </c>
      <c r="O64" s="743">
        <v>42</v>
      </c>
      <c r="P64" s="744">
        <v>17</v>
      </c>
      <c r="Q64" s="879">
        <v>7.7277271611211784</v>
      </c>
    </row>
    <row r="65" spans="1:20" ht="18">
      <c r="A65" s="844"/>
      <c r="B65" s="804"/>
      <c r="C65" s="845"/>
      <c r="D65" s="807"/>
      <c r="E65" s="808"/>
      <c r="F65" s="882"/>
      <c r="G65" s="883"/>
      <c r="H65" s="884"/>
      <c r="I65" s="880"/>
      <c r="J65" s="744"/>
      <c r="K65" s="879"/>
      <c r="L65" s="743"/>
      <c r="M65" s="744"/>
      <c r="N65" s="881"/>
      <c r="O65" s="882"/>
      <c r="P65" s="883"/>
      <c r="Q65" s="884"/>
    </row>
    <row r="66" spans="1:20" ht="18">
      <c r="A66" s="844" t="s">
        <v>579</v>
      </c>
      <c r="B66" s="804" t="s">
        <v>4</v>
      </c>
      <c r="C66" s="845">
        <v>0.84385137791988662</v>
      </c>
      <c r="D66" s="807">
        <v>0.4455259985402395</v>
      </c>
      <c r="E66" s="808">
        <v>0.29903417296760232</v>
      </c>
      <c r="F66" s="743">
        <v>303</v>
      </c>
      <c r="G66" s="744">
        <v>52</v>
      </c>
      <c r="H66" s="879">
        <v>9.3251509928949261</v>
      </c>
      <c r="I66" s="880">
        <v>32</v>
      </c>
      <c r="J66" s="744">
        <v>27</v>
      </c>
      <c r="K66" s="879">
        <v>3.3171243521041616</v>
      </c>
      <c r="L66" s="743">
        <v>340</v>
      </c>
      <c r="M66" s="744">
        <v>29</v>
      </c>
      <c r="N66" s="881">
        <v>14.234359731594836</v>
      </c>
      <c r="O66" s="743">
        <v>297</v>
      </c>
      <c r="P66" s="744">
        <v>49</v>
      </c>
      <c r="Q66" s="879">
        <v>57.332095832598554</v>
      </c>
    </row>
    <row r="67" spans="1:20" ht="18">
      <c r="A67" s="850"/>
      <c r="B67" s="804"/>
      <c r="C67" s="851"/>
      <c r="D67" s="852"/>
      <c r="E67" s="853"/>
      <c r="F67" s="882"/>
      <c r="G67" s="883"/>
      <c r="H67" s="884"/>
      <c r="I67" s="885"/>
      <c r="J67" s="886"/>
      <c r="K67" s="887"/>
      <c r="L67" s="888"/>
      <c r="M67" s="886"/>
      <c r="N67" s="889"/>
      <c r="O67" s="882"/>
      <c r="P67" s="883"/>
      <c r="Q67" s="884"/>
    </row>
    <row r="68" spans="1:20" ht="18">
      <c r="A68" s="844" t="s">
        <v>580</v>
      </c>
      <c r="B68" s="804" t="s">
        <v>5</v>
      </c>
      <c r="C68" s="845">
        <v>-0.10451297794017445</v>
      </c>
      <c r="D68" s="807">
        <v>0.68309844553157639</v>
      </c>
      <c r="E68" s="808">
        <v>-0.72280935462093487</v>
      </c>
      <c r="F68" s="743">
        <v>223</v>
      </c>
      <c r="G68" s="744">
        <v>22</v>
      </c>
      <c r="H68" s="879">
        <v>55.446142007786058</v>
      </c>
      <c r="I68" s="885">
        <v>95</v>
      </c>
      <c r="J68" s="886">
        <v>59</v>
      </c>
      <c r="K68" s="887">
        <v>56.790368522232669</v>
      </c>
      <c r="L68" s="888">
        <v>98</v>
      </c>
      <c r="M68" s="886">
        <v>13</v>
      </c>
      <c r="N68" s="889">
        <v>39.113670847195834</v>
      </c>
      <c r="O68" s="743">
        <v>8</v>
      </c>
      <c r="P68" s="744">
        <v>41</v>
      </c>
      <c r="Q68" s="879">
        <v>55.346258151840374</v>
      </c>
    </row>
    <row r="69" spans="1:20" ht="18.600000000000001" thickBot="1">
      <c r="A69" s="890" t="s">
        <v>581</v>
      </c>
      <c r="B69" s="746"/>
      <c r="C69" s="891">
        <v>-0.10668999999999999</v>
      </c>
      <c r="D69" s="892">
        <v>0.68269000000000002</v>
      </c>
      <c r="E69" s="893">
        <v>-0.72287999999999997</v>
      </c>
      <c r="F69" s="894">
        <v>223</v>
      </c>
      <c r="G69" s="895">
        <v>21</v>
      </c>
      <c r="H69" s="896">
        <v>43.798117686687952</v>
      </c>
      <c r="I69" s="894">
        <v>96</v>
      </c>
      <c r="J69" s="895">
        <v>7</v>
      </c>
      <c r="K69" s="896">
        <v>28.313375378273797</v>
      </c>
      <c r="L69" s="894">
        <v>98</v>
      </c>
      <c r="M69" s="895">
        <v>23</v>
      </c>
      <c r="N69" s="896">
        <v>44.464883641513687</v>
      </c>
      <c r="O69" s="894">
        <v>8</v>
      </c>
      <c r="P69" s="895">
        <v>52</v>
      </c>
      <c r="Q69" s="896">
        <v>56.179445758493252</v>
      </c>
    </row>
    <row r="70" spans="1:20" ht="18.600000000000001" thickBot="1">
      <c r="A70" s="864" t="s">
        <v>582</v>
      </c>
      <c r="B70" s="865"/>
      <c r="C70" s="866"/>
      <c r="D70" s="867"/>
      <c r="E70" s="868"/>
      <c r="F70" s="869">
        <v>0</v>
      </c>
      <c r="G70" s="870">
        <v>1</v>
      </c>
      <c r="H70" s="871">
        <v>11.648024321098092</v>
      </c>
      <c r="I70" s="872"/>
      <c r="J70" s="867"/>
      <c r="K70" s="873"/>
      <c r="L70" s="869">
        <v>0</v>
      </c>
      <c r="M70" s="870">
        <v>-10</v>
      </c>
      <c r="N70" s="871">
        <v>-5.3512127943179504</v>
      </c>
      <c r="O70" s="869">
        <v>0</v>
      </c>
      <c r="P70" s="870">
        <v>-11</v>
      </c>
      <c r="Q70" s="871">
        <v>-0.8331876066529742</v>
      </c>
    </row>
    <row r="71" spans="1:20" ht="18">
      <c r="A71" s="822"/>
      <c r="B71" s="789"/>
      <c r="C71" s="789"/>
      <c r="D71" s="789"/>
      <c r="E71" s="789"/>
      <c r="F71" s="874"/>
      <c r="G71" s="874"/>
      <c r="H71" s="875"/>
      <c r="I71" s="789"/>
      <c r="J71" s="789"/>
      <c r="K71" s="876"/>
      <c r="L71" s="874"/>
      <c r="M71" s="874"/>
      <c r="N71" s="875"/>
      <c r="O71" s="874"/>
      <c r="P71" s="874"/>
      <c r="Q71" s="875"/>
    </row>
    <row r="72" spans="1:20" ht="15" thickBot="1"/>
    <row r="73" spans="1:20" ht="18.600000000000001" thickBot="1">
      <c r="A73" s="825" t="s">
        <v>584</v>
      </c>
      <c r="B73" s="897"/>
      <c r="C73" s="898"/>
      <c r="D73" s="899" t="s">
        <v>30</v>
      </c>
      <c r="E73" s="900"/>
      <c r="F73" s="714"/>
      <c r="G73" s="712" t="s">
        <v>554</v>
      </c>
      <c r="H73" s="715"/>
      <c r="I73" s="714"/>
      <c r="J73" s="712" t="s">
        <v>555</v>
      </c>
      <c r="K73" s="715"/>
      <c r="L73" s="714"/>
      <c r="M73" s="712" t="s">
        <v>556</v>
      </c>
      <c r="N73" s="715"/>
      <c r="O73" s="714"/>
      <c r="P73" s="712" t="s">
        <v>557</v>
      </c>
      <c r="Q73" s="715"/>
      <c r="R73" s="901"/>
      <c r="S73" s="902" t="s">
        <v>585</v>
      </c>
      <c r="T73" s="903"/>
    </row>
    <row r="74" spans="1:20" ht="18">
      <c r="A74" s="904"/>
      <c r="B74" s="905" t="s">
        <v>560</v>
      </c>
      <c r="C74" s="906" t="s">
        <v>561</v>
      </c>
      <c r="D74" s="907" t="s">
        <v>562</v>
      </c>
      <c r="E74" s="908" t="s">
        <v>563</v>
      </c>
      <c r="F74" s="797" t="s">
        <v>564</v>
      </c>
      <c r="G74" s="798" t="s">
        <v>565</v>
      </c>
      <c r="H74" s="909" t="s">
        <v>41</v>
      </c>
      <c r="I74" s="797" t="s">
        <v>564</v>
      </c>
      <c r="J74" s="798" t="s">
        <v>565</v>
      </c>
      <c r="K74" s="909" t="s">
        <v>41</v>
      </c>
      <c r="L74" s="797" t="s">
        <v>564</v>
      </c>
      <c r="M74" s="798" t="s">
        <v>565</v>
      </c>
      <c r="N74" s="909" t="s">
        <v>41</v>
      </c>
      <c r="O74" s="797" t="s">
        <v>564</v>
      </c>
      <c r="P74" s="798" t="s">
        <v>565</v>
      </c>
      <c r="Q74" s="799" t="s">
        <v>41</v>
      </c>
      <c r="R74" s="797" t="s">
        <v>564</v>
      </c>
      <c r="S74" s="798" t="s">
        <v>565</v>
      </c>
      <c r="T74" s="909" t="s">
        <v>41</v>
      </c>
    </row>
    <row r="75" spans="1:20" ht="18">
      <c r="A75" s="910" t="s">
        <v>586</v>
      </c>
      <c r="B75" s="910" t="s">
        <v>569</v>
      </c>
      <c r="C75" s="743">
        <v>-2.0276216351442611E-4</v>
      </c>
      <c r="D75" s="744">
        <v>2.7337300403622577E-4</v>
      </c>
      <c r="E75" s="745">
        <v>0.9999997367811988</v>
      </c>
      <c r="F75" s="911">
        <v>359</v>
      </c>
      <c r="G75" s="912">
        <v>59</v>
      </c>
      <c r="H75" s="754">
        <v>3.6127568147869216</v>
      </c>
      <c r="I75" s="806">
        <v>90</v>
      </c>
      <c r="J75" s="807">
        <v>0</v>
      </c>
      <c r="K75" s="913">
        <v>41.82270724453474</v>
      </c>
      <c r="L75" s="911">
        <v>269</v>
      </c>
      <c r="M75" s="912">
        <v>59</v>
      </c>
      <c r="N75" s="754">
        <v>18.177291192760279</v>
      </c>
      <c r="O75" s="914">
        <v>36</v>
      </c>
      <c r="P75" s="915">
        <v>33</v>
      </c>
      <c r="Q75" s="916">
        <v>52.26523106829957</v>
      </c>
      <c r="R75" s="917"/>
      <c r="S75" s="918"/>
      <c r="T75" s="919"/>
    </row>
    <row r="76" spans="1:20" ht="18">
      <c r="A76" s="910"/>
      <c r="B76" s="910"/>
      <c r="C76" s="743"/>
      <c r="D76" s="744"/>
      <c r="E76" s="745"/>
      <c r="F76" s="911"/>
      <c r="G76" s="912"/>
      <c r="H76" s="754"/>
      <c r="I76" s="806"/>
      <c r="J76" s="807"/>
      <c r="K76" s="913"/>
      <c r="L76" s="911"/>
      <c r="M76" s="912"/>
      <c r="N76" s="754"/>
      <c r="O76" s="914"/>
      <c r="P76" s="915"/>
      <c r="Q76" s="916"/>
      <c r="R76" s="917"/>
      <c r="S76" s="918"/>
      <c r="T76" s="919"/>
    </row>
    <row r="77" spans="1:20" ht="18.600000000000001" thickBot="1">
      <c r="A77" s="910" t="s">
        <v>587</v>
      </c>
      <c r="B77" s="910" t="s">
        <v>588</v>
      </c>
      <c r="C77" s="743">
        <v>2.6690192548845491E-4</v>
      </c>
      <c r="D77" s="886">
        <v>-2.6617526142136416E-5</v>
      </c>
      <c r="E77" s="920">
        <v>1.0000001695761969</v>
      </c>
      <c r="F77" s="921">
        <v>0</v>
      </c>
      <c r="G77" s="922">
        <v>0</v>
      </c>
      <c r="H77" s="923">
        <v>5.4902576248358885</v>
      </c>
      <c r="I77" s="855">
        <v>89</v>
      </c>
      <c r="J77" s="852">
        <v>59</v>
      </c>
      <c r="K77" s="924">
        <v>4.9475367148354099</v>
      </c>
      <c r="L77" s="921">
        <v>270</v>
      </c>
      <c r="M77" s="922">
        <v>0</v>
      </c>
      <c r="N77" s="923">
        <v>55.052463304809862</v>
      </c>
      <c r="O77" s="914">
        <v>264</v>
      </c>
      <c r="P77" s="915">
        <v>18</v>
      </c>
      <c r="Q77" s="916">
        <v>17.467603888981142</v>
      </c>
      <c r="R77" s="925">
        <v>0</v>
      </c>
      <c r="S77" s="926">
        <v>1</v>
      </c>
      <c r="T77" s="927">
        <v>54.95052725400847</v>
      </c>
    </row>
    <row r="78" spans="1:20" ht="18.600000000000001" thickBot="1">
      <c r="A78" s="910"/>
      <c r="B78" s="910"/>
      <c r="C78" s="928"/>
      <c r="D78" s="929" t="s">
        <v>589</v>
      </c>
      <c r="E78" s="930"/>
      <c r="F78" s="931">
        <v>0</v>
      </c>
      <c r="G78" s="932">
        <v>1</v>
      </c>
      <c r="H78" s="933">
        <v>1.8775008101010835</v>
      </c>
      <c r="I78" s="934"/>
      <c r="J78" s="935"/>
      <c r="K78" s="936"/>
      <c r="L78" s="931">
        <v>0</v>
      </c>
      <c r="M78" s="932">
        <v>1</v>
      </c>
      <c r="N78" s="933">
        <v>36.875172112049768</v>
      </c>
      <c r="O78" s="914"/>
      <c r="P78" s="915"/>
      <c r="Q78" s="916"/>
      <c r="R78" s="911"/>
      <c r="S78" s="912"/>
      <c r="T78" s="754"/>
    </row>
    <row r="79" spans="1:20" ht="18.600000000000001" thickBot="1">
      <c r="A79" s="937" t="s">
        <v>590</v>
      </c>
      <c r="B79" s="937" t="s">
        <v>569</v>
      </c>
      <c r="C79" s="780">
        <v>3.6058168021399855E-3</v>
      </c>
      <c r="D79" s="938">
        <v>-9.6462553084080164E-4</v>
      </c>
      <c r="E79" s="939">
        <v>0.9999928281233037</v>
      </c>
      <c r="F79" s="940">
        <v>0</v>
      </c>
      <c r="G79" s="941">
        <v>3</v>
      </c>
      <c r="H79" s="942">
        <v>18.969663480695903</v>
      </c>
      <c r="I79" s="943">
        <v>89</v>
      </c>
      <c r="J79" s="944">
        <v>47</v>
      </c>
      <c r="K79" s="945">
        <v>36.245131284293876</v>
      </c>
      <c r="L79" s="940">
        <v>270</v>
      </c>
      <c r="M79" s="941">
        <v>12</v>
      </c>
      <c r="N79" s="942">
        <v>23.755214750331067</v>
      </c>
      <c r="O79" s="946">
        <v>255</v>
      </c>
      <c r="P79" s="947">
        <v>1</v>
      </c>
      <c r="Q79" s="948">
        <v>22.743680004227826</v>
      </c>
      <c r="R79" s="925">
        <v>0</v>
      </c>
      <c r="S79" s="926">
        <v>13</v>
      </c>
      <c r="T79" s="927">
        <v>46.038140773108815</v>
      </c>
    </row>
    <row r="80" spans="1:20" ht="18.600000000000001" thickBot="1">
      <c r="A80" s="949"/>
      <c r="B80" s="865"/>
      <c r="C80" s="950"/>
      <c r="D80" s="951" t="s">
        <v>589</v>
      </c>
      <c r="E80" s="952"/>
      <c r="F80" s="953">
        <v>0</v>
      </c>
      <c r="G80" s="932">
        <v>4</v>
      </c>
      <c r="H80" s="933">
        <v>15.356906665883802</v>
      </c>
      <c r="I80" s="954"/>
      <c r="J80" s="954"/>
      <c r="K80" s="954"/>
      <c r="L80" s="931">
        <v>0</v>
      </c>
      <c r="M80" s="932">
        <v>13</v>
      </c>
      <c r="N80" s="933">
        <v>5.5779235575709851</v>
      </c>
      <c r="O80" s="955"/>
      <c r="P80" s="956"/>
      <c r="Q80" s="956"/>
      <c r="R80" s="780"/>
      <c r="S80" s="781"/>
      <c r="T80" s="957"/>
    </row>
    <row r="81" spans="1:20" ht="18">
      <c r="A81" s="823"/>
      <c r="B81" s="789"/>
      <c r="C81" s="789"/>
      <c r="D81" s="874"/>
      <c r="E81" s="958"/>
      <c r="F81" s="959"/>
      <c r="G81" s="959"/>
      <c r="H81" s="960"/>
      <c r="I81" s="961"/>
      <c r="J81" s="961"/>
      <c r="K81" s="961"/>
      <c r="L81" s="959"/>
      <c r="M81" s="959"/>
      <c r="N81" s="960"/>
      <c r="O81" s="961"/>
      <c r="P81" s="823"/>
      <c r="Q81" s="823"/>
      <c r="R81" s="789"/>
      <c r="S81" s="789"/>
      <c r="T81" s="789"/>
    </row>
    <row r="82" spans="1:20" ht="18.600000000000001" thickBot="1">
      <c r="A82" s="823"/>
      <c r="B82" s="789"/>
      <c r="C82" s="789"/>
      <c r="D82" s="874"/>
      <c r="E82" s="958"/>
      <c r="F82" s="959"/>
      <c r="G82" s="959"/>
      <c r="H82" s="960"/>
      <c r="I82" s="961"/>
      <c r="J82" s="961"/>
      <c r="K82" s="961"/>
      <c r="L82" s="959"/>
      <c r="M82" s="959"/>
      <c r="N82" s="960"/>
      <c r="O82" s="961"/>
      <c r="P82" s="823"/>
      <c r="Q82" s="823"/>
      <c r="R82" s="789"/>
      <c r="S82" s="789"/>
      <c r="T82" s="789"/>
    </row>
    <row r="83" spans="1:20" ht="18.600000000000001" thickBot="1">
      <c r="A83" s="826" t="s">
        <v>591</v>
      </c>
      <c r="B83" s="962" t="s">
        <v>592</v>
      </c>
      <c r="C83" s="963"/>
      <c r="D83" s="712" t="s">
        <v>30</v>
      </c>
      <c r="E83" s="828"/>
      <c r="F83" s="714"/>
      <c r="G83" s="712" t="s">
        <v>554</v>
      </c>
      <c r="H83" s="715"/>
      <c r="I83" s="714"/>
      <c r="J83" s="712" t="s">
        <v>555</v>
      </c>
      <c r="K83" s="715"/>
      <c r="L83" s="714"/>
      <c r="M83" s="712" t="s">
        <v>556</v>
      </c>
      <c r="N83" s="715"/>
      <c r="O83" s="714"/>
      <c r="P83" s="712" t="s">
        <v>557</v>
      </c>
      <c r="Q83" s="715"/>
      <c r="R83" s="964"/>
      <c r="S83" s="899" t="s">
        <v>558</v>
      </c>
      <c r="T83" s="965"/>
    </row>
    <row r="84" spans="1:20" ht="15.6">
      <c r="A84" s="966"/>
      <c r="B84" s="967"/>
      <c r="C84" s="968" t="s">
        <v>561</v>
      </c>
      <c r="D84" s="969" t="s">
        <v>562</v>
      </c>
      <c r="E84" s="970" t="s">
        <v>563</v>
      </c>
      <c r="F84" s="971" t="s">
        <v>564</v>
      </c>
      <c r="G84" s="972" t="s">
        <v>565</v>
      </c>
      <c r="H84" s="973" t="s">
        <v>41</v>
      </c>
      <c r="I84" s="971" t="s">
        <v>564</v>
      </c>
      <c r="J84" s="972" t="s">
        <v>565</v>
      </c>
      <c r="K84" s="973" t="s">
        <v>41</v>
      </c>
      <c r="L84" s="974" t="s">
        <v>564</v>
      </c>
      <c r="M84" s="972" t="s">
        <v>565</v>
      </c>
      <c r="N84" s="975" t="s">
        <v>41</v>
      </c>
      <c r="O84" s="974" t="s">
        <v>564</v>
      </c>
      <c r="P84" s="972" t="s">
        <v>565</v>
      </c>
      <c r="Q84" s="976" t="s">
        <v>41</v>
      </c>
      <c r="R84" s="974" t="s">
        <v>564</v>
      </c>
      <c r="S84" s="972" t="s">
        <v>565</v>
      </c>
      <c r="T84" s="976" t="s">
        <v>41</v>
      </c>
    </row>
    <row r="85" spans="1:20" ht="21">
      <c r="A85" s="977" t="s">
        <v>593</v>
      </c>
      <c r="B85" s="978" t="s">
        <v>3</v>
      </c>
      <c r="C85" s="880">
        <v>0.93645380152930335</v>
      </c>
      <c r="D85" s="744">
        <v>-0.33934461669271221</v>
      </c>
      <c r="E85" s="979">
        <v>8.8878983555086305E-2</v>
      </c>
      <c r="F85" s="880">
        <v>75</v>
      </c>
      <c r="G85" s="744">
        <v>19</v>
      </c>
      <c r="H85" s="879">
        <v>23.271142924509203</v>
      </c>
      <c r="I85" s="880">
        <v>20</v>
      </c>
      <c r="J85" s="744">
        <v>32</v>
      </c>
      <c r="K85" s="879">
        <v>8.5090715448106646</v>
      </c>
      <c r="L85" s="734">
        <v>354</v>
      </c>
      <c r="M85" s="735">
        <v>34</v>
      </c>
      <c r="N85" s="980">
        <v>41.839499305715492</v>
      </c>
      <c r="O85" s="734">
        <v>250</v>
      </c>
      <c r="P85" s="735">
        <v>4</v>
      </c>
      <c r="Q85" s="981">
        <v>51.250003705613381</v>
      </c>
      <c r="R85" s="911">
        <v>41</v>
      </c>
      <c r="S85" s="912">
        <v>42</v>
      </c>
      <c r="T85" s="754">
        <v>47.77593427621882</v>
      </c>
    </row>
    <row r="86" spans="1:20" ht="21">
      <c r="A86" s="977"/>
      <c r="B86" s="978"/>
      <c r="C86" s="880"/>
      <c r="D86" s="744"/>
      <c r="E86" s="979"/>
      <c r="F86" s="982"/>
      <c r="G86" s="735"/>
      <c r="H86" s="981"/>
      <c r="I86" s="885"/>
      <c r="J86" s="886"/>
      <c r="K86" s="887"/>
      <c r="L86" s="888"/>
      <c r="M86" s="886"/>
      <c r="N86" s="889"/>
      <c r="O86" s="734"/>
      <c r="P86" s="735"/>
      <c r="Q86" s="981"/>
      <c r="R86" s="917">
        <v>42</v>
      </c>
      <c r="S86" s="918">
        <v>0</v>
      </c>
      <c r="T86" s="983">
        <v>6.3387506754537526</v>
      </c>
    </row>
    <row r="87" spans="1:20" ht="21">
      <c r="A87" s="977" t="s">
        <v>594</v>
      </c>
      <c r="B87" s="978" t="s">
        <v>4</v>
      </c>
      <c r="C87" s="880">
        <v>3.4545695987076392E-3</v>
      </c>
      <c r="D87" s="744">
        <v>-0.24443420206384997</v>
      </c>
      <c r="E87" s="979">
        <v>-0.96965949751559366</v>
      </c>
      <c r="F87" s="880">
        <v>165</v>
      </c>
      <c r="G87" s="744">
        <v>51</v>
      </c>
      <c r="H87" s="879">
        <v>5.4406554699335974</v>
      </c>
      <c r="I87" s="880">
        <v>89</v>
      </c>
      <c r="J87" s="744">
        <v>48</v>
      </c>
      <c r="K87" s="879">
        <v>7.4422949780124092</v>
      </c>
      <c r="L87" s="984">
        <v>89</v>
      </c>
      <c r="M87" s="985">
        <v>47</v>
      </c>
      <c r="N87" s="986">
        <v>45.151204034691574</v>
      </c>
      <c r="O87" s="987">
        <v>180</v>
      </c>
      <c r="P87" s="988">
        <v>48</v>
      </c>
      <c r="Q87" s="989">
        <v>34.930426046225719</v>
      </c>
      <c r="R87" s="806"/>
      <c r="S87" s="807"/>
      <c r="T87" s="809"/>
    </row>
    <row r="88" spans="1:20" ht="21">
      <c r="A88" s="977"/>
      <c r="B88" s="978"/>
      <c r="C88" s="880"/>
      <c r="D88" s="744"/>
      <c r="E88" s="979"/>
      <c r="F88" s="982"/>
      <c r="G88" s="735"/>
      <c r="H88" s="981"/>
      <c r="I88" s="885"/>
      <c r="J88" s="886"/>
      <c r="K88" s="887"/>
      <c r="L88" s="888"/>
      <c r="M88" s="886"/>
      <c r="N88" s="889"/>
      <c r="O88" s="734"/>
      <c r="P88" s="735"/>
      <c r="Q88" s="981"/>
      <c r="R88" s="806"/>
      <c r="S88" s="807"/>
      <c r="T88" s="809"/>
    </row>
    <row r="89" spans="1:20" ht="21">
      <c r="A89" s="977" t="s">
        <v>595</v>
      </c>
      <c r="B89" s="978" t="s">
        <v>5</v>
      </c>
      <c r="C89" s="880">
        <v>0.35077392084138476</v>
      </c>
      <c r="D89" s="744">
        <v>0.9083485155893003</v>
      </c>
      <c r="E89" s="979">
        <v>-0.22772874176399022</v>
      </c>
      <c r="F89" s="982">
        <v>255</v>
      </c>
      <c r="G89" s="735">
        <v>55</v>
      </c>
      <c r="H89" s="981">
        <v>32.421288105069969</v>
      </c>
      <c r="I89" s="880">
        <v>69</v>
      </c>
      <c r="J89" s="744">
        <v>27</v>
      </c>
      <c r="K89" s="879">
        <v>55.218375382189564</v>
      </c>
      <c r="L89" s="743">
        <v>32</v>
      </c>
      <c r="M89" s="744">
        <v>59</v>
      </c>
      <c r="N89" s="881">
        <v>32.490759760799691</v>
      </c>
      <c r="O89" s="734">
        <v>338</v>
      </c>
      <c r="P89" s="735">
        <v>53</v>
      </c>
      <c r="Q89" s="981">
        <v>6.363791790950124</v>
      </c>
      <c r="R89" s="806"/>
      <c r="S89" s="807"/>
      <c r="T89" s="809"/>
    </row>
    <row r="90" spans="1:20" ht="21.6" thickBot="1">
      <c r="A90" s="990" t="s">
        <v>596</v>
      </c>
      <c r="B90" s="991"/>
      <c r="C90" s="992">
        <v>0.35848200000000002</v>
      </c>
      <c r="D90" s="993">
        <v>0.90512099999999995</v>
      </c>
      <c r="E90" s="994">
        <v>-0.228213</v>
      </c>
      <c r="F90" s="995">
        <v>255</v>
      </c>
      <c r="G90" s="996">
        <v>50</v>
      </c>
      <c r="H90" s="997">
        <v>55.193400020607307</v>
      </c>
      <c r="I90" s="998">
        <v>68</v>
      </c>
      <c r="J90" s="895">
        <v>59</v>
      </c>
      <c r="K90" s="896">
        <v>28.247637960257819</v>
      </c>
      <c r="L90" s="894">
        <v>32</v>
      </c>
      <c r="M90" s="895">
        <v>28</v>
      </c>
      <c r="N90" s="999">
        <v>52.36480836775965</v>
      </c>
      <c r="O90" s="1000">
        <v>338</v>
      </c>
      <c r="P90" s="996">
        <v>23</v>
      </c>
      <c r="Q90" s="997">
        <v>36.509336263652493</v>
      </c>
      <c r="R90" s="806"/>
      <c r="S90" s="807"/>
      <c r="T90" s="809"/>
    </row>
    <row r="91" spans="1:20" ht="21.6" thickBot="1">
      <c r="A91" s="1001"/>
      <c r="B91" s="1002"/>
      <c r="C91" s="866"/>
      <c r="D91" s="867"/>
      <c r="E91" s="1003" t="s">
        <v>582</v>
      </c>
      <c r="F91" s="1004">
        <v>0</v>
      </c>
      <c r="G91" s="870">
        <v>4</v>
      </c>
      <c r="H91" s="871">
        <v>37.227888084462393</v>
      </c>
      <c r="I91" s="1005"/>
      <c r="J91" s="1006"/>
      <c r="K91" s="1007"/>
      <c r="L91" s="1008"/>
      <c r="M91" s="1006"/>
      <c r="N91" s="1009"/>
      <c r="O91" s="869">
        <v>0</v>
      </c>
      <c r="P91" s="870">
        <v>29</v>
      </c>
      <c r="Q91" s="871">
        <v>29.854455527297418</v>
      </c>
      <c r="R91" s="806"/>
      <c r="S91" s="807"/>
      <c r="T91" s="809"/>
    </row>
    <row r="92" spans="1:20" ht="21">
      <c r="A92" s="1010" t="s">
        <v>597</v>
      </c>
      <c r="B92" s="1011" t="s">
        <v>3</v>
      </c>
      <c r="C92" s="841">
        <v>-0.93241384670527205</v>
      </c>
      <c r="D92" s="839">
        <v>-0.35272612094962985</v>
      </c>
      <c r="E92" s="1012">
        <v>7.8668076802939108E-2</v>
      </c>
      <c r="F92" s="841">
        <v>77</v>
      </c>
      <c r="G92" s="839">
        <v>25</v>
      </c>
      <c r="H92" s="840">
        <v>37.783576691174339</v>
      </c>
      <c r="I92" s="838">
        <v>158</v>
      </c>
      <c r="J92" s="839">
        <v>48</v>
      </c>
      <c r="K92" s="840">
        <v>51.386504485908361</v>
      </c>
      <c r="L92" s="1013">
        <v>184</v>
      </c>
      <c r="M92" s="1014">
        <v>49</v>
      </c>
      <c r="N92" s="1015">
        <v>21.51538003506408</v>
      </c>
      <c r="O92" s="1013">
        <v>110</v>
      </c>
      <c r="P92" s="1014">
        <v>43</v>
      </c>
      <c r="Q92" s="1015">
        <v>16.701220779038948</v>
      </c>
      <c r="R92" s="806"/>
      <c r="S92" s="807"/>
      <c r="T92" s="809"/>
    </row>
    <row r="93" spans="1:20" ht="21">
      <c r="A93" s="1016"/>
      <c r="B93" s="991"/>
      <c r="C93" s="888"/>
      <c r="D93" s="886"/>
      <c r="E93" s="1017"/>
      <c r="F93" s="734"/>
      <c r="G93" s="735"/>
      <c r="H93" s="981"/>
      <c r="I93" s="885"/>
      <c r="J93" s="886"/>
      <c r="K93" s="887"/>
      <c r="L93" s="888"/>
      <c r="M93" s="886"/>
      <c r="N93" s="889"/>
      <c r="O93" s="734"/>
      <c r="P93" s="735"/>
      <c r="Q93" s="980"/>
      <c r="R93" s="806"/>
      <c r="S93" s="807"/>
      <c r="T93" s="809"/>
    </row>
    <row r="94" spans="1:20" ht="21">
      <c r="A94" s="1016" t="s">
        <v>598</v>
      </c>
      <c r="B94" s="991" t="s">
        <v>4</v>
      </c>
      <c r="C94" s="743">
        <v>-9.1735607695143714E-3</v>
      </c>
      <c r="D94" s="744">
        <v>0.24071148911259299</v>
      </c>
      <c r="E94" s="979">
        <v>0.97055312908893199</v>
      </c>
      <c r="F94" s="743">
        <v>346</v>
      </c>
      <c r="G94" s="744">
        <v>4</v>
      </c>
      <c r="H94" s="879">
        <v>15.103413897859358</v>
      </c>
      <c r="I94" s="880">
        <v>90</v>
      </c>
      <c r="J94" s="744">
        <v>31</v>
      </c>
      <c r="K94" s="879">
        <v>32.209699170694918</v>
      </c>
      <c r="L94" s="743">
        <v>269</v>
      </c>
      <c r="M94" s="744">
        <v>27</v>
      </c>
      <c r="N94" s="881">
        <v>30.465932305610256</v>
      </c>
      <c r="O94" s="987">
        <v>2</v>
      </c>
      <c r="P94" s="988">
        <v>10</v>
      </c>
      <c r="Q94" s="1018">
        <v>56.98879119158299</v>
      </c>
      <c r="R94" s="806"/>
      <c r="S94" s="807"/>
      <c r="T94" s="809"/>
    </row>
    <row r="95" spans="1:20" ht="21">
      <c r="A95" s="1016"/>
      <c r="B95" s="991"/>
      <c r="C95" s="888"/>
      <c r="D95" s="886"/>
      <c r="E95" s="1017"/>
      <c r="F95" s="734"/>
      <c r="G95" s="735"/>
      <c r="H95" s="981"/>
      <c r="I95" s="885"/>
      <c r="J95" s="886"/>
      <c r="K95" s="887"/>
      <c r="L95" s="888"/>
      <c r="M95" s="886"/>
      <c r="N95" s="889"/>
      <c r="O95" s="734"/>
      <c r="P95" s="735"/>
      <c r="Q95" s="980"/>
      <c r="R95" s="806"/>
      <c r="S95" s="807"/>
      <c r="T95" s="809"/>
    </row>
    <row r="96" spans="1:20" ht="21">
      <c r="A96" s="1016" t="s">
        <v>599</v>
      </c>
      <c r="B96" s="978" t="s">
        <v>5</v>
      </c>
      <c r="C96" s="888">
        <v>-0.36127588384407816</v>
      </c>
      <c r="D96" s="886">
        <v>0.90423566419337043</v>
      </c>
      <c r="E96" s="1017">
        <v>-0.22767817632175325</v>
      </c>
      <c r="F96" s="734">
        <v>255</v>
      </c>
      <c r="G96" s="735">
        <v>52</v>
      </c>
      <c r="H96" s="981">
        <v>2.0290757537553716</v>
      </c>
      <c r="I96" s="885">
        <v>111</v>
      </c>
      <c r="J96" s="886">
        <v>10</v>
      </c>
      <c r="K96" s="887">
        <v>42.873073522423546</v>
      </c>
      <c r="L96" s="888">
        <v>147</v>
      </c>
      <c r="M96" s="886">
        <v>46</v>
      </c>
      <c r="N96" s="889">
        <v>50.26706780376098</v>
      </c>
      <c r="O96" s="734">
        <v>21</v>
      </c>
      <c r="P96" s="735">
        <v>46</v>
      </c>
      <c r="Q96" s="980">
        <v>42.787837746231318</v>
      </c>
      <c r="R96" s="806"/>
      <c r="S96" s="807"/>
      <c r="T96" s="809"/>
    </row>
    <row r="97" spans="1:20" ht="21.6" thickBot="1">
      <c r="A97" s="1019" t="s">
        <v>596</v>
      </c>
      <c r="B97" s="1020"/>
      <c r="C97" s="1021">
        <v>-0.35825299999999999</v>
      </c>
      <c r="D97" s="993">
        <v>0.90529800000000005</v>
      </c>
      <c r="E97" s="994">
        <v>-0.22823399999999999</v>
      </c>
      <c r="F97" s="1000">
        <v>255</v>
      </c>
      <c r="G97" s="996">
        <v>51</v>
      </c>
      <c r="H97" s="997">
        <v>0.25508879645266269</v>
      </c>
      <c r="I97" s="998">
        <v>110</v>
      </c>
      <c r="J97" s="895">
        <v>59</v>
      </c>
      <c r="K97" s="896">
        <v>34.586307743209275</v>
      </c>
      <c r="L97" s="894">
        <v>147</v>
      </c>
      <c r="M97" s="895">
        <v>29</v>
      </c>
      <c r="N97" s="999">
        <v>59.316952292235769</v>
      </c>
      <c r="O97" s="1000">
        <v>21</v>
      </c>
      <c r="P97" s="996">
        <v>35</v>
      </c>
      <c r="Q97" s="1022">
        <v>24.576354987044489</v>
      </c>
      <c r="R97" s="806"/>
      <c r="S97" s="807"/>
      <c r="T97" s="809"/>
    </row>
    <row r="98" spans="1:20" ht="18.600000000000001" thickBot="1">
      <c r="A98" s="1023"/>
      <c r="B98" s="1024"/>
      <c r="C98" s="872"/>
      <c r="D98" s="867"/>
      <c r="E98" s="1003" t="s">
        <v>582</v>
      </c>
      <c r="F98" s="869">
        <v>0</v>
      </c>
      <c r="G98" s="870">
        <v>1</v>
      </c>
      <c r="H98" s="871">
        <v>1.7739869573028964</v>
      </c>
      <c r="I98" s="1005"/>
      <c r="J98" s="1006"/>
      <c r="K98" s="1007"/>
      <c r="L98" s="1008"/>
      <c r="M98" s="1006"/>
      <c r="N98" s="1009"/>
      <c r="O98" s="869">
        <v>0</v>
      </c>
      <c r="P98" s="870">
        <v>11</v>
      </c>
      <c r="Q98" s="871">
        <v>18.211482759186925</v>
      </c>
      <c r="R98" s="815"/>
      <c r="S98" s="816"/>
      <c r="T98" s="818"/>
    </row>
    <row r="99" spans="1:20" ht="18">
      <c r="A99" s="823"/>
      <c r="B99" s="789"/>
      <c r="C99" s="789"/>
      <c r="D99" s="874"/>
      <c r="E99" s="958"/>
      <c r="F99" s="959"/>
      <c r="G99" s="959"/>
      <c r="H99" s="960"/>
      <c r="I99" s="961"/>
      <c r="J99" s="961"/>
      <c r="K99" s="961"/>
      <c r="L99" s="959"/>
      <c r="M99" s="959"/>
      <c r="N99" s="960"/>
      <c r="O99" s="961"/>
      <c r="P99" s="823"/>
      <c r="Q99" s="823"/>
      <c r="R99" s="789"/>
      <c r="S99" s="789"/>
      <c r="T99" s="789"/>
    </row>
    <row r="100" spans="1:20" ht="18">
      <c r="A100" s="823"/>
      <c r="B100" s="789"/>
      <c r="C100" s="789"/>
      <c r="D100" s="874"/>
      <c r="E100" s="958"/>
      <c r="F100" s="959"/>
      <c r="G100" s="959"/>
      <c r="H100" s="960"/>
      <c r="I100" s="961"/>
      <c r="J100" s="961"/>
      <c r="K100" s="961"/>
      <c r="L100" s="959"/>
      <c r="M100" s="959"/>
      <c r="N100" s="960"/>
      <c r="O100" s="961"/>
      <c r="P100" s="823"/>
      <c r="Q100" s="823"/>
      <c r="R100" s="789"/>
      <c r="S100" s="789"/>
      <c r="T100" s="789"/>
    </row>
    <row r="101" spans="1:20" ht="24" thickBot="1">
      <c r="A101" s="1025" t="s">
        <v>600</v>
      </c>
      <c r="B101" s="789"/>
      <c r="C101" s="789"/>
      <c r="D101" s="789"/>
      <c r="E101" s="789"/>
      <c r="F101" s="789"/>
      <c r="G101" s="789"/>
      <c r="H101" s="789"/>
      <c r="I101" s="789"/>
      <c r="J101" s="789"/>
      <c r="K101" s="789"/>
      <c r="L101" s="789"/>
      <c r="M101" s="789"/>
      <c r="N101" s="789"/>
      <c r="O101" s="789"/>
      <c r="P101" s="789"/>
      <c r="Q101" s="789"/>
      <c r="R101" s="789"/>
      <c r="S101" s="789"/>
      <c r="T101" s="789"/>
    </row>
    <row r="102" spans="1:20" ht="16.2" thickBot="1">
      <c r="A102" s="1026" t="s">
        <v>601</v>
      </c>
      <c r="B102" s="1027"/>
      <c r="C102" s="1028"/>
      <c r="D102" s="1029" t="s">
        <v>30</v>
      </c>
      <c r="E102" s="1030"/>
      <c r="F102" s="1031"/>
      <c r="G102" s="1032" t="s">
        <v>554</v>
      </c>
      <c r="H102" s="1033"/>
      <c r="I102" s="1031"/>
      <c r="J102" s="1032" t="s">
        <v>555</v>
      </c>
      <c r="K102" s="1033"/>
      <c r="L102" s="1031"/>
      <c r="M102" s="1032" t="s">
        <v>556</v>
      </c>
      <c r="N102" s="1033"/>
      <c r="O102" s="1031"/>
      <c r="P102" s="1032" t="s">
        <v>557</v>
      </c>
      <c r="Q102" s="1033"/>
      <c r="R102" s="1034"/>
      <c r="S102" s="1035" t="s">
        <v>558</v>
      </c>
      <c r="T102" s="1036"/>
    </row>
    <row r="103" spans="1:20" ht="15.6">
      <c r="A103" s="1037"/>
      <c r="B103" s="1038" t="s">
        <v>560</v>
      </c>
      <c r="C103" s="1039" t="s">
        <v>561</v>
      </c>
      <c r="D103" s="1040" t="s">
        <v>562</v>
      </c>
      <c r="E103" s="1041" t="s">
        <v>563</v>
      </c>
      <c r="F103" s="1042" t="s">
        <v>564</v>
      </c>
      <c r="G103" s="1043" t="s">
        <v>565</v>
      </c>
      <c r="H103" s="1044" t="s">
        <v>41</v>
      </c>
      <c r="I103" s="1045" t="s">
        <v>564</v>
      </c>
      <c r="J103" s="1043" t="s">
        <v>565</v>
      </c>
      <c r="K103" s="1044" t="s">
        <v>41</v>
      </c>
      <c r="L103" s="1045" t="s">
        <v>564</v>
      </c>
      <c r="M103" s="1043" t="s">
        <v>565</v>
      </c>
      <c r="N103" s="1044" t="s">
        <v>41</v>
      </c>
      <c r="O103" s="1045" t="s">
        <v>564</v>
      </c>
      <c r="P103" s="1043" t="s">
        <v>565</v>
      </c>
      <c r="Q103" s="1044" t="s">
        <v>41</v>
      </c>
      <c r="R103" s="1045" t="s">
        <v>564</v>
      </c>
      <c r="S103" s="1043" t="s">
        <v>565</v>
      </c>
      <c r="T103" s="1044" t="s">
        <v>41</v>
      </c>
    </row>
    <row r="104" spans="1:20" ht="16.2" thickBot="1">
      <c r="A104" s="1046" t="s">
        <v>602</v>
      </c>
      <c r="B104" s="1047" t="s">
        <v>569</v>
      </c>
      <c r="C104" s="1048">
        <v>-8.4176639592265667E-5</v>
      </c>
      <c r="D104" s="1049">
        <v>-2.8086228206820554E-4</v>
      </c>
      <c r="E104" s="1050">
        <v>0.99999995701533495</v>
      </c>
      <c r="F104" s="1051">
        <v>0</v>
      </c>
      <c r="G104" s="1052">
        <v>0</v>
      </c>
      <c r="H104" s="1053">
        <v>57.932005170800601</v>
      </c>
      <c r="I104" s="1054">
        <v>90</v>
      </c>
      <c r="J104" s="1055">
        <v>0</v>
      </c>
      <c r="K104" s="1056">
        <v>17.362678276856514</v>
      </c>
      <c r="L104" s="1051">
        <v>269</v>
      </c>
      <c r="M104" s="1052">
        <v>59</v>
      </c>
      <c r="N104" s="1053">
        <v>42.637321038328267</v>
      </c>
      <c r="O104" s="1054">
        <v>163</v>
      </c>
      <c r="P104" s="1055">
        <v>18</v>
      </c>
      <c r="Q104" s="1057">
        <v>58.003858074773731</v>
      </c>
      <c r="R104" s="1058">
        <v>0</v>
      </c>
      <c r="S104" s="1059">
        <v>1</v>
      </c>
      <c r="T104" s="1060">
        <v>56.906728953177534</v>
      </c>
    </row>
    <row r="105" spans="1:20" ht="16.2" thickBot="1">
      <c r="A105" s="1061" t="s">
        <v>603</v>
      </c>
      <c r="B105" s="1062" t="s">
        <v>569</v>
      </c>
      <c r="C105" s="1063">
        <v>-2.0276216351442611E-4</v>
      </c>
      <c r="D105" s="1064">
        <v>2.7337300403622577E-4</v>
      </c>
      <c r="E105" s="1065">
        <v>0.9999997367811988</v>
      </c>
      <c r="F105" s="1051">
        <v>359</v>
      </c>
      <c r="G105" s="1052">
        <v>59</v>
      </c>
      <c r="H105" s="1053">
        <v>3.6127568147869216</v>
      </c>
      <c r="I105" s="1054">
        <v>90</v>
      </c>
      <c r="J105" s="1055">
        <v>0</v>
      </c>
      <c r="K105" s="1056">
        <v>41.82270724453474</v>
      </c>
      <c r="L105" s="1051">
        <v>269</v>
      </c>
      <c r="M105" s="1052">
        <v>59</v>
      </c>
      <c r="N105" s="1053">
        <v>18.177291192760279</v>
      </c>
      <c r="O105" s="1054">
        <v>36</v>
      </c>
      <c r="P105" s="1055">
        <v>33</v>
      </c>
      <c r="Q105" s="1057">
        <v>52.26523106829957</v>
      </c>
      <c r="R105" s="1066"/>
      <c r="S105" s="1055"/>
      <c r="T105" s="1067"/>
    </row>
    <row r="106" spans="1:20" ht="16.2" thickBot="1">
      <c r="A106" s="1068"/>
      <c r="B106" s="1062"/>
      <c r="C106" s="1069"/>
      <c r="D106" s="1070"/>
      <c r="E106" s="1071"/>
      <c r="F106" s="1072">
        <v>0</v>
      </c>
      <c r="G106" s="1073">
        <v>1</v>
      </c>
      <c r="H106" s="1074">
        <v>54.319248356082426</v>
      </c>
      <c r="I106" s="1051"/>
      <c r="J106" s="1052"/>
      <c r="K106" s="1075"/>
      <c r="L106" s="1072">
        <v>0</v>
      </c>
      <c r="M106" s="1073">
        <v>0</v>
      </c>
      <c r="N106" s="1074">
        <v>24.460029845567988</v>
      </c>
      <c r="O106" s="1076"/>
      <c r="P106" s="1077"/>
      <c r="Q106" s="1078"/>
      <c r="R106" s="1066"/>
      <c r="S106" s="1055"/>
      <c r="T106" s="1067"/>
    </row>
    <row r="107" spans="1:20" ht="16.2" thickBot="1">
      <c r="A107" s="1079"/>
      <c r="B107" s="1080"/>
      <c r="C107" s="1081"/>
      <c r="D107" s="1082"/>
      <c r="E107" s="1083"/>
      <c r="F107" s="1084"/>
      <c r="G107" s="1085"/>
      <c r="H107" s="1086"/>
      <c r="I107" s="1087"/>
      <c r="J107" s="1085"/>
      <c r="K107" s="1086"/>
      <c r="L107" s="1087"/>
      <c r="M107" s="1085"/>
      <c r="N107" s="1086"/>
      <c r="O107" s="1081"/>
      <c r="P107" s="1082"/>
      <c r="Q107" s="1083"/>
      <c r="R107" s="1081"/>
      <c r="S107" s="1082"/>
      <c r="T107" s="1083"/>
    </row>
    <row r="108" spans="1:20" ht="18">
      <c r="A108" s="1088"/>
      <c r="B108" s="878"/>
      <c r="C108" s="789"/>
      <c r="D108" s="789"/>
      <c r="E108" s="1089"/>
      <c r="F108" s="874"/>
      <c r="G108" s="874"/>
      <c r="H108" s="875"/>
      <c r="I108" s="958"/>
      <c r="J108" s="958"/>
      <c r="K108" s="1090"/>
      <c r="L108" s="958"/>
      <c r="M108" s="958"/>
      <c r="N108" s="1090"/>
      <c r="O108" s="874"/>
      <c r="P108" s="874"/>
      <c r="Q108" s="875"/>
      <c r="R108" s="823"/>
      <c r="S108" s="823"/>
      <c r="T108" s="1091"/>
    </row>
    <row r="109" spans="1:20" ht="15" thickBot="1"/>
    <row r="110" spans="1:20" ht="18.600000000000001" thickBot="1">
      <c r="A110" s="1092" t="s">
        <v>604</v>
      </c>
      <c r="B110" s="1093" t="s">
        <v>560</v>
      </c>
      <c r="C110" s="1094"/>
      <c r="D110" s="830" t="s">
        <v>30</v>
      </c>
      <c r="E110" s="1095"/>
      <c r="F110" s="829"/>
      <c r="G110" s="830" t="s">
        <v>554</v>
      </c>
      <c r="H110" s="831"/>
      <c r="I110" s="829"/>
      <c r="J110" s="830" t="s">
        <v>555</v>
      </c>
      <c r="K110" s="831"/>
      <c r="L110" s="829"/>
      <c r="M110" s="830" t="s">
        <v>556</v>
      </c>
      <c r="N110" s="831"/>
      <c r="O110" s="829"/>
      <c r="P110" s="830" t="s">
        <v>557</v>
      </c>
      <c r="Q110" s="831"/>
      <c r="R110" s="1096"/>
      <c r="S110" s="1097" t="s">
        <v>558</v>
      </c>
      <c r="T110" s="1098"/>
    </row>
    <row r="111" spans="1:20" ht="18">
      <c r="A111" s="833"/>
      <c r="B111" s="1099"/>
      <c r="C111" s="906" t="s">
        <v>561</v>
      </c>
      <c r="D111" s="907" t="s">
        <v>562</v>
      </c>
      <c r="E111" s="908" t="s">
        <v>563</v>
      </c>
      <c r="F111" s="841" t="s">
        <v>564</v>
      </c>
      <c r="G111" s="839" t="s">
        <v>565</v>
      </c>
      <c r="H111" s="1012" t="s">
        <v>41</v>
      </c>
      <c r="I111" s="841" t="s">
        <v>564</v>
      </c>
      <c r="J111" s="839" t="s">
        <v>565</v>
      </c>
      <c r="K111" s="1012" t="s">
        <v>41</v>
      </c>
      <c r="L111" s="841" t="s">
        <v>564</v>
      </c>
      <c r="M111" s="839" t="s">
        <v>565</v>
      </c>
      <c r="N111" s="1012" t="s">
        <v>41</v>
      </c>
      <c r="O111" s="841" t="s">
        <v>564</v>
      </c>
      <c r="P111" s="839" t="s">
        <v>565</v>
      </c>
      <c r="Q111" s="842" t="s">
        <v>41</v>
      </c>
      <c r="R111" s="974" t="s">
        <v>564</v>
      </c>
      <c r="S111" s="972" t="s">
        <v>565</v>
      </c>
      <c r="T111" s="976" t="s">
        <v>41</v>
      </c>
    </row>
    <row r="112" spans="1:20" ht="18">
      <c r="A112" s="1100" t="s">
        <v>605</v>
      </c>
      <c r="B112" s="1101" t="s">
        <v>606</v>
      </c>
      <c r="C112" s="743">
        <v>-0.99999831442380416</v>
      </c>
      <c r="D112" s="744">
        <v>9.5110903614115854E-4</v>
      </c>
      <c r="E112" s="745">
        <v>-1.5705225668167981E-3</v>
      </c>
      <c r="F112" s="740">
        <v>211</v>
      </c>
      <c r="G112" s="741">
        <v>11</v>
      </c>
      <c r="H112" s="1102">
        <v>56.806002828661853</v>
      </c>
      <c r="I112" s="743">
        <v>179</v>
      </c>
      <c r="J112" s="744">
        <v>53</v>
      </c>
      <c r="K112" s="879">
        <v>41.283361774487837</v>
      </c>
      <c r="L112" s="734">
        <v>179</v>
      </c>
      <c r="M112" s="735">
        <v>54</v>
      </c>
      <c r="N112" s="981">
        <v>36.056187378628614</v>
      </c>
      <c r="O112" s="734">
        <v>89</v>
      </c>
      <c r="P112" s="735">
        <v>56</v>
      </c>
      <c r="Q112" s="980">
        <v>43.819407419092556</v>
      </c>
      <c r="R112" s="911">
        <v>90</v>
      </c>
      <c r="S112" s="912">
        <v>9</v>
      </c>
      <c r="T112" s="754">
        <v>8.0114931417176845</v>
      </c>
    </row>
    <row r="113" spans="1:22" ht="18">
      <c r="A113" s="1100"/>
      <c r="B113" s="1101"/>
      <c r="C113" s="743"/>
      <c r="D113" s="744"/>
      <c r="E113" s="745"/>
      <c r="F113" s="743"/>
      <c r="G113" s="744"/>
      <c r="H113" s="879"/>
      <c r="I113" s="743"/>
      <c r="J113" s="744"/>
      <c r="K113" s="879"/>
      <c r="L113" s="743"/>
      <c r="M113" s="744"/>
      <c r="N113" s="879"/>
      <c r="O113" s="743"/>
      <c r="P113" s="744"/>
      <c r="Q113" s="881"/>
      <c r="R113" s="806"/>
      <c r="S113" s="807"/>
      <c r="T113" s="809"/>
    </row>
    <row r="114" spans="1:22" ht="18.600000000000001" thickBot="1">
      <c r="A114" s="1103" t="s">
        <v>605</v>
      </c>
      <c r="B114" s="1104" t="s">
        <v>607</v>
      </c>
      <c r="C114" s="780">
        <v>3.607333310779501E-3</v>
      </c>
      <c r="D114" s="781">
        <v>0.99999341883416792</v>
      </c>
      <c r="E114" s="782">
        <v>3.8656782864457813E-4</v>
      </c>
      <c r="F114" s="1105">
        <v>270</v>
      </c>
      <c r="G114" s="1106">
        <v>1</v>
      </c>
      <c r="H114" s="1107">
        <v>19.735859059519498</v>
      </c>
      <c r="I114" s="780">
        <v>89</v>
      </c>
      <c r="J114" s="781">
        <v>47</v>
      </c>
      <c r="K114" s="1108">
        <v>35.932479837417787</v>
      </c>
      <c r="L114" s="1109">
        <v>353</v>
      </c>
      <c r="M114" s="1110">
        <v>53</v>
      </c>
      <c r="N114" s="1111">
        <v>0.35265484011244297</v>
      </c>
      <c r="O114" s="1105">
        <v>359</v>
      </c>
      <c r="P114" s="1106">
        <v>47</v>
      </c>
      <c r="Q114" s="1112">
        <v>35.93242423722134</v>
      </c>
      <c r="R114" s="815"/>
      <c r="S114" s="816"/>
      <c r="T114" s="818"/>
    </row>
    <row r="116" spans="1:22" ht="18">
      <c r="A116" s="1113"/>
      <c r="B116" s="1113"/>
      <c r="C116" s="789"/>
      <c r="D116" s="789"/>
      <c r="E116" s="789"/>
      <c r="F116" s="874"/>
      <c r="G116" s="874"/>
      <c r="H116" s="875"/>
      <c r="I116" s="789"/>
      <c r="J116" s="789"/>
      <c r="K116" s="876"/>
      <c r="L116" s="1114"/>
      <c r="M116" s="1114"/>
      <c r="N116" s="1115"/>
      <c r="O116" s="874"/>
      <c r="P116" s="874"/>
      <c r="Q116" s="874"/>
      <c r="R116" s="823"/>
      <c r="S116" s="823"/>
      <c r="T116" s="1091"/>
    </row>
    <row r="117" spans="1:22" ht="15" thickBot="1"/>
    <row r="118" spans="1:22" ht="18.600000000000001" thickBot="1">
      <c r="A118" s="826" t="s">
        <v>608</v>
      </c>
      <c r="B118" s="963" t="s">
        <v>560</v>
      </c>
      <c r="C118" s="827"/>
      <c r="D118" s="712" t="s">
        <v>30</v>
      </c>
      <c r="E118" s="1116"/>
      <c r="F118" s="714"/>
      <c r="G118" s="712" t="s">
        <v>554</v>
      </c>
      <c r="H118" s="715"/>
      <c r="I118" s="714"/>
      <c r="J118" s="712" t="s">
        <v>555</v>
      </c>
      <c r="K118" s="715"/>
      <c r="L118" s="714"/>
      <c r="M118" s="712" t="s">
        <v>556</v>
      </c>
      <c r="N118" s="715"/>
      <c r="O118" s="714"/>
      <c r="P118" s="712" t="s">
        <v>557</v>
      </c>
      <c r="Q118" s="715"/>
    </row>
    <row r="119" spans="1:22" ht="18">
      <c r="A119" s="833"/>
      <c r="B119" s="1117"/>
      <c r="C119" s="1118" t="s">
        <v>561</v>
      </c>
      <c r="D119" s="1119" t="s">
        <v>562</v>
      </c>
      <c r="E119" s="1120" t="s">
        <v>563</v>
      </c>
      <c r="F119" s="835" t="s">
        <v>564</v>
      </c>
      <c r="G119" s="836" t="s">
        <v>565</v>
      </c>
      <c r="H119" s="837" t="s">
        <v>41</v>
      </c>
      <c r="I119" s="835" t="s">
        <v>564</v>
      </c>
      <c r="J119" s="836" t="s">
        <v>565</v>
      </c>
      <c r="K119" s="837" t="s">
        <v>41</v>
      </c>
      <c r="L119" s="835" t="s">
        <v>564</v>
      </c>
      <c r="M119" s="836" t="s">
        <v>565</v>
      </c>
      <c r="N119" s="837" t="s">
        <v>41</v>
      </c>
      <c r="O119" s="835" t="s">
        <v>564</v>
      </c>
      <c r="P119" s="836" t="s">
        <v>565</v>
      </c>
      <c r="Q119" s="837" t="s">
        <v>41</v>
      </c>
    </row>
    <row r="120" spans="1:22" ht="18">
      <c r="A120" s="910" t="s">
        <v>609</v>
      </c>
      <c r="B120" s="910" t="s">
        <v>610</v>
      </c>
      <c r="C120" s="743">
        <v>-2.5141383802495621E-4</v>
      </c>
      <c r="D120" s="744">
        <v>-0.99999973932598063</v>
      </c>
      <c r="E120" s="979">
        <v>-1.5826380588553394E-4</v>
      </c>
      <c r="F120" s="734">
        <v>90</v>
      </c>
      <c r="G120" s="735">
        <v>0</v>
      </c>
      <c r="H120" s="981">
        <v>32.644261494181137</v>
      </c>
      <c r="I120" s="743">
        <v>90</v>
      </c>
      <c r="J120" s="744">
        <v>0</v>
      </c>
      <c r="K120" s="879">
        <v>51.857838364264808</v>
      </c>
      <c r="L120" s="740">
        <v>147</v>
      </c>
      <c r="M120" s="741">
        <v>48</v>
      </c>
      <c r="N120" s="1102">
        <v>35.214449057952905</v>
      </c>
      <c r="O120" s="734">
        <v>179</v>
      </c>
      <c r="P120" s="735">
        <v>59</v>
      </c>
      <c r="Q120" s="981">
        <v>8.1421608273196444</v>
      </c>
    </row>
    <row r="121" spans="1:22" ht="18">
      <c r="A121" s="1121" t="s">
        <v>596</v>
      </c>
      <c r="B121" s="1122"/>
      <c r="C121" s="1123">
        <v>0</v>
      </c>
      <c r="D121" s="1124">
        <v>-1</v>
      </c>
      <c r="E121" s="1125">
        <v>0</v>
      </c>
      <c r="F121" s="1126">
        <v>90</v>
      </c>
      <c r="G121" s="1127">
        <v>0</v>
      </c>
      <c r="H121" s="1128">
        <v>0</v>
      </c>
      <c r="I121" s="1123">
        <v>90</v>
      </c>
      <c r="J121" s="1124">
        <v>0</v>
      </c>
      <c r="K121" s="1129">
        <v>3.0695446184836328E-10</v>
      </c>
      <c r="L121" s="1123">
        <v>90</v>
      </c>
      <c r="M121" s="1124">
        <v>0</v>
      </c>
      <c r="N121" s="1129">
        <v>0</v>
      </c>
      <c r="O121" s="1126">
        <v>180</v>
      </c>
      <c r="P121" s="1127">
        <v>0</v>
      </c>
      <c r="Q121" s="1128">
        <v>0</v>
      </c>
    </row>
    <row r="122" spans="1:22" ht="18">
      <c r="A122" s="746"/>
      <c r="B122" s="1122"/>
      <c r="C122" s="743"/>
      <c r="D122" s="744"/>
      <c r="E122" s="979"/>
      <c r="F122" s="1130">
        <v>0</v>
      </c>
      <c r="G122" s="1131">
        <v>0</v>
      </c>
      <c r="H122" s="1132">
        <v>32.644261494181137</v>
      </c>
      <c r="I122" s="743"/>
      <c r="J122" s="744"/>
      <c r="K122" s="879"/>
      <c r="L122" s="743"/>
      <c r="M122" s="744"/>
      <c r="N122" s="879"/>
      <c r="O122" s="1130">
        <v>0</v>
      </c>
      <c r="P122" s="1131">
        <v>0</v>
      </c>
      <c r="Q122" s="1132">
        <v>-51.857839172680542</v>
      </c>
    </row>
    <row r="123" spans="1:22" ht="18.600000000000001" thickBot="1">
      <c r="A123" s="746"/>
      <c r="B123" s="1122"/>
      <c r="C123" s="743"/>
      <c r="D123" s="744"/>
      <c r="E123" s="979"/>
      <c r="F123" s="734"/>
      <c r="G123" s="735"/>
      <c r="H123" s="981"/>
      <c r="I123" s="743"/>
      <c r="J123" s="744"/>
      <c r="K123" s="879"/>
      <c r="L123" s="743"/>
      <c r="M123" s="744"/>
      <c r="N123" s="879"/>
      <c r="O123" s="734"/>
      <c r="P123" s="735"/>
      <c r="Q123" s="981"/>
    </row>
    <row r="124" spans="1:22" ht="18.600000000000001" thickBot="1">
      <c r="A124" s="910" t="s">
        <v>611</v>
      </c>
      <c r="B124" s="910" t="s">
        <v>610</v>
      </c>
      <c r="C124" s="1133">
        <v>-3.8413155027000313E-4</v>
      </c>
      <c r="D124" s="1134">
        <v>-0.99999970696780816</v>
      </c>
      <c r="E124" s="1135">
        <v>-7.7567884712932212E-5</v>
      </c>
      <c r="F124" s="734">
        <v>90</v>
      </c>
      <c r="G124" s="735">
        <v>0</v>
      </c>
      <c r="H124" s="981">
        <v>15.999529367906007</v>
      </c>
      <c r="I124" s="743">
        <v>90</v>
      </c>
      <c r="J124" s="744">
        <v>1</v>
      </c>
      <c r="K124" s="879">
        <v>19.232838872428601</v>
      </c>
      <c r="L124" s="740">
        <v>168</v>
      </c>
      <c r="M124" s="741">
        <v>35</v>
      </c>
      <c r="N124" s="1102">
        <v>1.5020881465714897</v>
      </c>
      <c r="O124" s="734">
        <v>179</v>
      </c>
      <c r="P124" s="735">
        <v>58</v>
      </c>
      <c r="Q124" s="981">
        <v>40.767160885077345</v>
      </c>
      <c r="R124" s="1136" t="s">
        <v>612</v>
      </c>
      <c r="S124" s="1137"/>
      <c r="T124" s="1137"/>
      <c r="U124" s="1137"/>
      <c r="V124" s="1138"/>
    </row>
    <row r="125" spans="1:22" ht="18">
      <c r="A125" s="1121" t="s">
        <v>596</v>
      </c>
      <c r="B125" s="1122"/>
      <c r="C125" s="1123">
        <v>0</v>
      </c>
      <c r="D125" s="1124">
        <v>-1</v>
      </c>
      <c r="E125" s="1125">
        <v>0</v>
      </c>
      <c r="F125" s="1126">
        <v>90</v>
      </c>
      <c r="G125" s="1127">
        <v>0</v>
      </c>
      <c r="H125" s="1128">
        <v>0</v>
      </c>
      <c r="I125" s="1123">
        <v>90</v>
      </c>
      <c r="J125" s="1124">
        <v>0</v>
      </c>
      <c r="K125" s="1129">
        <v>3.0695446184836328E-10</v>
      </c>
      <c r="L125" s="1139">
        <v>90</v>
      </c>
      <c r="M125" s="1140">
        <v>0</v>
      </c>
      <c r="N125" s="1141">
        <v>0</v>
      </c>
      <c r="O125" s="1126">
        <v>180</v>
      </c>
      <c r="P125" s="1127">
        <v>0</v>
      </c>
      <c r="Q125" s="1128">
        <v>0</v>
      </c>
    </row>
    <row r="126" spans="1:22" ht="18">
      <c r="A126" s="746"/>
      <c r="B126" s="1122"/>
      <c r="C126" s="743"/>
      <c r="D126" s="744"/>
      <c r="E126" s="979"/>
      <c r="F126" s="1130">
        <v>0</v>
      </c>
      <c r="G126" s="1131">
        <v>0</v>
      </c>
      <c r="H126" s="1132">
        <v>15.999529367906007</v>
      </c>
      <c r="I126" s="743"/>
      <c r="J126" s="744"/>
      <c r="K126" s="879"/>
      <c r="L126" s="743"/>
      <c r="M126" s="744"/>
      <c r="N126" s="879"/>
      <c r="O126" s="1130">
        <v>0</v>
      </c>
      <c r="P126" s="1131">
        <v>-1</v>
      </c>
      <c r="Q126" s="1132">
        <v>-19.232839114922626</v>
      </c>
    </row>
    <row r="127" spans="1:22" ht="18">
      <c r="A127" s="746"/>
      <c r="B127" s="1122"/>
      <c r="C127" s="743"/>
      <c r="D127" s="744"/>
      <c r="E127" s="979"/>
      <c r="F127" s="734"/>
      <c r="G127" s="735"/>
      <c r="H127" s="981"/>
      <c r="I127" s="743"/>
      <c r="J127" s="744"/>
      <c r="K127" s="879"/>
      <c r="L127" s="743"/>
      <c r="M127" s="744"/>
      <c r="N127" s="879"/>
      <c r="O127" s="734"/>
      <c r="P127" s="735"/>
      <c r="Q127" s="981"/>
    </row>
    <row r="128" spans="1:22" ht="18.600000000000001" thickBot="1">
      <c r="A128" s="937" t="s">
        <v>613</v>
      </c>
      <c r="B128" s="937" t="s">
        <v>572</v>
      </c>
      <c r="C128" s="780">
        <v>-0.99499877287181171</v>
      </c>
      <c r="D128" s="781">
        <v>2.0708714170232037E-4</v>
      </c>
      <c r="E128" s="957">
        <v>-9.988690293133623E-2</v>
      </c>
      <c r="F128" s="1109">
        <v>180</v>
      </c>
      <c r="G128" s="1110">
        <v>7</v>
      </c>
      <c r="H128" s="1111">
        <v>7.6309176313929967</v>
      </c>
      <c r="I128" s="780">
        <v>174</v>
      </c>
      <c r="J128" s="781">
        <v>16</v>
      </c>
      <c r="K128" s="1108">
        <v>2.387054562714197</v>
      </c>
      <c r="L128" s="1105">
        <v>174</v>
      </c>
      <c r="M128" s="1106">
        <v>16</v>
      </c>
      <c r="N128" s="1107">
        <v>2.4311115652403847</v>
      </c>
      <c r="O128" s="1105">
        <v>89</v>
      </c>
      <c r="P128" s="1106">
        <v>59</v>
      </c>
      <c r="Q128" s="1107">
        <v>17.070511334291226</v>
      </c>
    </row>
    <row r="130" spans="1:13" ht="24" thickBot="1">
      <c r="A130" s="1025" t="s">
        <v>614</v>
      </c>
    </row>
    <row r="131" spans="1:13" ht="32.25" customHeight="1" thickBot="1">
      <c r="A131" s="1142" t="s">
        <v>615</v>
      </c>
      <c r="B131" s="1143"/>
      <c r="C131" s="1144" t="s">
        <v>616</v>
      </c>
      <c r="D131" s="1145"/>
      <c r="E131" s="1146"/>
      <c r="F131" s="1147" t="s">
        <v>617</v>
      </c>
      <c r="G131" s="1148"/>
      <c r="H131" s="1149" t="s">
        <v>618</v>
      </c>
      <c r="I131" s="1150" t="s">
        <v>619</v>
      </c>
      <c r="J131" s="1137"/>
      <c r="K131" s="1137"/>
      <c r="L131" s="1137"/>
      <c r="M131" s="1138"/>
    </row>
    <row r="132" spans="1:13" ht="19.5" customHeight="1" thickBot="1">
      <c r="A132" s="1151" t="s">
        <v>620</v>
      </c>
      <c r="B132" s="1152" t="s">
        <v>561</v>
      </c>
      <c r="C132" s="1153" t="s">
        <v>562</v>
      </c>
      <c r="D132" s="1154" t="s">
        <v>563</v>
      </c>
      <c r="E132" s="1155" t="s">
        <v>561</v>
      </c>
      <c r="F132" s="1156" t="s">
        <v>562</v>
      </c>
      <c r="G132" s="1157" t="s">
        <v>563</v>
      </c>
      <c r="H132" s="1158" t="s">
        <v>621</v>
      </c>
    </row>
    <row r="133" spans="1:13" ht="19.5" customHeight="1">
      <c r="A133" s="1117" t="s">
        <v>622</v>
      </c>
      <c r="B133" s="1159">
        <v>0.962866</v>
      </c>
      <c r="C133" s="1160">
        <v>-0.126665</v>
      </c>
      <c r="D133" s="1161">
        <v>-0.23842099999999999</v>
      </c>
      <c r="E133" s="1162">
        <v>0.96230000000000004</v>
      </c>
      <c r="F133" s="1163">
        <v>-0.1235</v>
      </c>
      <c r="G133" s="1164">
        <v>-0.24249999999999999</v>
      </c>
      <c r="H133" s="1165">
        <v>0.29756982464533788</v>
      </c>
    </row>
    <row r="134" spans="1:13" ht="19.5" customHeight="1">
      <c r="A134" s="1122" t="s">
        <v>623</v>
      </c>
      <c r="B134" s="1166">
        <v>0.96117900000000001</v>
      </c>
      <c r="C134" s="1167">
        <v>0.1191</v>
      </c>
      <c r="D134" s="1168">
        <v>-0.24889900000000001</v>
      </c>
      <c r="E134" s="1169">
        <v>0.96230000000000004</v>
      </c>
      <c r="F134" s="1170">
        <v>0.1235</v>
      </c>
      <c r="G134" s="1171">
        <v>-0.24249999999999999</v>
      </c>
      <c r="H134" s="1172">
        <v>0.4495441454212335</v>
      </c>
    </row>
    <row r="135" spans="1:13" ht="19.5" customHeight="1">
      <c r="A135" s="1122" t="s">
        <v>624</v>
      </c>
      <c r="B135" s="1166">
        <v>0.96223400000000003</v>
      </c>
      <c r="C135" s="1167">
        <v>0.123877</v>
      </c>
      <c r="D135" s="1168">
        <v>0.24240300000000001</v>
      </c>
      <c r="E135" s="1169">
        <v>0.96230000000000004</v>
      </c>
      <c r="F135" s="1170">
        <v>0.1235</v>
      </c>
      <c r="G135" s="1171">
        <v>0.24249999999999999</v>
      </c>
      <c r="H135" s="1172">
        <v>2.2503174275056534E-2</v>
      </c>
    </row>
    <row r="136" spans="1:13" ht="19.5" customHeight="1">
      <c r="A136" s="1122" t="s">
        <v>625</v>
      </c>
      <c r="B136" s="1166">
        <v>0.962422</v>
      </c>
      <c r="C136" s="1167">
        <v>-0.12277399999999999</v>
      </c>
      <c r="D136" s="1168">
        <v>0.24222099999999999</v>
      </c>
      <c r="E136" s="1169">
        <v>0.96230000000000004</v>
      </c>
      <c r="F136" s="1170">
        <v>-0.1235</v>
      </c>
      <c r="G136" s="1171">
        <v>0.24249999999999999</v>
      </c>
      <c r="H136" s="1172">
        <v>4.5049477018509893E-2</v>
      </c>
    </row>
    <row r="137" spans="1:13" ht="19.5" customHeight="1">
      <c r="A137" s="1122" t="s">
        <v>626</v>
      </c>
      <c r="B137" s="1166">
        <v>0.96246500000000001</v>
      </c>
      <c r="C137" s="1167">
        <v>-0.125275</v>
      </c>
      <c r="D137" s="1168">
        <v>-0.240763</v>
      </c>
      <c r="E137" s="1169">
        <v>0.96230000000000004</v>
      </c>
      <c r="F137" s="1170">
        <v>-0.1235</v>
      </c>
      <c r="G137" s="1171">
        <v>-0.24249999999999999</v>
      </c>
      <c r="H137" s="1172">
        <v>0.14258669184422906</v>
      </c>
    </row>
    <row r="138" spans="1:13" ht="19.5" customHeight="1">
      <c r="A138" s="1122" t="s">
        <v>627</v>
      </c>
      <c r="B138" s="1166">
        <v>0.96132099999999998</v>
      </c>
      <c r="C138" s="1167">
        <v>0.122238</v>
      </c>
      <c r="D138" s="1168">
        <v>-0.24681800000000001</v>
      </c>
      <c r="E138" s="1169">
        <v>0.96230000000000004</v>
      </c>
      <c r="F138" s="1170">
        <v>0.1235</v>
      </c>
      <c r="G138" s="1171">
        <v>-0.24249999999999999</v>
      </c>
      <c r="H138" s="1172">
        <v>0.26377093491587389</v>
      </c>
    </row>
    <row r="139" spans="1:13" ht="19.5" customHeight="1">
      <c r="A139" s="1122" t="s">
        <v>628</v>
      </c>
      <c r="B139" s="1166">
        <v>0.96138500000000005</v>
      </c>
      <c r="C139" s="1167">
        <v>0.12447800000000001</v>
      </c>
      <c r="D139" s="1168">
        <v>0.245448</v>
      </c>
      <c r="E139" s="1169">
        <v>0.96230000000000004</v>
      </c>
      <c r="F139" s="1170">
        <v>0.1235</v>
      </c>
      <c r="G139" s="1171">
        <v>0.24249999999999999</v>
      </c>
      <c r="H139" s="1172">
        <v>0.18550417598629579</v>
      </c>
    </row>
    <row r="140" spans="1:13" ht="19.5" customHeight="1" thickBot="1">
      <c r="A140" s="1173" t="s">
        <v>629</v>
      </c>
      <c r="B140" s="1174">
        <v>0.96264000000000005</v>
      </c>
      <c r="C140" s="1175">
        <v>-0.12404900000000001</v>
      </c>
      <c r="D140" s="1176">
        <v>0.240699</v>
      </c>
      <c r="E140" s="1177">
        <v>0.96230000000000004</v>
      </c>
      <c r="F140" s="1178">
        <v>-0.1235</v>
      </c>
      <c r="G140" s="1179">
        <v>0.24249999999999999</v>
      </c>
      <c r="H140" s="1180">
        <v>0.1095962535963866</v>
      </c>
    </row>
    <row r="141" spans="1:13" ht="15" thickBot="1"/>
    <row r="142" spans="1:13" ht="31.8" thickBot="1">
      <c r="A142" s="1181" t="s">
        <v>630</v>
      </c>
      <c r="B142" s="1143"/>
      <c r="C142" s="1144" t="s">
        <v>616</v>
      </c>
      <c r="D142" s="1145"/>
      <c r="E142" s="1182"/>
      <c r="F142" s="1183" t="s">
        <v>617</v>
      </c>
      <c r="G142" s="1184"/>
      <c r="H142" s="1185" t="s">
        <v>618</v>
      </c>
      <c r="I142" s="1150" t="s">
        <v>631</v>
      </c>
      <c r="J142" s="1137"/>
      <c r="K142" s="1137"/>
      <c r="L142" s="1137"/>
      <c r="M142" s="1138"/>
    </row>
    <row r="143" spans="1:13" ht="18.600000000000001" thickBot="1">
      <c r="A143" s="1186" t="s">
        <v>620</v>
      </c>
      <c r="B143" s="1187" t="s">
        <v>632</v>
      </c>
      <c r="C143" s="1188" t="s">
        <v>633</v>
      </c>
      <c r="D143" s="1189" t="s">
        <v>634</v>
      </c>
      <c r="E143" s="1190" t="s">
        <v>632</v>
      </c>
      <c r="F143" s="1191" t="s">
        <v>633</v>
      </c>
      <c r="G143" s="1192" t="s">
        <v>634</v>
      </c>
      <c r="H143" s="1193" t="s">
        <v>635</v>
      </c>
    </row>
    <row r="144" spans="1:13" ht="18">
      <c r="A144" s="1117" t="s">
        <v>622</v>
      </c>
      <c r="B144" s="1194">
        <v>-18.081499999999998</v>
      </c>
      <c r="C144" s="1195">
        <v>784.93640000000005</v>
      </c>
      <c r="D144" s="1196">
        <v>741.50379999999996</v>
      </c>
      <c r="E144" s="1197">
        <v>-18.143000000000001</v>
      </c>
      <c r="F144" s="1198">
        <v>785.20299999999997</v>
      </c>
      <c r="G144" s="1199">
        <v>740.83600000000001</v>
      </c>
      <c r="H144" s="1200">
        <v>0.72167489217783132</v>
      </c>
    </row>
    <row r="145" spans="1:21" ht="18">
      <c r="A145" s="1122" t="s">
        <v>623</v>
      </c>
      <c r="B145" s="1201">
        <v>-18.9909</v>
      </c>
      <c r="C145" s="1202">
        <v>-843.61760000000004</v>
      </c>
      <c r="D145" s="1203">
        <v>737.20669999999996</v>
      </c>
      <c r="E145" s="1204">
        <v>-18.942</v>
      </c>
      <c r="F145" s="1205">
        <v>-843.00099999999998</v>
      </c>
      <c r="G145" s="1206">
        <v>738.73400000000004</v>
      </c>
      <c r="H145" s="1207">
        <v>1.6477961220977333</v>
      </c>
    </row>
    <row r="146" spans="1:21" ht="18">
      <c r="A146" s="1122" t="s">
        <v>624</v>
      </c>
      <c r="B146" s="1201">
        <v>-17.817399999999999</v>
      </c>
      <c r="C146" s="1202">
        <v>-845.17539999999997</v>
      </c>
      <c r="D146" s="1203">
        <v>-741.05340000000001</v>
      </c>
      <c r="E146" s="1204">
        <v>-18.143000000000001</v>
      </c>
      <c r="F146" s="1205">
        <v>-845.20299999999997</v>
      </c>
      <c r="G146" s="1206">
        <v>-740.83600000000001</v>
      </c>
      <c r="H146" s="1207">
        <v>0.39247914594281358</v>
      </c>
    </row>
    <row r="147" spans="1:21" ht="18">
      <c r="A147" s="1122" t="s">
        <v>625</v>
      </c>
      <c r="B147" s="1201">
        <v>-18.254200000000001</v>
      </c>
      <c r="C147" s="1202">
        <v>782.73800000000006</v>
      </c>
      <c r="D147" s="1203">
        <v>-738.53210000000001</v>
      </c>
      <c r="E147" s="1204">
        <v>-18.942</v>
      </c>
      <c r="F147" s="1205">
        <v>783.00099999999998</v>
      </c>
      <c r="G147" s="1206">
        <v>-738.73400000000004</v>
      </c>
      <c r="H147" s="1207">
        <v>0.76354531627138311</v>
      </c>
    </row>
    <row r="148" spans="1:21" ht="18">
      <c r="A148" s="1122" t="s">
        <v>626</v>
      </c>
      <c r="B148" s="1201">
        <v>-10.5334</v>
      </c>
      <c r="C148" s="1202">
        <v>711.21310000000005</v>
      </c>
      <c r="D148" s="1203">
        <v>810.47040000000004</v>
      </c>
      <c r="E148" s="1204">
        <v>-10.1</v>
      </c>
      <c r="F148" s="1205">
        <v>711.43200000000002</v>
      </c>
      <c r="G148" s="1206">
        <v>810.303</v>
      </c>
      <c r="H148" s="1207">
        <v>0.51359081962200082</v>
      </c>
    </row>
    <row r="149" spans="1:21" ht="18">
      <c r="A149" s="1122" t="s">
        <v>627</v>
      </c>
      <c r="B149" s="1201">
        <v>-8.6632999999999996</v>
      </c>
      <c r="C149" s="1202">
        <v>-774.10770000000002</v>
      </c>
      <c r="D149" s="1203">
        <v>810.9674</v>
      </c>
      <c r="E149" s="1204">
        <v>-9.2750000000000004</v>
      </c>
      <c r="F149" s="1205">
        <v>-773.63400000000001</v>
      </c>
      <c r="G149" s="1206">
        <v>812.40499999999997</v>
      </c>
      <c r="H149" s="1207">
        <v>1.632563119759826</v>
      </c>
    </row>
    <row r="150" spans="1:21" ht="18">
      <c r="A150" s="1122" t="s">
        <v>628</v>
      </c>
      <c r="B150" s="1201">
        <v>-9.9060000000000006</v>
      </c>
      <c r="C150" s="1202">
        <v>-770.93079999999998</v>
      </c>
      <c r="D150" s="1203">
        <v>-810.3175</v>
      </c>
      <c r="E150" s="1204">
        <v>-10.1</v>
      </c>
      <c r="F150" s="1205">
        <v>-771.43200000000002</v>
      </c>
      <c r="G150" s="1206">
        <v>-810.303</v>
      </c>
      <c r="H150" s="1207">
        <v>0.53763155599354429</v>
      </c>
    </row>
    <row r="151" spans="1:21" ht="18.600000000000001" thickBot="1">
      <c r="A151" s="1173" t="s">
        <v>629</v>
      </c>
      <c r="B151" s="1208">
        <v>-8.5923999999999996</v>
      </c>
      <c r="C151" s="1209">
        <v>713.10820000000001</v>
      </c>
      <c r="D151" s="1210">
        <v>-812.53480000000002</v>
      </c>
      <c r="E151" s="1211">
        <v>-9.2750000000000004</v>
      </c>
      <c r="F151" s="1212">
        <v>713.63400000000001</v>
      </c>
      <c r="G151" s="1213">
        <v>-812.40499999999997</v>
      </c>
      <c r="H151" s="1214">
        <v>0.87135322344042365</v>
      </c>
    </row>
    <row r="152" spans="1:21" ht="18">
      <c r="A152" s="823"/>
      <c r="B152" s="1215"/>
      <c r="C152" s="1215"/>
      <c r="D152" s="1215"/>
      <c r="E152" s="1216"/>
      <c r="F152" s="1216"/>
      <c r="G152" s="1216"/>
      <c r="H152" s="1217"/>
    </row>
    <row r="154" spans="1:21" ht="21.6" thickBot="1">
      <c r="A154" s="822" t="s">
        <v>636</v>
      </c>
      <c r="B154" s="1218" t="s">
        <v>637</v>
      </c>
      <c r="C154" s="1219"/>
      <c r="D154" s="1219"/>
      <c r="E154" s="1219"/>
      <c r="F154" s="1219"/>
      <c r="G154" s="1219"/>
      <c r="H154" s="1219"/>
      <c r="I154" s="1219"/>
      <c r="J154" s="1219"/>
      <c r="K154" s="1219"/>
      <c r="L154" s="1219"/>
      <c r="M154" s="1219"/>
      <c r="N154" s="1219"/>
      <c r="O154" s="1219"/>
      <c r="P154" s="1219"/>
      <c r="Q154" s="1219"/>
      <c r="R154" s="1219"/>
      <c r="S154" s="1219"/>
      <c r="T154" s="1219"/>
      <c r="U154" s="1219"/>
    </row>
    <row r="155" spans="1:21" ht="18.600000000000001" thickBot="1">
      <c r="A155" s="1220" t="s">
        <v>638</v>
      </c>
      <c r="B155" s="1093" t="s">
        <v>560</v>
      </c>
      <c r="C155" s="1094"/>
      <c r="D155" s="830" t="s">
        <v>30</v>
      </c>
      <c r="E155" s="1095"/>
      <c r="F155" s="829"/>
      <c r="G155" s="830" t="s">
        <v>554</v>
      </c>
      <c r="H155" s="831"/>
      <c r="I155" s="829"/>
      <c r="J155" s="830" t="s">
        <v>555</v>
      </c>
      <c r="K155" s="831"/>
      <c r="L155" s="829"/>
      <c r="M155" s="830" t="s">
        <v>556</v>
      </c>
      <c r="N155" s="831"/>
      <c r="O155" s="829"/>
      <c r="P155" s="830" t="s">
        <v>557</v>
      </c>
      <c r="Q155" s="831"/>
      <c r="R155" s="1221"/>
      <c r="S155" s="1222" t="s">
        <v>558</v>
      </c>
      <c r="T155" s="1223"/>
    </row>
    <row r="156" spans="1:21" ht="15.6">
      <c r="A156" s="1224" t="s">
        <v>559</v>
      </c>
      <c r="B156" s="1225" t="s">
        <v>560</v>
      </c>
      <c r="C156" s="1225" t="s">
        <v>561</v>
      </c>
      <c r="D156" s="1225" t="s">
        <v>562</v>
      </c>
      <c r="E156" s="1225" t="s">
        <v>563</v>
      </c>
      <c r="F156" s="1226" t="s">
        <v>564</v>
      </c>
      <c r="G156" s="1226" t="s">
        <v>565</v>
      </c>
      <c r="H156" s="1227" t="s">
        <v>41</v>
      </c>
      <c r="I156" s="1226" t="s">
        <v>564</v>
      </c>
      <c r="J156" s="1226" t="s">
        <v>565</v>
      </c>
      <c r="K156" s="1226" t="s">
        <v>41</v>
      </c>
      <c r="L156" s="1226" t="s">
        <v>564</v>
      </c>
      <c r="M156" s="1226" t="s">
        <v>565</v>
      </c>
      <c r="N156" s="1227" t="s">
        <v>41</v>
      </c>
      <c r="O156" s="1226" t="s">
        <v>564</v>
      </c>
      <c r="P156" s="1226" t="s">
        <v>565</v>
      </c>
      <c r="Q156" s="1226" t="s">
        <v>41</v>
      </c>
      <c r="R156" s="1228" t="s">
        <v>564</v>
      </c>
      <c r="S156" s="1226" t="s">
        <v>565</v>
      </c>
      <c r="T156" s="1229" t="s">
        <v>41</v>
      </c>
    </row>
    <row r="157" spans="1:21" ht="15.6">
      <c r="A157" s="1230" t="s">
        <v>639</v>
      </c>
      <c r="B157" s="1231" t="s">
        <v>640</v>
      </c>
      <c r="C157" s="1232">
        <v>-4.0476040704968902E-3</v>
      </c>
      <c r="D157" s="1232">
        <v>-0.7146285193799311</v>
      </c>
      <c r="E157" s="1232">
        <v>0.69949305667695028</v>
      </c>
      <c r="F157" s="1233">
        <v>45</v>
      </c>
      <c r="G157" s="1233">
        <v>36</v>
      </c>
      <c r="H157" s="1234">
        <v>47.585353072045187</v>
      </c>
      <c r="I157" s="1233">
        <v>90</v>
      </c>
      <c r="J157" s="1233">
        <v>13</v>
      </c>
      <c r="K157" s="1234">
        <v>54.880198318234051</v>
      </c>
      <c r="L157" s="1233">
        <v>269</v>
      </c>
      <c r="M157" s="1233">
        <v>40</v>
      </c>
      <c r="N157" s="1234">
        <v>6.465706266317417</v>
      </c>
      <c r="O157" s="1233">
        <v>179</v>
      </c>
      <c r="P157" s="1233">
        <v>40</v>
      </c>
      <c r="Q157" s="1233">
        <v>31.743599309493355</v>
      </c>
      <c r="R157" s="1235"/>
      <c r="S157" s="1236"/>
      <c r="T157" s="1237"/>
    </row>
    <row r="158" spans="1:21" ht="16.2" thickBot="1">
      <c r="A158" s="1238" t="s">
        <v>639</v>
      </c>
      <c r="B158" s="1239" t="s">
        <v>640</v>
      </c>
      <c r="C158" s="1240">
        <v>-4.0476040704968902E-3</v>
      </c>
      <c r="D158" s="1240">
        <v>-0.7146285193799311</v>
      </c>
      <c r="E158" s="1240">
        <v>0.69949305667695028</v>
      </c>
      <c r="F158" s="1241">
        <v>45</v>
      </c>
      <c r="G158" s="1241">
        <v>36</v>
      </c>
      <c r="H158" s="1242">
        <v>47.585353072045187</v>
      </c>
      <c r="I158" s="1241">
        <v>90</v>
      </c>
      <c r="J158" s="1241">
        <v>13</v>
      </c>
      <c r="K158" s="1242">
        <v>54.880198318234051</v>
      </c>
      <c r="L158" s="1241">
        <v>269</v>
      </c>
      <c r="M158" s="1241">
        <v>40</v>
      </c>
      <c r="N158" s="1242">
        <v>6.465706266317417</v>
      </c>
      <c r="O158" s="1241">
        <v>179</v>
      </c>
      <c r="P158" s="1241">
        <v>40</v>
      </c>
      <c r="Q158" s="1241">
        <v>31.743599309493355</v>
      </c>
      <c r="R158" s="1235"/>
      <c r="S158" s="1236"/>
      <c r="T158" s="1237"/>
    </row>
    <row r="159" spans="1:21" ht="16.2" thickBot="1">
      <c r="A159" s="1230"/>
      <c r="B159" s="1231"/>
      <c r="C159" s="1232"/>
      <c r="D159" s="1232"/>
      <c r="E159" s="1243"/>
      <c r="F159" s="1244">
        <v>0</v>
      </c>
      <c r="G159" s="1245">
        <v>0</v>
      </c>
      <c r="H159" s="1246">
        <v>0</v>
      </c>
      <c r="I159" s="1233"/>
      <c r="J159" s="1233"/>
      <c r="K159" s="1234"/>
      <c r="L159" s="1244">
        <v>0</v>
      </c>
      <c r="M159" s="1245">
        <v>0</v>
      </c>
      <c r="N159" s="1246">
        <v>0</v>
      </c>
      <c r="O159" s="1244">
        <v>0</v>
      </c>
      <c r="P159" s="1245">
        <v>0</v>
      </c>
      <c r="Q159" s="1247">
        <v>0</v>
      </c>
      <c r="R159" s="1235"/>
      <c r="S159" s="1236"/>
      <c r="T159" s="1237"/>
    </row>
    <row r="160" spans="1:21" ht="15.6">
      <c r="A160" s="1230"/>
      <c r="B160" s="1231"/>
      <c r="C160" s="1232"/>
      <c r="D160" s="1232"/>
      <c r="E160" s="1232"/>
      <c r="F160" s="1233"/>
      <c r="G160" s="1233"/>
      <c r="H160" s="1234"/>
      <c r="I160" s="1233"/>
      <c r="J160" s="1233"/>
      <c r="K160" s="1234"/>
      <c r="L160" s="1233"/>
      <c r="M160" s="1233"/>
      <c r="N160" s="1234"/>
      <c r="O160" s="1233"/>
      <c r="P160" s="1233"/>
      <c r="Q160" s="1233"/>
      <c r="R160" s="1235"/>
      <c r="S160" s="1236"/>
      <c r="T160" s="1237"/>
    </row>
    <row r="161" spans="1:20" ht="15.6">
      <c r="A161" s="1230" t="s">
        <v>639</v>
      </c>
      <c r="B161" s="1231" t="s">
        <v>641</v>
      </c>
      <c r="C161" s="1232">
        <v>-4.2601244711994706E-3</v>
      </c>
      <c r="D161" s="1232">
        <v>0.69952476128341923</v>
      </c>
      <c r="E161" s="1232">
        <v>0.71459566167929234</v>
      </c>
      <c r="F161" s="1233">
        <v>315</v>
      </c>
      <c r="G161" s="1233">
        <v>36</v>
      </c>
      <c r="H161" s="1234">
        <v>38.17111413913161</v>
      </c>
      <c r="I161" s="1233">
        <v>90</v>
      </c>
      <c r="J161" s="1233">
        <v>14</v>
      </c>
      <c r="K161" s="1234">
        <v>38.716406575460937</v>
      </c>
      <c r="L161" s="1233">
        <v>269</v>
      </c>
      <c r="M161" s="1233">
        <v>39</v>
      </c>
      <c r="N161" s="1234">
        <v>30.34890358086151</v>
      </c>
      <c r="O161" s="1233">
        <v>0</v>
      </c>
      <c r="P161" s="1233">
        <v>20</v>
      </c>
      <c r="Q161" s="1233">
        <v>56.142647329262687</v>
      </c>
      <c r="R161" s="1235"/>
      <c r="S161" s="1236"/>
      <c r="T161" s="1237"/>
    </row>
    <row r="162" spans="1:20" ht="16.2" thickBot="1">
      <c r="A162" s="1238" t="s">
        <v>639</v>
      </c>
      <c r="B162" s="1239" t="s">
        <v>641</v>
      </c>
      <c r="C162" s="1240">
        <v>-4.2600874944193623E-3</v>
      </c>
      <c r="D162" s="1240">
        <v>0.69953128931622965</v>
      </c>
      <c r="E162" s="1240">
        <v>0.71458927148545537</v>
      </c>
      <c r="F162" s="1241">
        <v>315</v>
      </c>
      <c r="G162" s="1241">
        <v>36</v>
      </c>
      <c r="H162" s="1242">
        <v>36.286850371370825</v>
      </c>
      <c r="I162" s="1241">
        <v>90</v>
      </c>
      <c r="J162" s="1241">
        <v>14</v>
      </c>
      <c r="K162" s="1242">
        <v>38.70877949781628</v>
      </c>
      <c r="L162" s="1241">
        <v>269</v>
      </c>
      <c r="M162" s="1241">
        <v>39</v>
      </c>
      <c r="N162" s="1242">
        <v>30.34858061851984</v>
      </c>
      <c r="O162" s="1241">
        <v>0</v>
      </c>
      <c r="P162" s="1241">
        <v>20</v>
      </c>
      <c r="Q162" s="1241">
        <v>56.120022664241631</v>
      </c>
      <c r="R162" s="1235"/>
      <c r="S162" s="1236"/>
      <c r="T162" s="1237"/>
    </row>
    <row r="163" spans="1:20" ht="16.2" thickBot="1">
      <c r="A163" s="1230"/>
      <c r="B163" s="1231"/>
      <c r="C163" s="1232"/>
      <c r="D163" s="1232"/>
      <c r="E163" s="1232"/>
      <c r="F163" s="1244">
        <v>0</v>
      </c>
      <c r="G163" s="1245">
        <v>0</v>
      </c>
      <c r="H163" s="1246">
        <v>1.8842637677607854</v>
      </c>
      <c r="I163" s="1233"/>
      <c r="J163" s="1233"/>
      <c r="K163" s="1234"/>
      <c r="L163" s="1244">
        <v>0</v>
      </c>
      <c r="M163" s="1245">
        <v>0</v>
      </c>
      <c r="N163" s="1246">
        <v>3.2296234167006332E-4</v>
      </c>
      <c r="O163" s="1244">
        <v>0</v>
      </c>
      <c r="P163" s="1245">
        <v>0</v>
      </c>
      <c r="Q163" s="1247">
        <v>2.2624665021053758E-2</v>
      </c>
      <c r="R163" s="1235"/>
      <c r="S163" s="1236"/>
      <c r="T163" s="1237"/>
    </row>
    <row r="164" spans="1:20" ht="16.2" thickBot="1">
      <c r="A164" s="1230"/>
      <c r="B164" s="1231"/>
      <c r="C164" s="1232"/>
      <c r="D164" s="1232"/>
      <c r="E164" s="1232"/>
      <c r="F164" s="1233"/>
      <c r="G164" s="1233"/>
      <c r="H164" s="1234"/>
      <c r="I164" s="1233"/>
      <c r="J164" s="1233"/>
      <c r="K164" s="1234"/>
      <c r="L164" s="1233"/>
      <c r="M164" s="1233"/>
      <c r="N164" s="1234"/>
      <c r="O164" s="1233"/>
      <c r="P164" s="1233"/>
      <c r="Q164" s="1233"/>
      <c r="R164" s="1235"/>
      <c r="S164" s="1236"/>
      <c r="T164" s="1237"/>
    </row>
    <row r="165" spans="1:20" ht="15.6">
      <c r="A165" s="1230" t="s">
        <v>275</v>
      </c>
      <c r="B165" s="1231" t="s">
        <v>642</v>
      </c>
      <c r="C165" s="1232">
        <v>-7.5015793019528841E-5</v>
      </c>
      <c r="D165" s="1232">
        <v>1.0000002115196462</v>
      </c>
      <c r="E165" s="1232">
        <v>1.9369371422217618E-5</v>
      </c>
      <c r="F165" s="1233">
        <v>270</v>
      </c>
      <c r="G165" s="1233">
        <v>0</v>
      </c>
      <c r="H165" s="1234">
        <v>3.9952187977633002</v>
      </c>
      <c r="I165" s="1233">
        <v>90</v>
      </c>
      <c r="J165" s="1233">
        <v>0</v>
      </c>
      <c r="K165" s="1234">
        <v>15.473114708203184</v>
      </c>
      <c r="L165" s="1233">
        <v>194</v>
      </c>
      <c r="M165" s="1233">
        <v>28</v>
      </c>
      <c r="N165" s="1234">
        <v>40.01556030147637</v>
      </c>
      <c r="O165" s="1233">
        <v>0</v>
      </c>
      <c r="P165" s="1233">
        <v>0</v>
      </c>
      <c r="Q165" s="1233">
        <v>15.473114706314448</v>
      </c>
      <c r="R165" s="1248">
        <v>90</v>
      </c>
      <c r="S165" s="1249">
        <v>0</v>
      </c>
      <c r="T165" s="1250">
        <v>1.4991688883583265</v>
      </c>
    </row>
    <row r="166" spans="1:20" ht="16.2" thickBot="1">
      <c r="A166" s="1238" t="s">
        <v>275</v>
      </c>
      <c r="B166" s="1239" t="s">
        <v>642</v>
      </c>
      <c r="C166" s="1240">
        <v>-3.2991213598483095E-5</v>
      </c>
      <c r="D166" s="1240">
        <v>1.0000002130092256</v>
      </c>
      <c r="E166" s="1240">
        <v>4.3757098742547296E-5</v>
      </c>
      <c r="F166" s="1241">
        <v>270</v>
      </c>
      <c r="G166" s="1241">
        <v>0</v>
      </c>
      <c r="H166" s="1242">
        <v>9.0255475654885231</v>
      </c>
      <c r="I166" s="1241">
        <v>90</v>
      </c>
      <c r="J166" s="1241">
        <v>0</v>
      </c>
      <c r="K166" s="1242">
        <v>6.8049248225975134</v>
      </c>
      <c r="L166" s="1241">
        <v>232</v>
      </c>
      <c r="M166" s="1241">
        <v>59</v>
      </c>
      <c r="N166" s="1242">
        <v>6.2689406686196936</v>
      </c>
      <c r="O166" s="1241">
        <v>0</v>
      </c>
      <c r="P166" s="1241">
        <v>0</v>
      </c>
      <c r="Q166" s="1241">
        <v>6.8049244116214034</v>
      </c>
      <c r="R166" s="1251">
        <v>89</v>
      </c>
      <c r="S166" s="1252">
        <v>59</v>
      </c>
      <c r="T166" s="1253">
        <v>59.755684213505631</v>
      </c>
    </row>
    <row r="167" spans="1:20" ht="16.2" thickBot="1">
      <c r="A167" s="1230"/>
      <c r="B167" s="1231"/>
      <c r="C167" s="1232"/>
      <c r="D167" s="1232"/>
      <c r="E167" s="1232"/>
      <c r="F167" s="1244">
        <v>0</v>
      </c>
      <c r="G167" s="1245">
        <v>0</v>
      </c>
      <c r="H167" s="1246">
        <v>-5.0303287677252229</v>
      </c>
      <c r="I167" s="1233"/>
      <c r="J167" s="1233"/>
      <c r="K167" s="1234"/>
      <c r="L167" s="1233"/>
      <c r="M167" s="1233"/>
      <c r="N167" s="1234"/>
      <c r="O167" s="1244">
        <v>0</v>
      </c>
      <c r="P167" s="1245">
        <v>0</v>
      </c>
      <c r="Q167" s="1247">
        <v>8.6681902946930443</v>
      </c>
      <c r="R167" s="1235"/>
      <c r="S167" s="1236"/>
      <c r="T167" s="1237"/>
    </row>
    <row r="168" spans="1:20" ht="15.6">
      <c r="A168" s="1230"/>
      <c r="B168" s="1231"/>
      <c r="C168" s="1232"/>
      <c r="D168" s="1232"/>
      <c r="E168" s="1232"/>
      <c r="F168" s="1233"/>
      <c r="G168" s="1233"/>
      <c r="H168" s="1234"/>
      <c r="I168" s="1233"/>
      <c r="J168" s="1233"/>
      <c r="K168" s="1234"/>
      <c r="L168" s="1233"/>
      <c r="M168" s="1233"/>
      <c r="N168" s="1234"/>
      <c r="O168" s="1233"/>
      <c r="P168" s="1233"/>
      <c r="Q168" s="1233"/>
      <c r="R168" s="1235"/>
      <c r="S168" s="1236"/>
      <c r="T168" s="1237"/>
    </row>
    <row r="169" spans="1:20" ht="15.6">
      <c r="A169" s="1230" t="s">
        <v>275</v>
      </c>
      <c r="B169" s="1231" t="s">
        <v>588</v>
      </c>
      <c r="C169" s="1232">
        <v>2.6690192548845491E-4</v>
      </c>
      <c r="D169" s="1232">
        <v>-2.6617526142136416E-5</v>
      </c>
      <c r="E169" s="1232">
        <v>1.0000001695761969</v>
      </c>
      <c r="F169" s="1233">
        <v>0</v>
      </c>
      <c r="G169" s="1233">
        <v>0</v>
      </c>
      <c r="H169" s="1234">
        <v>5.4902576248358885</v>
      </c>
      <c r="I169" s="1233">
        <v>89</v>
      </c>
      <c r="J169" s="1233">
        <v>59</v>
      </c>
      <c r="K169" s="1234">
        <v>4.9475367148354099</v>
      </c>
      <c r="L169" s="1233">
        <v>270</v>
      </c>
      <c r="M169" s="1233">
        <v>0</v>
      </c>
      <c r="N169" s="1234">
        <v>55.052463304809862</v>
      </c>
      <c r="O169" s="1233">
        <v>264</v>
      </c>
      <c r="P169" s="1233">
        <v>18</v>
      </c>
      <c r="Q169" s="1233">
        <v>17.467603888981142</v>
      </c>
      <c r="R169" s="1235"/>
      <c r="S169" s="1236"/>
      <c r="T169" s="1237"/>
    </row>
    <row r="170" spans="1:20" ht="16.2" thickBot="1">
      <c r="A170" s="1238" t="s">
        <v>275</v>
      </c>
      <c r="B170" s="1239" t="s">
        <v>588</v>
      </c>
      <c r="C170" s="1240">
        <v>2.9427248409174709E-4</v>
      </c>
      <c r="D170" s="1240">
        <v>-4.2562911472976417E-5</v>
      </c>
      <c r="E170" s="1240">
        <v>1.0000001613514435</v>
      </c>
      <c r="F170" s="1241">
        <v>0</v>
      </c>
      <c r="G170" s="1241">
        <v>0</v>
      </c>
      <c r="H170" s="1242">
        <v>8.7792293229652802</v>
      </c>
      <c r="I170" s="1241">
        <v>89</v>
      </c>
      <c r="J170" s="1241">
        <v>58</v>
      </c>
      <c r="K170" s="1242">
        <v>59.301954686061407</v>
      </c>
      <c r="L170" s="1241">
        <v>270</v>
      </c>
      <c r="M170" s="1241">
        <v>1</v>
      </c>
      <c r="N170" s="1242">
        <v>0.69804536878109591</v>
      </c>
      <c r="O170" s="1241">
        <v>261</v>
      </c>
      <c r="P170" s="1241">
        <v>46</v>
      </c>
      <c r="Q170" s="1241">
        <v>11.789516618400553</v>
      </c>
      <c r="R170" s="1235"/>
      <c r="S170" s="1236"/>
      <c r="T170" s="1237"/>
    </row>
    <row r="171" spans="1:20" ht="16.2" thickBot="1">
      <c r="A171" s="1230"/>
      <c r="B171" s="1231"/>
      <c r="C171" s="1232"/>
      <c r="D171" s="1232"/>
      <c r="E171" s="1232"/>
      <c r="F171" s="1244">
        <v>0</v>
      </c>
      <c r="G171" s="1245">
        <v>0</v>
      </c>
      <c r="H171" s="1246">
        <v>-3.2889716981293922</v>
      </c>
      <c r="I171" s="1233"/>
      <c r="J171" s="1233"/>
      <c r="K171" s="1234"/>
      <c r="L171" s="1244">
        <v>0</v>
      </c>
      <c r="M171" s="1245">
        <v>0</v>
      </c>
      <c r="N171" s="1246">
        <v>-5.6455820639712329</v>
      </c>
      <c r="O171" s="1233"/>
      <c r="P171" s="1233"/>
      <c r="Q171" s="1233"/>
      <c r="R171" s="1235"/>
      <c r="S171" s="1236"/>
      <c r="T171" s="1237"/>
    </row>
    <row r="172" spans="1:20" ht="16.2" thickBot="1">
      <c r="A172" s="1230"/>
      <c r="B172" s="1231"/>
      <c r="C172" s="1232"/>
      <c r="D172" s="1232"/>
      <c r="E172" s="1232"/>
      <c r="F172" s="1233"/>
      <c r="G172" s="1233"/>
      <c r="H172" s="1234"/>
      <c r="I172" s="1233"/>
      <c r="J172" s="1233"/>
      <c r="K172" s="1234"/>
      <c r="L172" s="1233"/>
      <c r="M172" s="1233"/>
      <c r="N172" s="1234"/>
      <c r="O172" s="1233"/>
      <c r="P172" s="1233"/>
      <c r="Q172" s="1233"/>
      <c r="R172" s="1235"/>
      <c r="S172" s="1236"/>
      <c r="T172" s="1237"/>
    </row>
    <row r="173" spans="1:20" ht="15.6">
      <c r="A173" s="1230" t="s">
        <v>643</v>
      </c>
      <c r="B173" s="1231" t="s">
        <v>644</v>
      </c>
      <c r="C173" s="1232">
        <v>6.7963443948531257E-5</v>
      </c>
      <c r="D173" s="1232">
        <v>0.69831016614232511</v>
      </c>
      <c r="E173" s="1232">
        <v>-0.71579588356745538</v>
      </c>
      <c r="F173" s="1233">
        <v>224</v>
      </c>
      <c r="G173" s="1233">
        <v>17</v>
      </c>
      <c r="H173" s="1234">
        <v>29.622455517760528</v>
      </c>
      <c r="I173" s="1233">
        <v>89</v>
      </c>
      <c r="J173" s="1233">
        <v>59</v>
      </c>
      <c r="K173" s="1234">
        <v>45.981539277185178</v>
      </c>
      <c r="L173" s="1233">
        <v>89</v>
      </c>
      <c r="M173" s="1233">
        <v>59</v>
      </c>
      <c r="N173" s="1234">
        <v>40.415552984595891</v>
      </c>
      <c r="O173" s="1233">
        <v>359</v>
      </c>
      <c r="P173" s="1233">
        <v>59</v>
      </c>
      <c r="Q173" s="1233">
        <v>39.925157381762986</v>
      </c>
      <c r="R173" s="1248">
        <v>90</v>
      </c>
      <c r="S173" s="1249">
        <v>0</v>
      </c>
      <c r="T173" s="1250">
        <v>5.1242810927362825</v>
      </c>
    </row>
    <row r="174" spans="1:20" ht="16.2" thickBot="1">
      <c r="A174" s="1238" t="s">
        <v>643</v>
      </c>
      <c r="B174" s="1239" t="s">
        <v>644</v>
      </c>
      <c r="C174" s="1240">
        <v>1.7784766882876138E-4</v>
      </c>
      <c r="D174" s="1240">
        <v>0.69832955168864208</v>
      </c>
      <c r="E174" s="1240">
        <v>-0.71577695219892767</v>
      </c>
      <c r="F174" s="1241">
        <v>224</v>
      </c>
      <c r="G174" s="1241">
        <v>17</v>
      </c>
      <c r="H174" s="1242">
        <v>35.211414772429663</v>
      </c>
      <c r="I174" s="1241">
        <v>89</v>
      </c>
      <c r="J174" s="1241">
        <v>59</v>
      </c>
      <c r="K174" s="1242">
        <v>23.316300255968557</v>
      </c>
      <c r="L174" s="1241">
        <v>89</v>
      </c>
      <c r="M174" s="1241">
        <v>59</v>
      </c>
      <c r="N174" s="1242">
        <v>8.7497968681056637</v>
      </c>
      <c r="O174" s="1241">
        <v>359</v>
      </c>
      <c r="P174" s="1241">
        <v>59</v>
      </c>
      <c r="Q174" s="1241">
        <v>7.4693373084621317</v>
      </c>
      <c r="R174" s="1251">
        <v>90</v>
      </c>
      <c r="S174" s="1252">
        <v>0</v>
      </c>
      <c r="T174" s="1253">
        <v>5.1242810927362825</v>
      </c>
    </row>
    <row r="175" spans="1:20" ht="16.2" thickBot="1">
      <c r="A175" s="1230"/>
      <c r="B175" s="1231"/>
      <c r="C175" s="1232"/>
      <c r="D175" s="1232"/>
      <c r="E175" s="1232"/>
      <c r="F175" s="1244">
        <v>0</v>
      </c>
      <c r="G175" s="1245">
        <v>0</v>
      </c>
      <c r="H175" s="1246">
        <v>-5.5889592546691347</v>
      </c>
      <c r="I175" s="1233"/>
      <c r="J175" s="1233"/>
      <c r="K175" s="1234"/>
      <c r="L175" s="1244">
        <v>0</v>
      </c>
      <c r="M175" s="1245">
        <v>0</v>
      </c>
      <c r="N175" s="1246">
        <v>31.665756116490229</v>
      </c>
      <c r="O175" s="1244">
        <v>0</v>
      </c>
      <c r="P175" s="1245">
        <v>0</v>
      </c>
      <c r="Q175" s="1247">
        <v>32.455820073300856</v>
      </c>
      <c r="R175" s="1235"/>
      <c r="S175" s="1236"/>
      <c r="T175" s="1237"/>
    </row>
    <row r="176" spans="1:20" ht="15.6">
      <c r="A176" s="1230"/>
      <c r="B176" s="1231"/>
      <c r="C176" s="1232"/>
      <c r="D176" s="1232"/>
      <c r="E176" s="1232"/>
      <c r="F176" s="1233"/>
      <c r="G176" s="1233"/>
      <c r="H176" s="1234"/>
      <c r="I176" s="1233"/>
      <c r="J176" s="1233"/>
      <c r="K176" s="1234"/>
      <c r="L176" s="1233"/>
      <c r="M176" s="1233"/>
      <c r="N176" s="1234"/>
      <c r="O176" s="1233"/>
      <c r="P176" s="1233"/>
      <c r="Q176" s="1233"/>
      <c r="R176" s="1235"/>
      <c r="S176" s="1236"/>
      <c r="T176" s="1237"/>
    </row>
    <row r="177" spans="1:20" ht="15.6">
      <c r="A177" s="1230" t="s">
        <v>643</v>
      </c>
      <c r="B177" s="1231" t="s">
        <v>645</v>
      </c>
      <c r="C177" s="1232">
        <v>1.1892502093053927E-3</v>
      </c>
      <c r="D177" s="1232">
        <v>-0.71581475999118527</v>
      </c>
      <c r="E177" s="1232">
        <v>-0.69828920621083757</v>
      </c>
      <c r="F177" s="1233">
        <v>134</v>
      </c>
      <c r="G177" s="1233">
        <v>17</v>
      </c>
      <c r="H177" s="1234">
        <v>23.808956327416155</v>
      </c>
      <c r="I177" s="1233">
        <v>89</v>
      </c>
      <c r="J177" s="1233">
        <v>55</v>
      </c>
      <c r="K177" s="1234">
        <v>54.699478231464262</v>
      </c>
      <c r="L177" s="1233">
        <v>89</v>
      </c>
      <c r="M177" s="1233">
        <v>54</v>
      </c>
      <c r="N177" s="1234">
        <v>8.7125611367729672</v>
      </c>
      <c r="O177" s="1233">
        <v>180</v>
      </c>
      <c r="P177" s="1233">
        <v>5</v>
      </c>
      <c r="Q177" s="1233">
        <v>42.686756433374754</v>
      </c>
      <c r="R177" s="1235"/>
      <c r="S177" s="1236"/>
      <c r="T177" s="1237"/>
    </row>
    <row r="178" spans="1:20" ht="16.2" thickBot="1">
      <c r="A178" s="1238" t="s">
        <v>643</v>
      </c>
      <c r="B178" s="1239" t="s">
        <v>645</v>
      </c>
      <c r="C178" s="1240">
        <v>1.3093004176034095E-3</v>
      </c>
      <c r="D178" s="1240">
        <v>-0.71579356077675349</v>
      </c>
      <c r="E178" s="1240">
        <v>-0.69831072204973532</v>
      </c>
      <c r="F178" s="1241">
        <v>134</v>
      </c>
      <c r="G178" s="1241">
        <v>17</v>
      </c>
      <c r="H178" s="1242">
        <v>30.039099182583897</v>
      </c>
      <c r="I178" s="1241">
        <v>89</v>
      </c>
      <c r="J178" s="1241">
        <v>55</v>
      </c>
      <c r="K178" s="1242">
        <v>29.937325944450912</v>
      </c>
      <c r="L178" s="1241">
        <v>89</v>
      </c>
      <c r="M178" s="1241">
        <v>53</v>
      </c>
      <c r="N178" s="1242">
        <v>33.263448540647111</v>
      </c>
      <c r="O178" s="1241">
        <v>180</v>
      </c>
      <c r="P178" s="1241">
        <v>6</v>
      </c>
      <c r="Q178" s="1241">
        <v>17.290758905871805</v>
      </c>
      <c r="R178" s="1235"/>
      <c r="S178" s="1236"/>
      <c r="T178" s="1237"/>
    </row>
    <row r="179" spans="1:20" ht="16.2" thickBot="1">
      <c r="A179" s="1230"/>
      <c r="B179" s="1231"/>
      <c r="C179" s="1232"/>
      <c r="D179" s="1232"/>
      <c r="E179" s="1232"/>
      <c r="F179" s="1244">
        <v>0</v>
      </c>
      <c r="G179" s="1245">
        <v>0</v>
      </c>
      <c r="H179" s="1246">
        <v>-6.2301428551677418</v>
      </c>
      <c r="I179" s="1233"/>
      <c r="J179" s="1233"/>
      <c r="K179" s="1234"/>
      <c r="L179" s="1244">
        <v>0</v>
      </c>
      <c r="M179" s="1245">
        <v>0</v>
      </c>
      <c r="N179" s="1246">
        <v>35.449112596126042</v>
      </c>
      <c r="O179" s="1244">
        <v>0</v>
      </c>
      <c r="P179" s="1245">
        <v>0</v>
      </c>
      <c r="Q179" s="1247">
        <v>-34.604002472497086</v>
      </c>
      <c r="R179" s="1235"/>
      <c r="S179" s="1236"/>
      <c r="T179" s="1237"/>
    </row>
    <row r="180" spans="1:20" ht="15.6">
      <c r="A180" s="1230"/>
      <c r="B180" s="1231"/>
      <c r="C180" s="1232"/>
      <c r="D180" s="1232"/>
      <c r="E180" s="1232"/>
      <c r="F180" s="1233"/>
      <c r="G180" s="1233"/>
      <c r="H180" s="1234"/>
      <c r="I180" s="1233"/>
      <c r="J180" s="1233"/>
      <c r="K180" s="1234"/>
      <c r="L180" s="1233"/>
      <c r="M180" s="1233"/>
      <c r="N180" s="1234"/>
      <c r="O180" s="1233"/>
      <c r="P180" s="1233"/>
      <c r="Q180" s="1233"/>
      <c r="R180" s="1235"/>
      <c r="S180" s="1236"/>
      <c r="T180" s="1237"/>
    </row>
    <row r="181" spans="1:20" ht="16.2" thickBot="1">
      <c r="A181" s="1230"/>
      <c r="B181" s="1231"/>
      <c r="C181" s="1232"/>
      <c r="D181" s="1232"/>
      <c r="E181" s="1232"/>
      <c r="F181" s="1233"/>
      <c r="G181" s="1233"/>
      <c r="H181" s="1234"/>
      <c r="I181" s="1233"/>
      <c r="J181" s="1233"/>
      <c r="K181" s="1234"/>
      <c r="L181" s="1233"/>
      <c r="M181" s="1233"/>
      <c r="N181" s="1234"/>
      <c r="O181" s="1233"/>
      <c r="P181" s="1233"/>
      <c r="Q181" s="1233"/>
      <c r="R181" s="1235"/>
      <c r="S181" s="1236"/>
      <c r="T181" s="1237"/>
    </row>
    <row r="182" spans="1:20" ht="16.2" thickBot="1">
      <c r="A182" s="1230" t="s">
        <v>604</v>
      </c>
      <c r="B182" s="1231" t="s">
        <v>646</v>
      </c>
      <c r="C182" s="1232">
        <v>1.3531854140605018E-3</v>
      </c>
      <c r="D182" s="1232">
        <v>3.2372422243187593E-5</v>
      </c>
      <c r="E182" s="1232">
        <v>-0.99999928947506389</v>
      </c>
      <c r="F182" s="1233">
        <v>180</v>
      </c>
      <c r="G182" s="1233">
        <v>0</v>
      </c>
      <c r="H182" s="1234">
        <v>6.6772956009231166</v>
      </c>
      <c r="I182" s="1233">
        <v>89</v>
      </c>
      <c r="J182" s="1233">
        <v>55</v>
      </c>
      <c r="K182" s="1234">
        <v>20.885444944457412</v>
      </c>
      <c r="L182" s="1233">
        <v>89</v>
      </c>
      <c r="M182" s="1233">
        <v>55</v>
      </c>
      <c r="N182" s="1234">
        <v>20.885444798142451</v>
      </c>
      <c r="O182" s="1233">
        <v>271</v>
      </c>
      <c r="P182" s="1233">
        <v>22</v>
      </c>
      <c r="Q182" s="1233">
        <v>13.557463526381163</v>
      </c>
      <c r="R182" s="1248">
        <v>90</v>
      </c>
      <c r="S182" s="1249">
        <v>0</v>
      </c>
      <c r="T182" s="1250">
        <v>26.825810896463054</v>
      </c>
    </row>
    <row r="183" spans="1:20" ht="16.2" thickBot="1">
      <c r="A183" s="1238" t="s">
        <v>604</v>
      </c>
      <c r="B183" s="1239" t="s">
        <v>646</v>
      </c>
      <c r="C183" s="1240">
        <v>1.356270968091849E-3</v>
      </c>
      <c r="D183" s="1240">
        <v>2.9560827429164771E-5</v>
      </c>
      <c r="E183" s="1240">
        <v>-0.99999928538086436</v>
      </c>
      <c r="F183" s="1241">
        <v>180</v>
      </c>
      <c r="G183" s="1241">
        <v>0</v>
      </c>
      <c r="H183" s="1242">
        <v>6.0973638884661341</v>
      </c>
      <c r="I183" s="1241">
        <v>89</v>
      </c>
      <c r="J183" s="1241">
        <v>55</v>
      </c>
      <c r="K183" s="1242">
        <v>20.249003286477453</v>
      </c>
      <c r="L183" s="1241">
        <v>89</v>
      </c>
      <c r="M183" s="1241">
        <v>55</v>
      </c>
      <c r="N183" s="1242">
        <v>20.249003164207259</v>
      </c>
      <c r="O183" s="1241">
        <v>271</v>
      </c>
      <c r="P183" s="1241">
        <v>14</v>
      </c>
      <c r="Q183" s="1241">
        <v>54.966892294337399</v>
      </c>
      <c r="R183" s="1248">
        <v>90</v>
      </c>
      <c r="S183" s="1249">
        <v>0</v>
      </c>
      <c r="T183" s="1250">
        <v>27.975041456318195</v>
      </c>
    </row>
    <row r="184" spans="1:20" ht="16.2" thickBot="1">
      <c r="A184" s="1230"/>
      <c r="B184" s="1231"/>
      <c r="C184" s="1232"/>
      <c r="D184" s="1232"/>
      <c r="E184" s="1232"/>
      <c r="F184" s="1244">
        <v>0</v>
      </c>
      <c r="G184" s="1245">
        <v>0</v>
      </c>
      <c r="H184" s="1246">
        <v>0.5799317124569825</v>
      </c>
      <c r="I184" s="1233"/>
      <c r="J184" s="1233"/>
      <c r="K184" s="1234"/>
      <c r="L184" s="1244">
        <v>0</v>
      </c>
      <c r="M184" s="1245">
        <v>0</v>
      </c>
      <c r="N184" s="1246">
        <v>0.63644163393519193</v>
      </c>
      <c r="O184" s="1233"/>
      <c r="P184" s="1233"/>
      <c r="Q184" s="1233"/>
      <c r="R184" s="1235"/>
      <c r="S184" s="1236"/>
      <c r="T184" s="1237"/>
    </row>
    <row r="185" spans="1:20" ht="16.2" thickBot="1">
      <c r="A185" s="1254"/>
      <c r="B185" s="878"/>
      <c r="C185" s="878"/>
      <c r="D185" s="878"/>
      <c r="E185" s="878"/>
      <c r="F185" s="878"/>
      <c r="G185" s="878"/>
      <c r="H185" s="878"/>
      <c r="I185" s="878"/>
      <c r="J185" s="878"/>
      <c r="K185" s="878"/>
      <c r="L185" s="878"/>
      <c r="M185" s="878"/>
      <c r="N185" s="878"/>
      <c r="O185" s="878"/>
      <c r="P185" s="878"/>
      <c r="Q185" s="878"/>
      <c r="R185" s="878"/>
      <c r="S185" s="878"/>
      <c r="T185" s="1255"/>
    </row>
    <row r="186" spans="1:20" ht="15.6">
      <c r="A186" s="1256" t="s">
        <v>604</v>
      </c>
      <c r="B186" s="1257" t="s">
        <v>642</v>
      </c>
      <c r="C186" s="1258">
        <v>8.3193346632624496E-3</v>
      </c>
      <c r="D186" s="1258">
        <v>0.99996510233556746</v>
      </c>
      <c r="E186" s="1258">
        <v>1.7368420997385548E-4</v>
      </c>
      <c r="F186" s="1259">
        <v>270</v>
      </c>
      <c r="G186" s="1259">
        <v>0</v>
      </c>
      <c r="H186" s="1260">
        <v>35.826189808358322</v>
      </c>
      <c r="I186" s="1259">
        <v>89</v>
      </c>
      <c r="J186" s="1259">
        <v>31</v>
      </c>
      <c r="K186" s="1260">
        <v>23.993778526206412</v>
      </c>
      <c r="L186" s="1259">
        <v>358</v>
      </c>
      <c r="M186" s="1259">
        <v>48</v>
      </c>
      <c r="N186" s="1260">
        <v>14.398905056709577</v>
      </c>
      <c r="O186" s="1259">
        <v>359</v>
      </c>
      <c r="P186" s="1259">
        <v>31</v>
      </c>
      <c r="Q186" s="1261">
        <v>23.99375264600603</v>
      </c>
      <c r="R186" s="1262" t="s">
        <v>647</v>
      </c>
      <c r="S186" s="1263"/>
      <c r="T186" s="1264"/>
    </row>
    <row r="187" spans="1:20" ht="16.2" thickBot="1">
      <c r="A187" s="1265" t="s">
        <v>648</v>
      </c>
      <c r="B187" s="1266" t="s">
        <v>607</v>
      </c>
      <c r="C187" s="1267">
        <v>8.3193312991459017E-3</v>
      </c>
      <c r="D187" s="1267">
        <v>0.99996510187580911</v>
      </c>
      <c r="E187" s="1267">
        <v>1.7647000769827059E-4</v>
      </c>
      <c r="F187" s="1268">
        <v>270</v>
      </c>
      <c r="G187" s="1268">
        <v>0</v>
      </c>
      <c r="H187" s="1269">
        <v>36.400821888491919</v>
      </c>
      <c r="I187" s="1268">
        <v>89</v>
      </c>
      <c r="J187" s="1268">
        <v>31</v>
      </c>
      <c r="K187" s="1269">
        <v>23.994472449205475</v>
      </c>
      <c r="L187" s="1268">
        <v>358</v>
      </c>
      <c r="M187" s="1268">
        <v>47</v>
      </c>
      <c r="N187" s="1269">
        <v>5.3582438389685461</v>
      </c>
      <c r="O187" s="1268">
        <v>359</v>
      </c>
      <c r="P187" s="1268">
        <v>31</v>
      </c>
      <c r="Q187" s="1270">
        <v>23.994445728921889</v>
      </c>
      <c r="R187" s="1271" t="s">
        <v>649</v>
      </c>
      <c r="S187" s="1272"/>
      <c r="T187" s="1273"/>
    </row>
    <row r="188" spans="1:20" ht="16.2" thickBot="1">
      <c r="A188" s="1274"/>
      <c r="B188" s="1275"/>
      <c r="C188" s="1276"/>
      <c r="D188" s="1276"/>
      <c r="E188" s="1276"/>
      <c r="F188" s="1277">
        <v>0</v>
      </c>
      <c r="G188" s="1278">
        <v>0</v>
      </c>
      <c r="H188" s="1279">
        <v>-0.5746320801335969</v>
      </c>
      <c r="I188" s="1280"/>
      <c r="J188" s="1280"/>
      <c r="K188" s="1281"/>
      <c r="L188" s="1280"/>
      <c r="M188" s="1280"/>
      <c r="N188" s="1281"/>
      <c r="O188" s="1277">
        <v>0</v>
      </c>
      <c r="P188" s="1278">
        <v>0</v>
      </c>
      <c r="Q188" s="1279">
        <v>-6.9308291585912229E-4</v>
      </c>
      <c r="R188" s="1274"/>
      <c r="S188" s="1282"/>
      <c r="T188" s="1283"/>
    </row>
    <row r="189" spans="1:20" ht="16.2" thickBot="1">
      <c r="A189" s="1230"/>
      <c r="B189" s="1231"/>
      <c r="C189" s="1232"/>
      <c r="D189" s="1232"/>
      <c r="E189" s="1232"/>
      <c r="F189" s="1233"/>
      <c r="G189" s="1233"/>
      <c r="H189" s="1234"/>
      <c r="I189" s="1233"/>
      <c r="J189" s="1233"/>
      <c r="K189" s="1234"/>
      <c r="L189" s="1233"/>
      <c r="M189" s="1233"/>
      <c r="N189" s="1234"/>
      <c r="O189" s="1233"/>
      <c r="P189" s="1233"/>
      <c r="Q189" s="1233"/>
      <c r="R189" s="1235"/>
      <c r="S189" s="1236"/>
      <c r="T189" s="1237"/>
    </row>
    <row r="190" spans="1:20" ht="15.6">
      <c r="A190" s="1230" t="s">
        <v>276</v>
      </c>
      <c r="B190" s="1231" t="s">
        <v>607</v>
      </c>
      <c r="C190" s="1232">
        <v>4.0392738212035369E-4</v>
      </c>
      <c r="D190" s="1232">
        <v>1.000000110052224</v>
      </c>
      <c r="E190" s="1232">
        <v>2.1358655365688595E-4</v>
      </c>
      <c r="F190" s="1233">
        <v>270</v>
      </c>
      <c r="G190" s="1233">
        <v>0</v>
      </c>
      <c r="H190" s="1234">
        <v>44.05538358839749</v>
      </c>
      <c r="I190" s="1233">
        <v>89</v>
      </c>
      <c r="J190" s="1233">
        <v>58</v>
      </c>
      <c r="K190" s="1234">
        <v>36.684012390049901</v>
      </c>
      <c r="L190" s="1233">
        <v>332</v>
      </c>
      <c r="M190" s="1233">
        <v>7</v>
      </c>
      <c r="N190" s="1234">
        <v>52.499159196354405</v>
      </c>
      <c r="O190" s="1233">
        <v>359</v>
      </c>
      <c r="P190" s="1233">
        <v>58</v>
      </c>
      <c r="Q190" s="1233">
        <v>36.684010492917849</v>
      </c>
      <c r="R190" s="1248">
        <v>89</v>
      </c>
      <c r="S190" s="1249">
        <v>59</v>
      </c>
      <c r="T190" s="1250">
        <v>50.339995360420929</v>
      </c>
    </row>
    <row r="191" spans="1:20" ht="16.2" thickBot="1">
      <c r="A191" s="1238" t="s">
        <v>276</v>
      </c>
      <c r="B191" s="1239" t="s">
        <v>607</v>
      </c>
      <c r="C191" s="1240">
        <v>3.9092680335711151E-4</v>
      </c>
      <c r="D191" s="1240">
        <v>1.0000000914798199</v>
      </c>
      <c r="E191" s="1240">
        <v>3.0499304438325048E-4</v>
      </c>
      <c r="F191" s="1241">
        <v>270</v>
      </c>
      <c r="G191" s="1241">
        <v>1</v>
      </c>
      <c r="H191" s="1242">
        <v>2.9093235005711913</v>
      </c>
      <c r="I191" s="1241">
        <v>89</v>
      </c>
      <c r="J191" s="1241">
        <v>58</v>
      </c>
      <c r="K191" s="1242">
        <v>39.365573883430869</v>
      </c>
      <c r="L191" s="1241">
        <v>322</v>
      </c>
      <c r="M191" s="1241">
        <v>2</v>
      </c>
      <c r="N191" s="1242">
        <v>21.762391896122608</v>
      </c>
      <c r="O191" s="1241">
        <v>359</v>
      </c>
      <c r="P191" s="1241">
        <v>58</v>
      </c>
      <c r="Q191" s="1241">
        <v>39.365570128252301</v>
      </c>
      <c r="R191" s="1251">
        <v>89</v>
      </c>
      <c r="S191" s="1252">
        <v>59</v>
      </c>
      <c r="T191" s="1253">
        <v>50.89090140407184</v>
      </c>
    </row>
    <row r="192" spans="1:20" ht="16.2" thickBot="1">
      <c r="A192" s="1230"/>
      <c r="B192" s="1231"/>
      <c r="C192" s="1232"/>
      <c r="D192" s="1232"/>
      <c r="E192" s="1232"/>
      <c r="F192" s="1244">
        <v>0</v>
      </c>
      <c r="G192" s="1245">
        <v>0</v>
      </c>
      <c r="H192" s="1246">
        <v>-18.853939912173701</v>
      </c>
      <c r="I192" s="1233"/>
      <c r="J192" s="1233"/>
      <c r="K192" s="1234"/>
      <c r="L192" s="1233"/>
      <c r="M192" s="1233"/>
      <c r="N192" s="1234"/>
      <c r="O192" s="1244">
        <v>0</v>
      </c>
      <c r="P192" s="1245">
        <v>0</v>
      </c>
      <c r="Q192" s="1247">
        <v>-2.6815596353344517</v>
      </c>
      <c r="R192" s="1235"/>
      <c r="S192" s="1236"/>
      <c r="T192" s="1237"/>
    </row>
    <row r="193" spans="1:20" ht="15.6">
      <c r="A193" s="1230"/>
      <c r="B193" s="1231"/>
      <c r="C193" s="1232"/>
      <c r="D193" s="1232"/>
      <c r="E193" s="1232"/>
      <c r="F193" s="1233"/>
      <c r="G193" s="1233"/>
      <c r="H193" s="1234"/>
      <c r="I193" s="1233"/>
      <c r="J193" s="1233"/>
      <c r="K193" s="1234"/>
      <c r="L193" s="1233"/>
      <c r="M193" s="1233"/>
      <c r="N193" s="1234"/>
      <c r="O193" s="1233"/>
      <c r="P193" s="1233"/>
      <c r="Q193" s="1233"/>
      <c r="R193" s="1235"/>
      <c r="S193" s="1236"/>
      <c r="T193" s="1237"/>
    </row>
    <row r="194" spans="1:20" ht="15.6">
      <c r="A194" s="1230" t="s">
        <v>276</v>
      </c>
      <c r="B194" s="1231" t="s">
        <v>646</v>
      </c>
      <c r="C194" s="1232">
        <v>-1.6844171588270983E-3</v>
      </c>
      <c r="D194" s="1232">
        <v>2.6109968452414645E-4</v>
      </c>
      <c r="E194" s="1232">
        <v>-0.99999875292542861</v>
      </c>
      <c r="F194" s="1233">
        <v>180</v>
      </c>
      <c r="G194" s="1233">
        <v>0</v>
      </c>
      <c r="H194" s="1234">
        <v>53.855741839333859</v>
      </c>
      <c r="I194" s="1233">
        <v>90</v>
      </c>
      <c r="J194" s="1233">
        <v>5</v>
      </c>
      <c r="K194" s="1234">
        <v>47.436071751764089</v>
      </c>
      <c r="L194" s="1233">
        <v>90</v>
      </c>
      <c r="M194" s="1233">
        <v>5</v>
      </c>
      <c r="N194" s="1234">
        <v>47.436083594629977</v>
      </c>
      <c r="O194" s="1233">
        <v>81</v>
      </c>
      <c r="P194" s="1233">
        <v>11</v>
      </c>
      <c r="Q194" s="1233">
        <v>19.564548283411842</v>
      </c>
      <c r="R194" s="1235"/>
      <c r="S194" s="1236"/>
      <c r="T194" s="1237"/>
    </row>
    <row r="195" spans="1:20" ht="16.2" thickBot="1">
      <c r="A195" s="1238" t="s">
        <v>650</v>
      </c>
      <c r="B195" s="1239" t="s">
        <v>646</v>
      </c>
      <c r="C195" s="1240">
        <v>-1.7234095593856745E-3</v>
      </c>
      <c r="D195" s="1240">
        <v>3.4982850526099618E-4</v>
      </c>
      <c r="E195" s="1240">
        <v>-0.99999865941931021</v>
      </c>
      <c r="F195" s="1241">
        <v>180</v>
      </c>
      <c r="G195" s="1241">
        <v>1</v>
      </c>
      <c r="H195" s="1242">
        <v>12.157402554591954</v>
      </c>
      <c r="I195" s="1241">
        <v>90</v>
      </c>
      <c r="J195" s="1241">
        <v>5</v>
      </c>
      <c r="K195" s="1242">
        <v>55.478841706792551</v>
      </c>
      <c r="L195" s="1241">
        <v>90</v>
      </c>
      <c r="M195" s="1241">
        <v>5</v>
      </c>
      <c r="N195" s="1242">
        <v>55.478863458608899</v>
      </c>
      <c r="O195" s="1241">
        <v>78</v>
      </c>
      <c r="P195" s="1241">
        <v>31</v>
      </c>
      <c r="Q195" s="1241">
        <v>32.309995990427566</v>
      </c>
      <c r="R195" s="1235"/>
      <c r="S195" s="1236"/>
      <c r="T195" s="1237"/>
    </row>
    <row r="196" spans="1:20" ht="16.2" thickBot="1">
      <c r="A196" s="1230"/>
      <c r="B196" s="1231"/>
      <c r="C196" s="1232"/>
      <c r="D196" s="1232"/>
      <c r="E196" s="1232"/>
      <c r="F196" s="1244">
        <v>0</v>
      </c>
      <c r="G196" s="1245">
        <v>0</v>
      </c>
      <c r="H196" s="1246">
        <v>-18.301660715258095</v>
      </c>
      <c r="I196" s="1233"/>
      <c r="J196" s="1233"/>
      <c r="K196" s="1234"/>
      <c r="L196" s="1244">
        <v>0</v>
      </c>
      <c r="M196" s="1245">
        <v>0</v>
      </c>
      <c r="N196" s="1246">
        <v>-8.0427798639789216</v>
      </c>
      <c r="O196" s="1233"/>
      <c r="P196" s="1233"/>
      <c r="Q196" s="1233"/>
      <c r="R196" s="1235"/>
      <c r="S196" s="1236"/>
      <c r="T196" s="1237"/>
    </row>
    <row r="197" spans="1:20" ht="16.2" thickBot="1">
      <c r="A197" s="1230"/>
      <c r="B197" s="1231"/>
      <c r="C197" s="1232"/>
      <c r="D197" s="1232"/>
      <c r="E197" s="1232"/>
      <c r="F197" s="1233"/>
      <c r="G197" s="1233"/>
      <c r="H197" s="1234"/>
      <c r="I197" s="1233"/>
      <c r="J197" s="1233"/>
      <c r="K197" s="1234"/>
      <c r="L197" s="1233"/>
      <c r="M197" s="1233"/>
      <c r="N197" s="1234"/>
      <c r="O197" s="1233"/>
      <c r="P197" s="1233"/>
      <c r="Q197" s="1233"/>
      <c r="R197" s="1235"/>
      <c r="S197" s="1236"/>
      <c r="T197" s="1237"/>
    </row>
    <row r="198" spans="1:20" ht="15.6">
      <c r="A198" s="1230" t="s">
        <v>608</v>
      </c>
      <c r="B198" s="1231" t="s">
        <v>607</v>
      </c>
      <c r="C198" s="1232">
        <v>-9.5292120081917533E-4</v>
      </c>
      <c r="D198" s="1232">
        <v>0.99999861917350175</v>
      </c>
      <c r="E198" s="1232">
        <v>-1.511262747840636E-3</v>
      </c>
      <c r="F198" s="1233">
        <v>269</v>
      </c>
      <c r="G198" s="1233">
        <v>54</v>
      </c>
      <c r="H198" s="1234">
        <v>48.279489010574174</v>
      </c>
      <c r="I198" s="1233">
        <v>90</v>
      </c>
      <c r="J198" s="1233">
        <v>3</v>
      </c>
      <c r="K198" s="1234">
        <v>16.554094312313044</v>
      </c>
      <c r="L198" s="1233">
        <v>122</v>
      </c>
      <c r="M198" s="1233">
        <v>13</v>
      </c>
      <c r="N198" s="1234">
        <v>59.992550739850657</v>
      </c>
      <c r="O198" s="1233">
        <v>0</v>
      </c>
      <c r="P198" s="1233">
        <v>3</v>
      </c>
      <c r="Q198" s="1233">
        <v>16.55431878170884</v>
      </c>
      <c r="R198" s="1248">
        <v>89</v>
      </c>
      <c r="S198" s="1249">
        <v>59</v>
      </c>
      <c r="T198" s="1250">
        <v>57.661084700456698</v>
      </c>
    </row>
    <row r="199" spans="1:20" ht="16.2" thickBot="1">
      <c r="A199" s="1238" t="s">
        <v>608</v>
      </c>
      <c r="B199" s="1239" t="s">
        <v>607</v>
      </c>
      <c r="C199" s="1240">
        <v>-9.6174420170370587E-4</v>
      </c>
      <c r="D199" s="1240">
        <v>0.999998946611941</v>
      </c>
      <c r="E199" s="1240">
        <v>-1.2696231397175128E-3</v>
      </c>
      <c r="F199" s="1241">
        <v>269</v>
      </c>
      <c r="G199" s="1241">
        <v>55</v>
      </c>
      <c r="H199" s="1242">
        <v>38.121293930385171</v>
      </c>
      <c r="I199" s="1241">
        <v>90</v>
      </c>
      <c r="J199" s="1241">
        <v>3</v>
      </c>
      <c r="K199" s="1242">
        <v>18.373969342787849</v>
      </c>
      <c r="L199" s="1241">
        <v>127</v>
      </c>
      <c r="M199" s="1241">
        <v>8</v>
      </c>
      <c r="N199" s="1242">
        <v>38.626025596620373</v>
      </c>
      <c r="O199" s="1241">
        <v>0</v>
      </c>
      <c r="P199" s="1241">
        <v>3</v>
      </c>
      <c r="Q199" s="1241">
        <v>18.374129219668259</v>
      </c>
      <c r="R199" s="1251">
        <v>89</v>
      </c>
      <c r="S199" s="1252">
        <v>59</v>
      </c>
      <c r="T199" s="1253">
        <v>52.691319839184601</v>
      </c>
    </row>
    <row r="200" spans="1:20" ht="16.2" thickBot="1">
      <c r="A200" s="1230"/>
      <c r="B200" s="1231"/>
      <c r="C200" s="1232"/>
      <c r="D200" s="1232"/>
      <c r="E200" s="1232"/>
      <c r="F200" s="1244">
        <v>0</v>
      </c>
      <c r="G200" s="1245">
        <v>0</v>
      </c>
      <c r="H200" s="1246">
        <v>-49.841804919810784</v>
      </c>
      <c r="I200" s="1233"/>
      <c r="J200" s="1233"/>
      <c r="K200" s="1234"/>
      <c r="L200" s="1233"/>
      <c r="M200" s="1233"/>
      <c r="N200" s="1234"/>
      <c r="O200" s="1244">
        <v>0</v>
      </c>
      <c r="P200" s="1245">
        <v>0</v>
      </c>
      <c r="Q200" s="1247">
        <v>-1.8198104379594182</v>
      </c>
      <c r="R200" s="1235"/>
      <c r="S200" s="1236"/>
      <c r="T200" s="1237"/>
    </row>
    <row r="201" spans="1:20" ht="15.6">
      <c r="A201" s="1230"/>
      <c r="B201" s="1231"/>
      <c r="C201" s="1232"/>
      <c r="D201" s="1232"/>
      <c r="E201" s="1232"/>
      <c r="F201" s="1233"/>
      <c r="G201" s="1233"/>
      <c r="H201" s="1234"/>
      <c r="I201" s="1233"/>
      <c r="J201" s="1233"/>
      <c r="K201" s="1234"/>
      <c r="L201" s="1233"/>
      <c r="M201" s="1233"/>
      <c r="N201" s="1234"/>
      <c r="O201" s="1233"/>
      <c r="P201" s="1233"/>
      <c r="Q201" s="1233"/>
      <c r="R201" s="1235"/>
      <c r="S201" s="1236"/>
      <c r="T201" s="1237"/>
    </row>
    <row r="202" spans="1:20" ht="15.6">
      <c r="A202" s="1230" t="s">
        <v>608</v>
      </c>
      <c r="B202" s="1231" t="s">
        <v>646</v>
      </c>
      <c r="C202" s="1232">
        <v>7.7078549951801224E-3</v>
      </c>
      <c r="D202" s="1232">
        <v>-1.4925341770573031E-3</v>
      </c>
      <c r="E202" s="1232">
        <v>-0.99996938510547628</v>
      </c>
      <c r="F202" s="1233">
        <v>179</v>
      </c>
      <c r="G202" s="1233">
        <v>54</v>
      </c>
      <c r="H202" s="1234">
        <v>52.133530473938585</v>
      </c>
      <c r="I202" s="1233">
        <v>89</v>
      </c>
      <c r="J202" s="1233">
        <v>33</v>
      </c>
      <c r="K202" s="1234">
        <v>30.125365688941041</v>
      </c>
      <c r="L202" s="1233">
        <v>89</v>
      </c>
      <c r="M202" s="1233">
        <v>33</v>
      </c>
      <c r="N202" s="1234">
        <v>30.123594802962383</v>
      </c>
      <c r="O202" s="1233">
        <v>259</v>
      </c>
      <c r="P202" s="1233">
        <v>2</v>
      </c>
      <c r="Q202" s="1233">
        <v>27.543994425768688</v>
      </c>
      <c r="R202" s="1235"/>
      <c r="S202" s="1236"/>
      <c r="T202" s="1237"/>
    </row>
    <row r="203" spans="1:20" ht="16.2" thickBot="1">
      <c r="A203" s="1238" t="s">
        <v>608</v>
      </c>
      <c r="B203" s="1239" t="s">
        <v>646</v>
      </c>
      <c r="C203" s="1240">
        <v>7.7885830632703264E-3</v>
      </c>
      <c r="D203" s="1240">
        <v>-1.2266611066086286E-3</v>
      </c>
      <c r="E203" s="1240">
        <v>-0.999969121190597</v>
      </c>
      <c r="F203" s="1241">
        <v>179</v>
      </c>
      <c r="G203" s="1241">
        <v>55</v>
      </c>
      <c r="H203" s="1242">
        <v>46.975298328823236</v>
      </c>
      <c r="I203" s="1241">
        <v>89</v>
      </c>
      <c r="J203" s="1241">
        <v>33</v>
      </c>
      <c r="K203" s="1242">
        <v>13.473510099016561</v>
      </c>
      <c r="L203" s="1241">
        <v>89</v>
      </c>
      <c r="M203" s="1241">
        <v>33</v>
      </c>
      <c r="N203" s="1242">
        <v>13.472301405506482</v>
      </c>
      <c r="O203" s="1241">
        <v>261</v>
      </c>
      <c r="P203" s="1241">
        <v>2</v>
      </c>
      <c r="Q203" s="1241">
        <v>59.041273060897765</v>
      </c>
      <c r="R203" s="1235"/>
      <c r="S203" s="1236"/>
      <c r="T203" s="1237"/>
    </row>
    <row r="204" spans="1:20" ht="16.2" thickBot="1">
      <c r="A204" s="1230"/>
      <c r="B204" s="1231"/>
      <c r="C204" s="1232"/>
      <c r="D204" s="1232"/>
      <c r="E204" s="1232"/>
      <c r="F204" s="1244">
        <v>0</v>
      </c>
      <c r="G204" s="1245">
        <v>0</v>
      </c>
      <c r="H204" s="1246">
        <v>-54.841767854884438</v>
      </c>
      <c r="I204" s="1233"/>
      <c r="J204" s="1233"/>
      <c r="K204" s="1234"/>
      <c r="L204" s="1244">
        <v>0</v>
      </c>
      <c r="M204" s="1245">
        <v>0</v>
      </c>
      <c r="N204" s="1246">
        <v>16.651293397455902</v>
      </c>
      <c r="O204" s="1233"/>
      <c r="P204" s="1233"/>
      <c r="Q204" s="1233"/>
      <c r="R204" s="1235"/>
      <c r="S204" s="1236"/>
      <c r="T204" s="1237"/>
    </row>
    <row r="205" spans="1:20" ht="16.2" thickBot="1">
      <c r="A205" s="1230"/>
      <c r="B205" s="1231"/>
      <c r="C205" s="1232"/>
      <c r="D205" s="1232"/>
      <c r="E205" s="1232"/>
      <c r="F205" s="1233"/>
      <c r="G205" s="1233"/>
      <c r="H205" s="1234"/>
      <c r="I205" s="1233"/>
      <c r="J205" s="1233"/>
      <c r="K205" s="1234"/>
      <c r="L205" s="1233"/>
      <c r="M205" s="1233"/>
      <c r="N205" s="1234"/>
      <c r="O205" s="1233"/>
      <c r="P205" s="1233"/>
      <c r="Q205" s="1233"/>
      <c r="R205" s="1235"/>
      <c r="S205" s="1236"/>
      <c r="T205" s="1237"/>
    </row>
    <row r="206" spans="1:20" ht="15.6">
      <c r="A206" s="1230" t="s">
        <v>651</v>
      </c>
      <c r="B206" s="1231" t="s">
        <v>644</v>
      </c>
      <c r="C206" s="1232">
        <v>3.2581732113902426E-3</v>
      </c>
      <c r="D206" s="1232">
        <v>0.41535940054443971</v>
      </c>
      <c r="E206" s="1232">
        <v>-0.90965195775054442</v>
      </c>
      <c r="F206" s="1233">
        <v>204</v>
      </c>
      <c r="G206" s="1233">
        <v>32</v>
      </c>
      <c r="H206" s="1234">
        <v>31.491524709990728</v>
      </c>
      <c r="I206" s="1233">
        <v>89</v>
      </c>
      <c r="J206" s="1233">
        <v>48</v>
      </c>
      <c r="K206" s="1234">
        <v>47.952590607873006</v>
      </c>
      <c r="L206" s="1233">
        <v>89</v>
      </c>
      <c r="M206" s="1233">
        <v>47</v>
      </c>
      <c r="N206" s="1234">
        <v>41.207996602689747</v>
      </c>
      <c r="O206" s="1233">
        <v>359</v>
      </c>
      <c r="P206" s="1233">
        <v>33</v>
      </c>
      <c r="Q206" s="1233">
        <v>2.0453282178730881</v>
      </c>
      <c r="R206" s="1248">
        <v>90</v>
      </c>
      <c r="S206" s="1249">
        <v>0</v>
      </c>
      <c r="T206" s="1250">
        <v>0.69734593672023948</v>
      </c>
    </row>
    <row r="207" spans="1:20" ht="16.2" thickBot="1">
      <c r="A207" s="1238" t="s">
        <v>651</v>
      </c>
      <c r="B207" s="1239" t="s">
        <v>644</v>
      </c>
      <c r="C207" s="1240">
        <v>3.25689286130789E-3</v>
      </c>
      <c r="D207" s="1240">
        <v>0.41541625510021585</v>
      </c>
      <c r="E207" s="1240">
        <v>-0.90962599964784419</v>
      </c>
      <c r="F207" s="1241">
        <v>204</v>
      </c>
      <c r="G207" s="1241">
        <v>32</v>
      </c>
      <c r="H207" s="1242">
        <v>44.383161213208979</v>
      </c>
      <c r="I207" s="1241">
        <v>89</v>
      </c>
      <c r="J207" s="1241">
        <v>48</v>
      </c>
      <c r="K207" s="1242">
        <v>48.216683085935145</v>
      </c>
      <c r="L207" s="1241">
        <v>89</v>
      </c>
      <c r="M207" s="1241">
        <v>47</v>
      </c>
      <c r="N207" s="1242">
        <v>41.477239456519357</v>
      </c>
      <c r="O207" s="1241">
        <v>359</v>
      </c>
      <c r="P207" s="1241">
        <v>33</v>
      </c>
      <c r="Q207" s="1241">
        <v>2.9024425954001565</v>
      </c>
      <c r="R207" s="1251">
        <v>90</v>
      </c>
      <c r="S207" s="1252">
        <v>0</v>
      </c>
      <c r="T207" s="1253">
        <v>0.69734593672023948</v>
      </c>
    </row>
    <row r="208" spans="1:20" ht="16.2" thickBot="1">
      <c r="A208" s="1230"/>
      <c r="B208" s="1231"/>
      <c r="C208" s="1232"/>
      <c r="D208" s="1232"/>
      <c r="E208" s="1232"/>
      <c r="F208" s="1244">
        <v>0</v>
      </c>
      <c r="G208" s="1245">
        <v>0</v>
      </c>
      <c r="H208" s="1246">
        <v>-12.891636503218251</v>
      </c>
      <c r="I208" s="1233"/>
      <c r="J208" s="1233"/>
      <c r="K208" s="1234"/>
      <c r="L208" s="1244">
        <v>0</v>
      </c>
      <c r="M208" s="1245">
        <v>0</v>
      </c>
      <c r="N208" s="1246">
        <v>-0.26924285382960988</v>
      </c>
      <c r="O208" s="1233"/>
      <c r="P208" s="1233"/>
      <c r="Q208" s="1233"/>
      <c r="R208" s="1235"/>
      <c r="S208" s="1236"/>
      <c r="T208" s="1237"/>
    </row>
    <row r="209" spans="1:21" ht="15.6">
      <c r="A209" s="1230"/>
      <c r="B209" s="1231"/>
      <c r="C209" s="1232"/>
      <c r="D209" s="1232"/>
      <c r="E209" s="1232"/>
      <c r="F209" s="1233"/>
      <c r="G209" s="1233"/>
      <c r="H209" s="1234"/>
      <c r="I209" s="1233"/>
      <c r="J209" s="1233"/>
      <c r="K209" s="1234"/>
      <c r="L209" s="1233"/>
      <c r="M209" s="1233"/>
      <c r="N209" s="1234"/>
      <c r="O209" s="1233"/>
      <c r="P209" s="1233"/>
      <c r="Q209" s="1233"/>
      <c r="R209" s="1235"/>
      <c r="S209" s="1236"/>
      <c r="T209" s="1237"/>
    </row>
    <row r="210" spans="1:21" ht="15.6">
      <c r="A210" s="1230" t="s">
        <v>651</v>
      </c>
      <c r="B210" s="1231" t="s">
        <v>645</v>
      </c>
      <c r="C210" s="1232">
        <v>1.9846479789163143E-4</v>
      </c>
      <c r="D210" s="1232">
        <v>-0.90965948935298768</v>
      </c>
      <c r="E210" s="1232">
        <v>-0.41535488758503791</v>
      </c>
      <c r="F210" s="1233">
        <v>114</v>
      </c>
      <c r="G210" s="1233">
        <v>32</v>
      </c>
      <c r="H210" s="1234">
        <v>29.999491789429868</v>
      </c>
      <c r="I210" s="1233">
        <v>89</v>
      </c>
      <c r="J210" s="1233">
        <v>59</v>
      </c>
      <c r="K210" s="1234">
        <v>19.063698870386546</v>
      </c>
      <c r="L210" s="1233">
        <v>89</v>
      </c>
      <c r="M210" s="1233">
        <v>58</v>
      </c>
      <c r="N210" s="1234">
        <v>21.442594773669697</v>
      </c>
      <c r="O210" s="1233">
        <v>180</v>
      </c>
      <c r="P210" s="1233">
        <v>0</v>
      </c>
      <c r="Q210" s="1233">
        <v>45.001786902309959</v>
      </c>
      <c r="R210" s="1235"/>
      <c r="S210" s="1236"/>
      <c r="T210" s="1237"/>
    </row>
    <row r="211" spans="1:21" ht="16.2" thickBot="1">
      <c r="A211" s="1238" t="s">
        <v>651</v>
      </c>
      <c r="B211" s="1239" t="s">
        <v>645</v>
      </c>
      <c r="C211" s="1240">
        <v>1.9433930285720586E-4</v>
      </c>
      <c r="D211" s="1240">
        <v>-0.90963219090022673</v>
      </c>
      <c r="E211" s="1240">
        <v>-0.41541467002532328</v>
      </c>
      <c r="F211" s="1241">
        <v>114</v>
      </c>
      <c r="G211" s="1241">
        <v>32</v>
      </c>
      <c r="H211" s="1242">
        <v>43.555257207633559</v>
      </c>
      <c r="I211" s="1241">
        <v>89</v>
      </c>
      <c r="J211" s="1241">
        <v>59</v>
      </c>
      <c r="K211" s="1242">
        <v>19.914643273839559</v>
      </c>
      <c r="L211" s="1241">
        <v>89</v>
      </c>
      <c r="M211" s="1241">
        <v>58</v>
      </c>
      <c r="N211" s="1242">
        <v>23.505199459681279</v>
      </c>
      <c r="O211" s="1241">
        <v>180</v>
      </c>
      <c r="P211" s="1241">
        <v>0</v>
      </c>
      <c r="Q211" s="1241">
        <v>44.067655646097137</v>
      </c>
      <c r="R211" s="1235"/>
      <c r="S211" s="1236"/>
      <c r="T211" s="1237"/>
    </row>
    <row r="212" spans="1:21" ht="16.2" thickBot="1">
      <c r="A212" s="1284"/>
      <c r="B212" s="1285"/>
      <c r="C212" s="878"/>
      <c r="D212" s="878"/>
      <c r="E212" s="878"/>
      <c r="F212" s="1244">
        <v>0</v>
      </c>
      <c r="G212" s="1245">
        <v>0</v>
      </c>
      <c r="H212" s="1246">
        <v>-13.555765418203691</v>
      </c>
      <c r="I212" s="1233"/>
      <c r="J212" s="1233"/>
      <c r="K212" s="1234"/>
      <c r="L212" s="1233"/>
      <c r="M212" s="1233"/>
      <c r="N212" s="1234"/>
      <c r="O212" s="1244">
        <v>0</v>
      </c>
      <c r="P212" s="1245">
        <v>0</v>
      </c>
      <c r="Q212" s="1247">
        <v>0.93413125621282234</v>
      </c>
      <c r="R212" s="1235"/>
      <c r="S212" s="1236"/>
      <c r="T212" s="1237"/>
    </row>
    <row r="213" spans="1:21" ht="15.6">
      <c r="A213" s="1284"/>
      <c r="B213" s="1285"/>
      <c r="C213" s="878"/>
      <c r="D213" s="878"/>
      <c r="E213" s="878"/>
      <c r="F213" s="1286"/>
      <c r="G213" s="1286"/>
      <c r="H213" s="1286"/>
      <c r="I213" s="1233"/>
      <c r="J213" s="1233"/>
      <c r="K213" s="1233"/>
      <c r="L213" s="1233"/>
      <c r="M213" s="1233"/>
      <c r="N213" s="1233"/>
      <c r="O213" s="1286"/>
      <c r="P213" s="1286"/>
      <c r="Q213" s="1286"/>
      <c r="R213" s="1236"/>
      <c r="S213" s="1236"/>
      <c r="T213" s="1237"/>
    </row>
    <row r="214" spans="1:21" ht="16.2" thickBot="1">
      <c r="A214" s="1284"/>
      <c r="B214" s="1285"/>
      <c r="C214" s="878"/>
      <c r="D214" s="878"/>
      <c r="E214" s="878"/>
      <c r="F214" s="1286"/>
      <c r="G214" s="1286"/>
      <c r="H214" s="1286"/>
      <c r="I214" s="1233"/>
      <c r="J214" s="1233"/>
      <c r="K214" s="1233"/>
      <c r="L214" s="1233"/>
      <c r="M214" s="1233"/>
      <c r="N214" s="1233"/>
      <c r="O214" s="1286"/>
      <c r="P214" s="1286"/>
      <c r="Q214" s="1286"/>
      <c r="R214" s="1236"/>
      <c r="S214" s="1236"/>
      <c r="T214" s="1237"/>
    </row>
    <row r="215" spans="1:21" ht="21.6" thickBot="1">
      <c r="A215" s="1287" t="s">
        <v>652</v>
      </c>
      <c r="B215" s="1288"/>
      <c r="C215" s="1289"/>
      <c r="D215" s="1289"/>
      <c r="E215" s="1289"/>
      <c r="F215" s="1290"/>
      <c r="G215" s="1290"/>
      <c r="H215" s="1290"/>
      <c r="I215" s="1290"/>
      <c r="J215" s="1290"/>
      <c r="K215" s="1290"/>
      <c r="L215" s="1290"/>
      <c r="M215" s="1290"/>
      <c r="N215" s="1290"/>
      <c r="O215" s="1290"/>
      <c r="P215" s="1290"/>
      <c r="Q215" s="1290"/>
      <c r="R215" s="1291"/>
      <c r="S215" s="1291"/>
      <c r="T215" s="1292"/>
      <c r="U215" s="1293"/>
    </row>
    <row r="216" spans="1:21" ht="18.600000000000001" thickBot="1">
      <c r="A216" s="1220" t="s">
        <v>653</v>
      </c>
      <c r="B216" s="1093"/>
      <c r="C216" s="1094"/>
      <c r="D216" s="830" t="s">
        <v>30</v>
      </c>
      <c r="E216" s="1095"/>
      <c r="F216" s="829"/>
      <c r="G216" s="830" t="s">
        <v>554</v>
      </c>
      <c r="H216" s="831"/>
      <c r="I216" s="829"/>
      <c r="J216" s="830" t="s">
        <v>555</v>
      </c>
      <c r="K216" s="831"/>
      <c r="L216" s="829"/>
      <c r="M216" s="830" t="s">
        <v>556</v>
      </c>
      <c r="N216" s="831"/>
      <c r="O216" s="829"/>
      <c r="P216" s="830" t="s">
        <v>557</v>
      </c>
      <c r="Q216" s="831"/>
      <c r="R216" s="1221"/>
      <c r="S216" s="1222" t="s">
        <v>558</v>
      </c>
      <c r="T216" s="1223"/>
      <c r="U216" s="1294"/>
    </row>
    <row r="217" spans="1:21" ht="22.5" customHeight="1" thickBot="1">
      <c r="A217" s="1224" t="s">
        <v>559</v>
      </c>
      <c r="B217" s="1225" t="s">
        <v>560</v>
      </c>
      <c r="C217" s="1225" t="s">
        <v>561</v>
      </c>
      <c r="D217" s="1225" t="s">
        <v>562</v>
      </c>
      <c r="E217" s="1225" t="s">
        <v>563</v>
      </c>
      <c r="F217" s="1226" t="s">
        <v>564</v>
      </c>
      <c r="G217" s="1226" t="s">
        <v>565</v>
      </c>
      <c r="H217" s="1227" t="s">
        <v>41</v>
      </c>
      <c r="I217" s="1226" t="s">
        <v>564</v>
      </c>
      <c r="J217" s="1226" t="s">
        <v>565</v>
      </c>
      <c r="K217" s="1226" t="s">
        <v>41</v>
      </c>
      <c r="L217" s="1226" t="s">
        <v>564</v>
      </c>
      <c r="M217" s="1226" t="s">
        <v>565</v>
      </c>
      <c r="N217" s="1227" t="s">
        <v>41</v>
      </c>
      <c r="O217" s="1226" t="s">
        <v>564</v>
      </c>
      <c r="P217" s="1226" t="s">
        <v>565</v>
      </c>
      <c r="Q217" s="1226" t="s">
        <v>41</v>
      </c>
      <c r="R217" s="1295" t="s">
        <v>564</v>
      </c>
      <c r="S217" s="1226" t="s">
        <v>565</v>
      </c>
      <c r="T217" s="1229" t="s">
        <v>41</v>
      </c>
    </row>
    <row r="218" spans="1:21" ht="15" thickBot="1">
      <c r="A218" s="1296" t="s">
        <v>654</v>
      </c>
      <c r="B218" s="1297" t="s">
        <v>655</v>
      </c>
      <c r="C218" s="1298">
        <v>-8.1761726068251377E-3</v>
      </c>
      <c r="D218" s="1298">
        <v>-0.99996643831529175</v>
      </c>
      <c r="E218" s="1298">
        <v>8.3798446254157444E-4</v>
      </c>
      <c r="F218" s="1299">
        <v>89</v>
      </c>
      <c r="G218" s="1299">
        <v>57</v>
      </c>
      <c r="H218" s="1299">
        <v>7.1475364376671457</v>
      </c>
      <c r="I218" s="1300">
        <v>90</v>
      </c>
      <c r="J218" s="1300">
        <v>28</v>
      </c>
      <c r="K218" s="1300">
        <v>6.4750866273709295</v>
      </c>
      <c r="L218" s="1299">
        <v>185</v>
      </c>
      <c r="M218" s="1299">
        <v>51</v>
      </c>
      <c r="N218" s="1301">
        <v>6.7361610482544965</v>
      </c>
      <c r="O218" s="1299">
        <v>179</v>
      </c>
      <c r="P218" s="1299">
        <v>31</v>
      </c>
      <c r="Q218" s="1299">
        <v>53.524321225292894</v>
      </c>
      <c r="R218" s="1302">
        <v>90</v>
      </c>
      <c r="S218" s="1303">
        <v>0</v>
      </c>
      <c r="T218" s="1304">
        <v>7.5521548793972215</v>
      </c>
    </row>
    <row r="219" spans="1:21" ht="15" thickBot="1">
      <c r="A219" s="1305" t="s">
        <v>654</v>
      </c>
      <c r="B219" s="1306" t="s">
        <v>655</v>
      </c>
      <c r="C219" s="1307">
        <v>-8.2355273524972253E-3</v>
      </c>
      <c r="D219" s="1307">
        <v>-0.99996595575925862</v>
      </c>
      <c r="E219" s="1307">
        <v>8.3257459200952733E-4</v>
      </c>
      <c r="F219" s="1308">
        <v>89</v>
      </c>
      <c r="G219" s="1308">
        <v>57</v>
      </c>
      <c r="H219" s="1308">
        <v>8.2633561324588989</v>
      </c>
      <c r="I219" s="1309">
        <v>90</v>
      </c>
      <c r="J219" s="1309">
        <v>28</v>
      </c>
      <c r="K219" s="1309">
        <v>18.718291329049606</v>
      </c>
      <c r="L219" s="1308">
        <v>185</v>
      </c>
      <c r="M219" s="1308">
        <v>46</v>
      </c>
      <c r="N219" s="1310">
        <v>21.83272786761772</v>
      </c>
      <c r="O219" s="1308">
        <v>179</v>
      </c>
      <c r="P219" s="1308">
        <v>31</v>
      </c>
      <c r="Q219" s="1308">
        <v>41.281119900113296</v>
      </c>
      <c r="R219" s="1311">
        <v>90</v>
      </c>
      <c r="S219" s="1312">
        <v>0</v>
      </c>
      <c r="T219" s="1313">
        <v>6.7388141989340511</v>
      </c>
    </row>
    <row r="220" spans="1:21" ht="15" thickBot="1">
      <c r="A220" s="1296"/>
      <c r="B220" s="1297"/>
      <c r="C220" s="1298"/>
      <c r="D220" s="1298"/>
      <c r="E220" s="1314"/>
      <c r="F220" s="1315">
        <v>0</v>
      </c>
      <c r="G220" s="1316">
        <v>0</v>
      </c>
      <c r="H220" s="1317">
        <v>-1.1158196947917531</v>
      </c>
      <c r="I220" s="1300"/>
      <c r="J220" s="1300"/>
      <c r="K220" s="1300"/>
      <c r="L220" s="1299"/>
      <c r="M220" s="1299"/>
      <c r="N220" s="1301"/>
      <c r="O220" s="1315">
        <v>0</v>
      </c>
      <c r="P220" s="1316">
        <v>0</v>
      </c>
      <c r="Q220" s="1317">
        <v>12.243201325179598</v>
      </c>
      <c r="R220" s="1318"/>
      <c r="S220" s="1319"/>
      <c r="T220" s="1320"/>
    </row>
    <row r="221" spans="1:21">
      <c r="A221" s="1296" t="s">
        <v>654</v>
      </c>
      <c r="B221" s="1297" t="s">
        <v>588</v>
      </c>
      <c r="C221" s="1298">
        <v>3.3733878518298926E-2</v>
      </c>
      <c r="D221" s="1298">
        <v>5.9832750894905917E-4</v>
      </c>
      <c r="E221" s="1298">
        <v>0.99943087674458864</v>
      </c>
      <c r="F221" s="1299">
        <v>359</v>
      </c>
      <c r="G221" s="1299">
        <v>57</v>
      </c>
      <c r="H221" s="1299">
        <v>56.5158293165088</v>
      </c>
      <c r="I221" s="1300">
        <v>88</v>
      </c>
      <c r="J221" s="1300">
        <v>4</v>
      </c>
      <c r="K221" s="1300">
        <v>0.56914184918128163</v>
      </c>
      <c r="L221" s="1299">
        <v>271</v>
      </c>
      <c r="M221" s="1299">
        <v>55</v>
      </c>
      <c r="N221" s="1301">
        <v>59.43210434720654</v>
      </c>
      <c r="O221" s="1299">
        <v>271</v>
      </c>
      <c r="P221" s="1299">
        <v>0</v>
      </c>
      <c r="Q221" s="1299">
        <v>58.072358121762591</v>
      </c>
      <c r="R221" s="1318"/>
      <c r="S221" s="1319"/>
      <c r="T221" s="1320"/>
    </row>
    <row r="222" spans="1:21" ht="15" thickBot="1">
      <c r="A222" s="1305" t="s">
        <v>654</v>
      </c>
      <c r="B222" s="1321" t="s">
        <v>588</v>
      </c>
      <c r="C222" s="1322">
        <v>3.3295733396203217E-2</v>
      </c>
      <c r="D222" s="1322">
        <v>5.9059588114590555E-4</v>
      </c>
      <c r="E222" s="1322">
        <v>0.99944557395633127</v>
      </c>
      <c r="F222" s="1308">
        <v>359</v>
      </c>
      <c r="G222" s="1308">
        <v>57</v>
      </c>
      <c r="H222" s="1308">
        <v>58.113292021089521</v>
      </c>
      <c r="I222" s="1309">
        <v>88</v>
      </c>
      <c r="J222" s="1309">
        <v>5</v>
      </c>
      <c r="K222" s="1309">
        <v>30.993841507222459</v>
      </c>
      <c r="L222" s="1308">
        <v>271</v>
      </c>
      <c r="M222" s="1308">
        <v>54</v>
      </c>
      <c r="N222" s="1310">
        <v>29.007356902238747</v>
      </c>
      <c r="O222" s="1308">
        <v>271</v>
      </c>
      <c r="P222" s="1308">
        <v>0</v>
      </c>
      <c r="Q222" s="1308">
        <v>58.317714980535129</v>
      </c>
      <c r="R222" s="1318"/>
      <c r="S222" s="1319"/>
      <c r="T222" s="1320"/>
    </row>
    <row r="223" spans="1:21" ht="15" thickBot="1">
      <c r="A223" s="1296"/>
      <c r="B223" s="1323"/>
      <c r="C223" s="1298"/>
      <c r="D223" s="1298"/>
      <c r="E223" s="1314"/>
      <c r="F223" s="1315">
        <v>0</v>
      </c>
      <c r="G223" s="1316">
        <v>0</v>
      </c>
      <c r="H223" s="1317">
        <v>-1.597462704580721</v>
      </c>
      <c r="I223" s="1300"/>
      <c r="J223" s="1300"/>
      <c r="K223" s="1300"/>
      <c r="L223" s="1324">
        <v>0</v>
      </c>
      <c r="M223" s="1316">
        <v>1</v>
      </c>
      <c r="N223" s="1304">
        <v>30.424747444967579</v>
      </c>
      <c r="O223" s="1299"/>
      <c r="P223" s="1299"/>
      <c r="Q223" s="1299"/>
      <c r="R223" s="1318"/>
      <c r="S223" s="1319"/>
      <c r="T223" s="1320"/>
    </row>
    <row r="224" spans="1:21">
      <c r="A224" s="1296" t="s">
        <v>656</v>
      </c>
      <c r="B224" s="1323" t="s">
        <v>588</v>
      </c>
      <c r="C224" s="1298">
        <v>-3.632720421140166E-3</v>
      </c>
      <c r="D224" s="1298">
        <v>5.623367610414487E-4</v>
      </c>
      <c r="E224" s="1298">
        <v>0.99999344884640617</v>
      </c>
      <c r="F224" s="1299">
        <v>359</v>
      </c>
      <c r="G224" s="1299">
        <v>58</v>
      </c>
      <c r="H224" s="1299">
        <v>4.0089693004074167</v>
      </c>
      <c r="I224" s="1300">
        <v>90</v>
      </c>
      <c r="J224" s="1300">
        <v>12</v>
      </c>
      <c r="K224" s="1300">
        <v>29.303868035570947</v>
      </c>
      <c r="L224" s="1299">
        <v>269</v>
      </c>
      <c r="M224" s="1299">
        <v>47</v>
      </c>
      <c r="N224" s="1301">
        <v>30.696013490596698</v>
      </c>
      <c r="O224" s="1299">
        <v>81</v>
      </c>
      <c r="P224" s="1299">
        <v>12</v>
      </c>
      <c r="Q224" s="1299">
        <v>2.1111593224804492</v>
      </c>
      <c r="R224" s="1318"/>
      <c r="S224" s="1319"/>
      <c r="T224" s="1320"/>
    </row>
    <row r="225" spans="1:20" ht="15" thickBot="1">
      <c r="A225" s="1305" t="s">
        <v>656</v>
      </c>
      <c r="B225" s="1325" t="s">
        <v>588</v>
      </c>
      <c r="C225" s="1307">
        <v>-3.620587344980949E-3</v>
      </c>
      <c r="D225" s="1307">
        <v>5.873150565884333E-4</v>
      </c>
      <c r="E225" s="1307">
        <v>0.99999347848039533</v>
      </c>
      <c r="F225" s="1308">
        <v>359</v>
      </c>
      <c r="G225" s="1308">
        <v>57</v>
      </c>
      <c r="H225" s="1308">
        <v>58.856797563048687</v>
      </c>
      <c r="I225" s="1309">
        <v>90</v>
      </c>
      <c r="J225" s="1309">
        <v>12</v>
      </c>
      <c r="K225" s="1309">
        <v>26.801225495801152</v>
      </c>
      <c r="L225" s="1308">
        <v>269</v>
      </c>
      <c r="M225" s="1308">
        <v>47</v>
      </c>
      <c r="N225" s="1310">
        <v>33.198645703241738</v>
      </c>
      <c r="O225" s="1308">
        <v>80</v>
      </c>
      <c r="P225" s="1308">
        <v>47</v>
      </c>
      <c r="Q225" s="1308">
        <v>9.6030301330518153</v>
      </c>
      <c r="R225" s="1318"/>
      <c r="S225" s="1319"/>
      <c r="T225" s="1320"/>
    </row>
    <row r="226" spans="1:20" ht="15" thickBot="1">
      <c r="A226" s="1296"/>
      <c r="B226" s="1323"/>
      <c r="C226" s="1298"/>
      <c r="D226" s="1298"/>
      <c r="E226" s="1314"/>
      <c r="F226" s="1315">
        <v>0</v>
      </c>
      <c r="G226" s="1316">
        <v>0</v>
      </c>
      <c r="H226" s="1317">
        <v>5.1521717373589127</v>
      </c>
      <c r="I226" s="1300"/>
      <c r="J226" s="1300"/>
      <c r="K226" s="1300"/>
      <c r="L226" s="1324">
        <v>0</v>
      </c>
      <c r="M226" s="1316">
        <v>0</v>
      </c>
      <c r="N226" s="1304">
        <v>-2.5026322126450395</v>
      </c>
      <c r="O226" s="1299"/>
      <c r="P226" s="1299"/>
      <c r="Q226" s="1299"/>
      <c r="R226" s="1318"/>
      <c r="S226" s="1319"/>
      <c r="T226" s="1320"/>
    </row>
    <row r="227" spans="1:20" ht="15" thickBot="1">
      <c r="A227" s="1296" t="s">
        <v>657</v>
      </c>
      <c r="B227" s="1323" t="s">
        <v>607</v>
      </c>
      <c r="C227" s="1298">
        <v>1.4203833024750883E-3</v>
      </c>
      <c r="D227" s="1298">
        <v>0.9999981836721421</v>
      </c>
      <c r="E227" s="1298">
        <v>-1.4301851237262797E-3</v>
      </c>
      <c r="F227" s="1299">
        <v>269</v>
      </c>
      <c r="G227" s="1299">
        <v>55</v>
      </c>
      <c r="H227" s="1299">
        <v>5.0028078773949769</v>
      </c>
      <c r="I227" s="1300">
        <v>89</v>
      </c>
      <c r="J227" s="1300">
        <v>55</v>
      </c>
      <c r="K227" s="1300">
        <v>7.0248778348344754</v>
      </c>
      <c r="L227" s="1299">
        <v>45</v>
      </c>
      <c r="M227" s="1299">
        <v>11</v>
      </c>
      <c r="N227" s="1301">
        <v>49.248995568776813</v>
      </c>
      <c r="O227" s="1299">
        <v>359</v>
      </c>
      <c r="P227" s="1299">
        <v>55</v>
      </c>
      <c r="Q227" s="1299">
        <v>7.024578211826471</v>
      </c>
      <c r="R227" s="1302">
        <v>90</v>
      </c>
      <c r="S227" s="1303">
        <v>0</v>
      </c>
      <c r="T227" s="1304">
        <v>10.64741681778969</v>
      </c>
    </row>
    <row r="228" spans="1:20">
      <c r="A228" s="1296"/>
      <c r="B228" s="1323"/>
      <c r="C228" s="1298"/>
      <c r="D228" s="1298"/>
      <c r="E228" s="1298"/>
      <c r="F228" s="1326"/>
      <c r="G228" s="1327"/>
      <c r="H228" s="1328"/>
      <c r="I228" s="1300"/>
      <c r="J228" s="1300"/>
      <c r="K228" s="1300"/>
      <c r="L228" s="1329"/>
      <c r="M228" s="1300"/>
      <c r="N228" s="1300"/>
      <c r="O228" s="1327"/>
      <c r="P228" s="1327"/>
      <c r="Q228" s="1328"/>
      <c r="R228" s="1318"/>
      <c r="S228" s="1319"/>
      <c r="T228" s="1320"/>
    </row>
    <row r="229" spans="1:20">
      <c r="A229" s="1296" t="s">
        <v>657</v>
      </c>
      <c r="B229" s="1323" t="s">
        <v>588</v>
      </c>
      <c r="C229" s="1298">
        <v>-4.2774011392871175E-3</v>
      </c>
      <c r="D229" s="1298">
        <v>1.3846288713875166E-3</v>
      </c>
      <c r="E229" s="1298">
        <v>0.99999009823533447</v>
      </c>
      <c r="F229" s="1299">
        <v>359</v>
      </c>
      <c r="G229" s="1299">
        <v>55</v>
      </c>
      <c r="H229" s="1299">
        <v>14.397148669036275</v>
      </c>
      <c r="I229" s="1300">
        <v>90</v>
      </c>
      <c r="J229" s="1300">
        <v>14</v>
      </c>
      <c r="K229" s="1300">
        <v>42.279826803869568</v>
      </c>
      <c r="L229" s="1299">
        <v>269</v>
      </c>
      <c r="M229" s="1299">
        <v>45</v>
      </c>
      <c r="N229" s="1301">
        <v>17.719327437953325</v>
      </c>
      <c r="O229" s="1299">
        <v>72</v>
      </c>
      <c r="P229" s="1299">
        <v>3</v>
      </c>
      <c r="Q229" s="1299">
        <v>46.148728071206044</v>
      </c>
      <c r="R229" s="1318"/>
      <c r="S229" s="1319"/>
      <c r="T229" s="1320"/>
    </row>
    <row r="230" spans="1:20">
      <c r="A230" s="1305"/>
      <c r="B230" s="1325"/>
      <c r="C230" s="1307"/>
      <c r="D230" s="1307"/>
      <c r="E230" s="1307"/>
      <c r="F230" s="1330"/>
      <c r="G230" s="1309"/>
      <c r="H230" s="1331"/>
      <c r="I230" s="1309"/>
      <c r="J230" s="1309"/>
      <c r="K230" s="1309"/>
      <c r="L230" s="1330"/>
      <c r="M230" s="1309"/>
      <c r="N230" s="1309"/>
      <c r="O230" s="1309"/>
      <c r="P230" s="1309"/>
      <c r="Q230" s="1331"/>
      <c r="R230" s="1318"/>
      <c r="S230" s="1319"/>
      <c r="T230" s="1320"/>
    </row>
    <row r="231" spans="1:20">
      <c r="A231" s="1296" t="s">
        <v>658</v>
      </c>
      <c r="B231" s="1323" t="s">
        <v>588</v>
      </c>
      <c r="C231" s="1298">
        <v>3.5862059652951625E-2</v>
      </c>
      <c r="D231" s="1298">
        <v>-8.1264691355498186E-4</v>
      </c>
      <c r="E231" s="1298">
        <v>0.99935662470500619</v>
      </c>
      <c r="F231" s="1299">
        <v>0</v>
      </c>
      <c r="G231" s="1299">
        <v>2</v>
      </c>
      <c r="H231" s="1299">
        <v>47.728333510443065</v>
      </c>
      <c r="I231" s="1300">
        <v>87</v>
      </c>
      <c r="J231" s="1300">
        <v>56</v>
      </c>
      <c r="K231" s="1300">
        <v>41.334268400643111</v>
      </c>
      <c r="L231" s="1299">
        <v>272</v>
      </c>
      <c r="M231" s="1299">
        <v>3</v>
      </c>
      <c r="N231" s="1301">
        <v>18.668175668854008</v>
      </c>
      <c r="O231" s="1299">
        <v>268</v>
      </c>
      <c r="P231" s="1299">
        <v>42</v>
      </c>
      <c r="Q231" s="1299">
        <v>6.7665587160537832</v>
      </c>
      <c r="R231" s="1318"/>
      <c r="S231" s="1319"/>
      <c r="T231" s="1320"/>
    </row>
    <row r="232" spans="1:20" ht="15" thickBot="1">
      <c r="A232" s="1305" t="s">
        <v>658</v>
      </c>
      <c r="B232" s="1325" t="s">
        <v>588</v>
      </c>
      <c r="C232" s="1307">
        <v>3.5431341525392485E-2</v>
      </c>
      <c r="D232" s="1307">
        <v>-8.2100671542634229E-4</v>
      </c>
      <c r="E232" s="1307">
        <v>0.99937198132963545</v>
      </c>
      <c r="F232" s="1308">
        <v>0</v>
      </c>
      <c r="G232" s="1308">
        <v>2</v>
      </c>
      <c r="H232" s="1308">
        <v>49.451171491195019</v>
      </c>
      <c r="I232" s="1309">
        <v>87</v>
      </c>
      <c r="J232" s="1309">
        <v>58</v>
      </c>
      <c r="K232" s="1309">
        <v>10.232741047645932</v>
      </c>
      <c r="L232" s="1308">
        <v>272</v>
      </c>
      <c r="M232" s="1308">
        <v>1</v>
      </c>
      <c r="N232" s="1310">
        <v>49.769723566159882</v>
      </c>
      <c r="O232" s="1308">
        <v>268</v>
      </c>
      <c r="P232" s="1308">
        <v>40</v>
      </c>
      <c r="Q232" s="1308">
        <v>21.335553465178371</v>
      </c>
      <c r="R232" s="1318"/>
      <c r="S232" s="1319"/>
      <c r="T232" s="1320"/>
    </row>
    <row r="233" spans="1:20" ht="15" thickBot="1">
      <c r="A233" s="1296"/>
      <c r="B233" s="1323"/>
      <c r="C233" s="1298"/>
      <c r="D233" s="1298"/>
      <c r="E233" s="1314"/>
      <c r="F233" s="1315">
        <v>0</v>
      </c>
      <c r="G233" s="1316">
        <v>0</v>
      </c>
      <c r="H233" s="1317">
        <v>-1.722837980751954</v>
      </c>
      <c r="I233" s="1300"/>
      <c r="J233" s="1300"/>
      <c r="K233" s="1300"/>
      <c r="L233" s="1324">
        <v>0</v>
      </c>
      <c r="M233" s="1316">
        <v>1</v>
      </c>
      <c r="N233" s="1304">
        <v>28.898452102694137</v>
      </c>
      <c r="O233" s="1299"/>
      <c r="P233" s="1299"/>
      <c r="Q233" s="1299"/>
      <c r="R233" s="1318"/>
      <c r="S233" s="1319"/>
      <c r="T233" s="1320"/>
    </row>
    <row r="234" spans="1:20">
      <c r="A234" s="1296" t="s">
        <v>659</v>
      </c>
      <c r="B234" s="1323" t="s">
        <v>588</v>
      </c>
      <c r="C234" s="1298">
        <v>3.5057542180913358E-2</v>
      </c>
      <c r="D234" s="1298">
        <v>-5.457555391129576E-4</v>
      </c>
      <c r="E234" s="1298">
        <v>0.99938535197878786</v>
      </c>
      <c r="F234" s="1299">
        <v>0</v>
      </c>
      <c r="G234" s="1299">
        <v>1</v>
      </c>
      <c r="H234" s="1299">
        <v>52.639382943883469</v>
      </c>
      <c r="I234" s="1300">
        <v>87</v>
      </c>
      <c r="J234" s="1300">
        <v>59</v>
      </c>
      <c r="K234" s="1300">
        <v>27.382305559067575</v>
      </c>
      <c r="L234" s="1299">
        <v>272</v>
      </c>
      <c r="M234" s="1299">
        <v>0</v>
      </c>
      <c r="N234" s="1301">
        <v>32.618771996794749</v>
      </c>
      <c r="O234" s="1299">
        <v>269</v>
      </c>
      <c r="P234" s="1299">
        <v>6</v>
      </c>
      <c r="Q234" s="1299">
        <v>29.248154252845758</v>
      </c>
      <c r="R234" s="1318"/>
      <c r="S234" s="1319"/>
      <c r="T234" s="1320"/>
    </row>
    <row r="235" spans="1:20" ht="15" thickBot="1">
      <c r="A235" s="1305" t="s">
        <v>659</v>
      </c>
      <c r="B235" s="1325" t="s">
        <v>588</v>
      </c>
      <c r="C235" s="1307">
        <v>3.4565233175999723E-2</v>
      </c>
      <c r="D235" s="1307">
        <v>-4.5424333791516114E-4</v>
      </c>
      <c r="E235" s="1307">
        <v>0.99940254608478485</v>
      </c>
      <c r="F235" s="1308">
        <v>0</v>
      </c>
      <c r="G235" s="1308">
        <v>1</v>
      </c>
      <c r="H235" s="1308">
        <v>33.750419163650747</v>
      </c>
      <c r="I235" s="1309">
        <v>88</v>
      </c>
      <c r="J235" s="1309">
        <v>1</v>
      </c>
      <c r="K235" s="1309">
        <v>8.9898913618378629</v>
      </c>
      <c r="L235" s="1308">
        <v>271</v>
      </c>
      <c r="M235" s="1308">
        <v>58</v>
      </c>
      <c r="N235" s="1310">
        <v>51.01084462691685</v>
      </c>
      <c r="O235" s="1308">
        <v>269</v>
      </c>
      <c r="P235" s="1308">
        <v>14</v>
      </c>
      <c r="Q235" s="1308">
        <v>49.501262190105976</v>
      </c>
      <c r="R235" s="1318"/>
      <c r="S235" s="1319"/>
      <c r="T235" s="1320"/>
    </row>
    <row r="236" spans="1:20" ht="15" thickBot="1">
      <c r="A236" s="1296"/>
      <c r="B236" s="1323"/>
      <c r="C236" s="1298"/>
      <c r="D236" s="1298"/>
      <c r="E236" s="1314"/>
      <c r="F236" s="1315">
        <v>0</v>
      </c>
      <c r="G236" s="1316">
        <v>0</v>
      </c>
      <c r="H236" s="1317">
        <v>18.888963780232711</v>
      </c>
      <c r="I236" s="1300"/>
      <c r="J236" s="1300"/>
      <c r="K236" s="1300"/>
      <c r="L236" s="1324">
        <v>0</v>
      </c>
      <c r="M236" s="1316">
        <v>1</v>
      </c>
      <c r="N236" s="1304">
        <v>41.607927369877871</v>
      </c>
      <c r="O236" s="1299"/>
      <c r="P236" s="1299"/>
      <c r="Q236" s="1299"/>
      <c r="R236" s="1318"/>
      <c r="S236" s="1319"/>
      <c r="T236" s="1320"/>
    </row>
    <row r="237" spans="1:20" ht="15" thickBot="1">
      <c r="A237" s="1296" t="s">
        <v>660</v>
      </c>
      <c r="B237" s="1323" t="s">
        <v>588</v>
      </c>
      <c r="C237" s="1298">
        <v>3.4286162440850344E-2</v>
      </c>
      <c r="D237" s="1298">
        <v>-2.4751743763071932E-2</v>
      </c>
      <c r="E237" s="1298">
        <v>0.99910572085961813</v>
      </c>
      <c r="F237" s="1299">
        <v>1</v>
      </c>
      <c r="G237" s="1299">
        <v>25</v>
      </c>
      <c r="H237" s="1301">
        <v>8.9383572117925461</v>
      </c>
      <c r="I237" s="1299">
        <v>88</v>
      </c>
      <c r="J237" s="1299">
        <v>2</v>
      </c>
      <c r="K237" s="1301">
        <v>6.5865628351036793</v>
      </c>
      <c r="L237" s="1299">
        <v>271</v>
      </c>
      <c r="M237" s="1299">
        <v>57</v>
      </c>
      <c r="N237" s="1301">
        <v>55.582042082169366</v>
      </c>
      <c r="O237" s="1299">
        <v>234</v>
      </c>
      <c r="P237" s="1299">
        <v>10</v>
      </c>
      <c r="Q237" s="1299">
        <v>25.908667773740067</v>
      </c>
      <c r="R237" s="1302">
        <v>90</v>
      </c>
      <c r="S237" s="1303">
        <v>0</v>
      </c>
      <c r="T237" s="1304">
        <v>11.000707193278458</v>
      </c>
    </row>
    <row r="238" spans="1:20" ht="15" thickBot="1">
      <c r="A238" s="1305" t="s">
        <v>660</v>
      </c>
      <c r="B238" s="1325" t="s">
        <v>588</v>
      </c>
      <c r="C238" s="1307">
        <v>3.3849807399609362E-2</v>
      </c>
      <c r="D238" s="1307">
        <v>-2.4746469982267372E-2</v>
      </c>
      <c r="E238" s="1307">
        <v>0.99912073043316663</v>
      </c>
      <c r="F238" s="1308">
        <v>1</v>
      </c>
      <c r="G238" s="1308">
        <v>25</v>
      </c>
      <c r="H238" s="1310">
        <v>7.7735530902467653</v>
      </c>
      <c r="I238" s="1308">
        <v>88</v>
      </c>
      <c r="J238" s="1308">
        <v>3</v>
      </c>
      <c r="K238" s="1310">
        <v>36.643508657824661</v>
      </c>
      <c r="L238" s="1308">
        <v>271</v>
      </c>
      <c r="M238" s="1308">
        <v>56</v>
      </c>
      <c r="N238" s="1310">
        <v>25.496552199583622</v>
      </c>
      <c r="O238" s="1308">
        <v>233</v>
      </c>
      <c r="P238" s="1308">
        <v>49</v>
      </c>
      <c r="Q238" s="1308">
        <v>50.528497070874948</v>
      </c>
      <c r="R238" s="1311">
        <v>89</v>
      </c>
      <c r="S238" s="1312">
        <v>59</v>
      </c>
      <c r="T238" s="1313">
        <v>55.095908473735065</v>
      </c>
    </row>
    <row r="239" spans="1:20" ht="15" thickBot="1">
      <c r="A239" s="1296"/>
      <c r="B239" s="1323"/>
      <c r="C239" s="1298"/>
      <c r="D239" s="1298"/>
      <c r="E239" s="1314"/>
      <c r="F239" s="1315">
        <v>0</v>
      </c>
      <c r="G239" s="1316">
        <v>0</v>
      </c>
      <c r="H239" s="1304">
        <v>1.1648041215457816</v>
      </c>
      <c r="I239" s="1299"/>
      <c r="J239" s="1299"/>
      <c r="K239" s="1301"/>
      <c r="L239" s="1315">
        <v>0</v>
      </c>
      <c r="M239" s="1316">
        <v>1</v>
      </c>
      <c r="N239" s="1304">
        <v>30.085489882585534</v>
      </c>
      <c r="O239" s="1299"/>
      <c r="P239" s="1299"/>
      <c r="Q239" s="1299"/>
      <c r="R239" s="1318"/>
      <c r="S239" s="1319"/>
      <c r="T239" s="1320"/>
    </row>
    <row r="240" spans="1:20">
      <c r="A240" s="1296" t="s">
        <v>660</v>
      </c>
      <c r="B240" s="1323" t="s">
        <v>607</v>
      </c>
      <c r="C240" s="1298">
        <v>-3.0027376528782681E-4</v>
      </c>
      <c r="D240" s="1298">
        <v>0.9996944927569984</v>
      </c>
      <c r="E240" s="1298">
        <v>2.4723253695379754E-2</v>
      </c>
      <c r="F240" s="1299">
        <v>271</v>
      </c>
      <c r="G240" s="1299">
        <v>25</v>
      </c>
      <c r="H240" s="1301">
        <v>5.5971064625670586E-2</v>
      </c>
      <c r="I240" s="1299">
        <v>90</v>
      </c>
      <c r="J240" s="1299">
        <v>1</v>
      </c>
      <c r="K240" s="1301">
        <v>1.9358983054269183</v>
      </c>
      <c r="L240" s="1299">
        <v>269</v>
      </c>
      <c r="M240" s="1299">
        <v>18</v>
      </c>
      <c r="N240" s="1301">
        <v>14.954925933257112</v>
      </c>
      <c r="O240" s="1299">
        <v>0</v>
      </c>
      <c r="P240" s="1299">
        <v>1</v>
      </c>
      <c r="Q240" s="1299">
        <v>1.9548358201861114</v>
      </c>
      <c r="R240" s="1318"/>
      <c r="S240" s="1319"/>
      <c r="T240" s="1320"/>
    </row>
    <row r="241" spans="1:39" ht="15" thickBot="1">
      <c r="A241" s="1305" t="s">
        <v>660</v>
      </c>
      <c r="B241" s="1325" t="s">
        <v>607</v>
      </c>
      <c r="C241" s="1307">
        <v>-3.0664127620550884E-4</v>
      </c>
      <c r="D241" s="1307">
        <v>0.99969271827268003</v>
      </c>
      <c r="E241" s="1307">
        <v>2.4794822641962422E-2</v>
      </c>
      <c r="F241" s="1308">
        <v>271</v>
      </c>
      <c r="G241" s="1308">
        <v>25</v>
      </c>
      <c r="H241" s="1310">
        <v>14.822660412073606</v>
      </c>
      <c r="I241" s="1308">
        <v>90</v>
      </c>
      <c r="J241" s="1308">
        <v>1</v>
      </c>
      <c r="K241" s="1310">
        <v>3.2492915054740488</v>
      </c>
      <c r="L241" s="1308">
        <v>269</v>
      </c>
      <c r="M241" s="1308">
        <v>17</v>
      </c>
      <c r="N241" s="1310">
        <v>29.222361903457596</v>
      </c>
      <c r="O241" s="1308">
        <v>0</v>
      </c>
      <c r="P241" s="1308">
        <v>1</v>
      </c>
      <c r="Q241" s="1308">
        <v>3.2687428111490293</v>
      </c>
      <c r="R241" s="1318"/>
      <c r="S241" s="1319"/>
      <c r="T241" s="1320"/>
    </row>
    <row r="242" spans="1:39" ht="15" thickBot="1">
      <c r="A242" s="1296"/>
      <c r="B242" s="1323"/>
      <c r="C242" s="1298"/>
      <c r="D242" s="1298"/>
      <c r="E242" s="1314"/>
      <c r="F242" s="1315">
        <v>0</v>
      </c>
      <c r="G242" s="1316">
        <v>0</v>
      </c>
      <c r="H242" s="1304">
        <v>-14.766689347447937</v>
      </c>
      <c r="I242" s="1299"/>
      <c r="J242" s="1299"/>
      <c r="K242" s="1299"/>
      <c r="L242" s="1332"/>
      <c r="M242" s="1299"/>
      <c r="N242" s="1301"/>
      <c r="O242" s="1315">
        <v>0</v>
      </c>
      <c r="P242" s="1316">
        <v>0</v>
      </c>
      <c r="Q242" s="1317">
        <v>-1.3139069909629182</v>
      </c>
      <c r="R242" s="1318"/>
      <c r="S242" s="1319"/>
      <c r="T242" s="1320"/>
    </row>
    <row r="243" spans="1:39" ht="15" thickBot="1">
      <c r="A243" s="1296" t="s">
        <v>661</v>
      </c>
      <c r="B243" s="1323" t="s">
        <v>655</v>
      </c>
      <c r="C243" s="1298">
        <v>2.3885068870067638E-2</v>
      </c>
      <c r="D243" s="1298">
        <v>-0.99971445991080687</v>
      </c>
      <c r="E243" s="1298">
        <v>9.6521415924744058E-4</v>
      </c>
      <c r="F243" s="1299">
        <v>89</v>
      </c>
      <c r="G243" s="1299">
        <v>56</v>
      </c>
      <c r="H243" s="1301">
        <v>40.853486004655167</v>
      </c>
      <c r="I243" s="1299">
        <v>88</v>
      </c>
      <c r="J243" s="1299">
        <v>37</v>
      </c>
      <c r="K243" s="1301">
        <v>52.883395979135805</v>
      </c>
      <c r="L243" s="1299">
        <v>357</v>
      </c>
      <c r="M243" s="1299">
        <v>41</v>
      </c>
      <c r="N243" s="1301">
        <v>9.2120303507862822</v>
      </c>
      <c r="O243" s="1299">
        <v>181</v>
      </c>
      <c r="P243" s="1299">
        <v>22</v>
      </c>
      <c r="Q243" s="1299">
        <v>7.118899604261153</v>
      </c>
      <c r="R243" s="1302">
        <v>89</v>
      </c>
      <c r="S243" s="1303">
        <v>59</v>
      </c>
      <c r="T243" s="1304">
        <v>57.41632351930339</v>
      </c>
    </row>
    <row r="244" spans="1:39" ht="15" thickBot="1">
      <c r="A244" s="1305" t="s">
        <v>661</v>
      </c>
      <c r="B244" s="1325" t="s">
        <v>655</v>
      </c>
      <c r="C244" s="1307">
        <v>2.3910843415255838E-2</v>
      </c>
      <c r="D244" s="1307">
        <v>-0.99971379336320587</v>
      </c>
      <c r="E244" s="1307">
        <v>1.0161085828539473E-3</v>
      </c>
      <c r="F244" s="1308">
        <v>89</v>
      </c>
      <c r="G244" s="1308">
        <v>56</v>
      </c>
      <c r="H244" s="1310">
        <v>30.352629735804104</v>
      </c>
      <c r="I244" s="1308">
        <v>88</v>
      </c>
      <c r="J244" s="1308">
        <v>37</v>
      </c>
      <c r="K244" s="1310">
        <v>47.565496880035774</v>
      </c>
      <c r="L244" s="1308">
        <v>357</v>
      </c>
      <c r="M244" s="1308">
        <v>33</v>
      </c>
      <c r="N244" s="1310">
        <v>59.898603812207355</v>
      </c>
      <c r="O244" s="1308">
        <v>181</v>
      </c>
      <c r="P244" s="1308">
        <v>22</v>
      </c>
      <c r="Q244" s="1308">
        <v>12.437049917655351</v>
      </c>
      <c r="R244" s="1311">
        <v>90</v>
      </c>
      <c r="S244" s="1312">
        <v>0</v>
      </c>
      <c r="T244" s="1313">
        <v>9.8994978990049276</v>
      </c>
    </row>
    <row r="245" spans="1:39" ht="15" thickBot="1">
      <c r="A245" s="1296"/>
      <c r="B245" s="1323"/>
      <c r="C245" s="1298"/>
      <c r="D245" s="1298"/>
      <c r="E245" s="1314"/>
      <c r="F245" s="1315">
        <v>0</v>
      </c>
      <c r="G245" s="1316">
        <v>0</v>
      </c>
      <c r="H245" s="1304">
        <v>10.500856268851066</v>
      </c>
      <c r="I245" s="1299"/>
      <c r="J245" s="1299"/>
      <c r="K245" s="1299"/>
      <c r="L245" s="1332"/>
      <c r="M245" s="1299"/>
      <c r="N245" s="1301"/>
      <c r="O245" s="1315">
        <v>0</v>
      </c>
      <c r="P245" s="1316">
        <v>0</v>
      </c>
      <c r="Q245" s="1317">
        <v>-5.3181503133941987</v>
      </c>
      <c r="R245" s="1318"/>
      <c r="S245" s="1319"/>
      <c r="T245" s="1320"/>
    </row>
    <row r="246" spans="1:39">
      <c r="A246" s="1296" t="s">
        <v>661</v>
      </c>
      <c r="B246" s="1323" t="s">
        <v>646</v>
      </c>
      <c r="C246" s="1298">
        <v>-3.4761651244509154E-2</v>
      </c>
      <c r="D246" s="1298">
        <v>-1.8079561331705851E-3</v>
      </c>
      <c r="E246" s="1298">
        <v>-0.99939420040071525</v>
      </c>
      <c r="F246" s="1299">
        <v>179</v>
      </c>
      <c r="G246" s="1299">
        <v>53</v>
      </c>
      <c r="H246" s="1301">
        <v>46.856635208616915</v>
      </c>
      <c r="I246" s="1299">
        <v>91</v>
      </c>
      <c r="J246" s="1299">
        <v>59</v>
      </c>
      <c r="K246" s="1301">
        <v>31.548603967289822</v>
      </c>
      <c r="L246" s="1299">
        <v>91</v>
      </c>
      <c r="M246" s="1299">
        <v>59</v>
      </c>
      <c r="N246" s="1301">
        <v>31.560329556212039</v>
      </c>
      <c r="O246" s="1299">
        <v>92</v>
      </c>
      <c r="P246" s="1299">
        <v>58</v>
      </c>
      <c r="Q246" s="1299">
        <v>38.190863194592993</v>
      </c>
      <c r="R246" s="1318"/>
      <c r="S246" s="1319"/>
      <c r="T246" s="1320"/>
    </row>
    <row r="247" spans="1:39" ht="15" thickBot="1">
      <c r="A247" s="1305" t="s">
        <v>661</v>
      </c>
      <c r="B247" s="1325" t="s">
        <v>646</v>
      </c>
      <c r="C247" s="1307">
        <v>-3.4351971318929427E-2</v>
      </c>
      <c r="D247" s="1307">
        <v>-1.7894100604859964E-3</v>
      </c>
      <c r="E247" s="1307">
        <v>-0.99940839950666405</v>
      </c>
      <c r="F247" s="1308">
        <v>179</v>
      </c>
      <c r="G247" s="1308">
        <v>53</v>
      </c>
      <c r="H247" s="1310">
        <v>50.689590773693105</v>
      </c>
      <c r="I247" s="1308">
        <v>91</v>
      </c>
      <c r="J247" s="1308">
        <v>58</v>
      </c>
      <c r="K247" s="1310">
        <v>6.9955695292048592</v>
      </c>
      <c r="L247" s="1308">
        <v>91</v>
      </c>
      <c r="M247" s="1308">
        <v>58</v>
      </c>
      <c r="N247" s="1310">
        <v>7.00692025745977</v>
      </c>
      <c r="O247" s="1308">
        <v>92</v>
      </c>
      <c r="P247" s="1308">
        <v>58</v>
      </c>
      <c r="Q247" s="1308">
        <v>54.726829723967938</v>
      </c>
      <c r="R247" s="1318"/>
      <c r="S247" s="1319"/>
      <c r="T247" s="1320"/>
    </row>
    <row r="248" spans="1:39" ht="15" thickBot="1">
      <c r="A248" s="1296"/>
      <c r="B248" s="1323"/>
      <c r="C248" s="1298"/>
      <c r="D248" s="1298"/>
      <c r="E248" s="1314"/>
      <c r="F248" s="1315">
        <v>0</v>
      </c>
      <c r="G248" s="1316">
        <v>0</v>
      </c>
      <c r="H248" s="1304">
        <v>-3.8329555650761904</v>
      </c>
      <c r="I248" s="1299"/>
      <c r="J248" s="1299"/>
      <c r="K248" s="1299"/>
      <c r="L248" s="1315">
        <v>0</v>
      </c>
      <c r="M248" s="1316">
        <v>1</v>
      </c>
      <c r="N248" s="1304">
        <v>24.553409298752058</v>
      </c>
      <c r="O248" s="1308"/>
      <c r="P248" s="1308"/>
      <c r="Q248" s="1308"/>
      <c r="R248" s="1318"/>
      <c r="S248" s="1319"/>
      <c r="T248" s="1320"/>
    </row>
    <row r="249" spans="1:39" ht="15" thickBot="1">
      <c r="A249" s="1333"/>
      <c r="B249" s="1334"/>
      <c r="C249" s="1334"/>
      <c r="D249" s="1334"/>
      <c r="E249" s="1334"/>
      <c r="F249" s="1334"/>
      <c r="G249" s="1334"/>
      <c r="H249" s="1334"/>
      <c r="I249" s="1334"/>
      <c r="J249" s="1334"/>
      <c r="K249" s="1334"/>
      <c r="L249" s="1334"/>
      <c r="M249" s="1334"/>
      <c r="N249" s="1334"/>
      <c r="O249" s="1334"/>
      <c r="P249" s="1334"/>
      <c r="Q249" s="1334"/>
      <c r="R249" s="1334"/>
      <c r="S249" s="1334"/>
      <c r="T249" s="1335"/>
    </row>
    <row r="252" spans="1:39" ht="23.4">
      <c r="D252" s="1025" t="s">
        <v>552</v>
      </c>
    </row>
    <row r="253" spans="1:39" ht="21.6" thickBot="1">
      <c r="A253" s="1336" t="s">
        <v>662</v>
      </c>
      <c r="B253" s="789"/>
      <c r="C253" s="789"/>
      <c r="D253" s="789"/>
      <c r="E253" s="789"/>
      <c r="F253" s="789"/>
      <c r="G253" s="789"/>
      <c r="H253" s="789"/>
      <c r="I253" s="789"/>
      <c r="J253" s="789"/>
      <c r="K253" s="789"/>
      <c r="L253" s="789"/>
      <c r="M253" s="789"/>
      <c r="N253" s="789"/>
      <c r="O253" s="789"/>
      <c r="P253" s="789"/>
      <c r="Q253" s="789"/>
      <c r="R253" s="789"/>
      <c r="S253" s="789"/>
      <c r="T253" s="789"/>
      <c r="U253" s="789"/>
      <c r="V253" s="789"/>
      <c r="W253" s="789"/>
      <c r="X253" s="789"/>
      <c r="Y253" s="874" t="s">
        <v>663</v>
      </c>
      <c r="Z253" s="789"/>
      <c r="AA253" s="789"/>
      <c r="AB253" s="789"/>
      <c r="AC253" s="789"/>
      <c r="AD253" s="789"/>
      <c r="AE253" s="789"/>
      <c r="AF253" s="874" t="s">
        <v>664</v>
      </c>
      <c r="AG253" s="789"/>
      <c r="AH253" s="789"/>
      <c r="AI253" s="789"/>
      <c r="AJ253" s="789"/>
      <c r="AK253" s="789"/>
      <c r="AL253" s="789"/>
      <c r="AM253" s="789"/>
    </row>
    <row r="254" spans="1:39" ht="18.600000000000001" thickBot="1">
      <c r="A254" s="1337" t="s">
        <v>553</v>
      </c>
      <c r="B254" s="1338"/>
      <c r="C254" s="1339"/>
      <c r="D254" s="1340" t="s">
        <v>30</v>
      </c>
      <c r="E254" s="1341"/>
      <c r="F254" s="1342"/>
      <c r="G254" s="1343" t="s">
        <v>554</v>
      </c>
      <c r="H254" s="1344"/>
      <c r="I254" s="1342"/>
      <c r="J254" s="1343" t="s">
        <v>665</v>
      </c>
      <c r="K254" s="1344"/>
      <c r="L254" s="1342"/>
      <c r="M254" s="1343" t="s">
        <v>556</v>
      </c>
      <c r="N254" s="1344"/>
      <c r="O254" s="1342"/>
      <c r="P254" s="1343" t="s">
        <v>557</v>
      </c>
      <c r="Q254" s="1344"/>
      <c r="R254" s="1342"/>
      <c r="S254" s="1343" t="s">
        <v>666</v>
      </c>
      <c r="T254" s="1344"/>
      <c r="U254" s="1342"/>
      <c r="V254" s="1343" t="s">
        <v>667</v>
      </c>
      <c r="W254" s="1344"/>
      <c r="X254" s="789"/>
      <c r="Y254" s="1342"/>
      <c r="Z254" s="1343" t="s">
        <v>666</v>
      </c>
      <c r="AA254" s="1344"/>
      <c r="AB254" s="1342"/>
      <c r="AC254" s="1343" t="s">
        <v>667</v>
      </c>
      <c r="AD254" s="1344"/>
      <c r="AE254" s="789"/>
      <c r="AF254" s="1342"/>
      <c r="AG254" s="1343" t="s">
        <v>666</v>
      </c>
      <c r="AH254" s="1344"/>
      <c r="AI254" s="1342"/>
      <c r="AJ254" s="1343" t="s">
        <v>667</v>
      </c>
      <c r="AK254" s="1344"/>
      <c r="AL254" s="789"/>
      <c r="AM254" s="789"/>
    </row>
    <row r="255" spans="1:39" ht="18.600000000000001" thickBot="1">
      <c r="A255" s="791" t="s">
        <v>559</v>
      </c>
      <c r="B255" s="791" t="s">
        <v>560</v>
      </c>
      <c r="C255" s="722" t="s">
        <v>561</v>
      </c>
      <c r="D255" s="723" t="s">
        <v>562</v>
      </c>
      <c r="E255" s="724" t="s">
        <v>563</v>
      </c>
      <c r="F255" s="792" t="s">
        <v>564</v>
      </c>
      <c r="G255" s="793" t="s">
        <v>565</v>
      </c>
      <c r="H255" s="794" t="s">
        <v>41</v>
      </c>
      <c r="I255" s="792" t="s">
        <v>564</v>
      </c>
      <c r="J255" s="793" t="s">
        <v>565</v>
      </c>
      <c r="K255" s="794" t="s">
        <v>41</v>
      </c>
      <c r="L255" s="792" t="s">
        <v>564</v>
      </c>
      <c r="M255" s="793" t="s">
        <v>565</v>
      </c>
      <c r="N255" s="794" t="s">
        <v>41</v>
      </c>
      <c r="O255" s="792" t="s">
        <v>564</v>
      </c>
      <c r="P255" s="793" t="s">
        <v>565</v>
      </c>
      <c r="Q255" s="794" t="s">
        <v>41</v>
      </c>
      <c r="R255" s="792" t="s">
        <v>564</v>
      </c>
      <c r="S255" s="793" t="s">
        <v>565</v>
      </c>
      <c r="T255" s="794" t="s">
        <v>41</v>
      </c>
      <c r="U255" s="792" t="s">
        <v>564</v>
      </c>
      <c r="V255" s="793" t="s">
        <v>565</v>
      </c>
      <c r="W255" s="794" t="s">
        <v>41</v>
      </c>
      <c r="X255" s="789"/>
      <c r="Y255" s="792" t="s">
        <v>564</v>
      </c>
      <c r="Z255" s="793" t="s">
        <v>565</v>
      </c>
      <c r="AA255" s="794" t="s">
        <v>41</v>
      </c>
      <c r="AB255" s="792" t="s">
        <v>564</v>
      </c>
      <c r="AC255" s="793" t="s">
        <v>565</v>
      </c>
      <c r="AD255" s="794" t="s">
        <v>41</v>
      </c>
      <c r="AE255" s="789"/>
      <c r="AF255" s="792" t="s">
        <v>564</v>
      </c>
      <c r="AG255" s="793" t="s">
        <v>565</v>
      </c>
      <c r="AH255" s="794" t="s">
        <v>41</v>
      </c>
      <c r="AI255" s="792" t="s">
        <v>564</v>
      </c>
      <c r="AJ255" s="793" t="s">
        <v>565</v>
      </c>
      <c r="AK255" s="794" t="s">
        <v>41</v>
      </c>
      <c r="AL255" s="789"/>
      <c r="AM255" s="789"/>
    </row>
    <row r="256" spans="1:39" ht="18">
      <c r="A256" s="1345" t="s">
        <v>668</v>
      </c>
      <c r="B256" s="1346" t="s">
        <v>569</v>
      </c>
      <c r="C256" s="1347">
        <v>3.3932903128131388E-2</v>
      </c>
      <c r="D256" s="1348">
        <v>2.6768403807984767E-4</v>
      </c>
      <c r="E256" s="1349">
        <v>0.99942387226999274</v>
      </c>
      <c r="F256" s="1350">
        <v>359</v>
      </c>
      <c r="G256" s="1351">
        <v>59</v>
      </c>
      <c r="H256" s="1352">
        <v>4.7543764870035421</v>
      </c>
      <c r="I256" s="1353">
        <v>88</v>
      </c>
      <c r="J256" s="1354">
        <v>3</v>
      </c>
      <c r="K256" s="1355">
        <v>19.49099047765343</v>
      </c>
      <c r="L256" s="1350">
        <v>271</v>
      </c>
      <c r="M256" s="1351">
        <v>56</v>
      </c>
      <c r="N256" s="1352">
        <v>40.509260428611867</v>
      </c>
      <c r="O256" s="1356">
        <v>270</v>
      </c>
      <c r="P256" s="1357">
        <v>27</v>
      </c>
      <c r="Q256" s="1358">
        <v>7.1125036914781559</v>
      </c>
      <c r="R256" s="1359">
        <v>0</v>
      </c>
      <c r="S256" s="1360">
        <v>0</v>
      </c>
      <c r="T256" s="1352">
        <v>6.9989156066867508</v>
      </c>
      <c r="U256" s="1359">
        <v>1</v>
      </c>
      <c r="V256" s="1360">
        <v>57</v>
      </c>
      <c r="W256" s="1352">
        <v>22.332472347720955</v>
      </c>
      <c r="X256" s="789"/>
      <c r="Y256" s="1359">
        <v>0</v>
      </c>
      <c r="Z256" s="1360">
        <v>0</v>
      </c>
      <c r="AA256" s="1352">
        <v>-5.0464231730984466</v>
      </c>
      <c r="AB256" s="1359">
        <v>1</v>
      </c>
      <c r="AC256" s="1360">
        <v>57</v>
      </c>
      <c r="AD256" s="1352">
        <v>18.036589550097393</v>
      </c>
      <c r="AE256" s="789"/>
      <c r="AF256" s="1359">
        <v>0</v>
      </c>
      <c r="AG256" s="1360">
        <v>0</v>
      </c>
      <c r="AH256" s="1352">
        <v>6.9412625239692716</v>
      </c>
      <c r="AI256" s="1359">
        <v>1</v>
      </c>
      <c r="AJ256" s="1360">
        <v>57</v>
      </c>
      <c r="AK256" s="1352">
        <v>18.169596879152028</v>
      </c>
      <c r="AL256" s="789"/>
      <c r="AM256" s="789"/>
    </row>
    <row r="257" spans="1:39" ht="18">
      <c r="A257" s="910"/>
      <c r="B257" s="1361"/>
      <c r="C257" s="1362"/>
      <c r="D257" s="738"/>
      <c r="E257" s="1363"/>
      <c r="F257" s="734"/>
      <c r="G257" s="735"/>
      <c r="H257" s="736"/>
      <c r="I257" s="737"/>
      <c r="J257" s="738"/>
      <c r="K257" s="739"/>
      <c r="L257" s="734"/>
      <c r="M257" s="735"/>
      <c r="N257" s="736"/>
      <c r="O257" s="740"/>
      <c r="P257" s="741"/>
      <c r="Q257" s="1364"/>
      <c r="R257" s="737"/>
      <c r="S257" s="738"/>
      <c r="T257" s="1365"/>
      <c r="U257" s="737"/>
      <c r="V257" s="738"/>
      <c r="W257" s="1365"/>
      <c r="X257" s="789"/>
      <c r="Y257" s="737"/>
      <c r="Z257" s="738"/>
      <c r="AA257" s="1365"/>
      <c r="AB257" s="737"/>
      <c r="AC257" s="738"/>
      <c r="AD257" s="1365"/>
      <c r="AE257" s="789"/>
      <c r="AF257" s="737"/>
      <c r="AG257" s="738"/>
      <c r="AH257" s="1365"/>
      <c r="AI257" s="737"/>
      <c r="AJ257" s="738"/>
      <c r="AK257" s="1365"/>
      <c r="AL257" s="789"/>
      <c r="AM257" s="789"/>
    </row>
    <row r="258" spans="1:39" ht="18">
      <c r="A258" s="747" t="s">
        <v>669</v>
      </c>
      <c r="B258" s="1366" t="s">
        <v>569</v>
      </c>
      <c r="C258" s="1367">
        <v>-2.0276460101550697E-4</v>
      </c>
      <c r="D258" s="1368">
        <v>3.0176996866310379E-4</v>
      </c>
      <c r="E258" s="1369">
        <v>0.99999972862647091</v>
      </c>
      <c r="F258" s="752">
        <v>359</v>
      </c>
      <c r="G258" s="753">
        <v>58</v>
      </c>
      <c r="H258" s="754">
        <v>57.755460880316576</v>
      </c>
      <c r="I258" s="755">
        <v>90</v>
      </c>
      <c r="J258" s="756">
        <v>0</v>
      </c>
      <c r="K258" s="757">
        <v>41.82321001476339</v>
      </c>
      <c r="L258" s="752">
        <v>269</v>
      </c>
      <c r="M258" s="753">
        <v>59</v>
      </c>
      <c r="N258" s="754">
        <v>18.176788080891313</v>
      </c>
      <c r="O258" s="758">
        <v>33</v>
      </c>
      <c r="P258" s="759">
        <v>53</v>
      </c>
      <c r="Q258" s="1370">
        <v>52.276080164342709</v>
      </c>
      <c r="R258" s="911">
        <v>0</v>
      </c>
      <c r="S258" s="912">
        <v>0</v>
      </c>
      <c r="T258" s="754">
        <v>0</v>
      </c>
      <c r="U258" s="911">
        <v>0</v>
      </c>
      <c r="V258" s="912">
        <v>0</v>
      </c>
      <c r="W258" s="754">
        <v>0</v>
      </c>
      <c r="X258" s="789"/>
      <c r="Y258" s="911">
        <v>0</v>
      </c>
      <c r="Z258" s="912">
        <v>0</v>
      </c>
      <c r="AA258" s="754">
        <v>0</v>
      </c>
      <c r="AB258" s="911">
        <v>0</v>
      </c>
      <c r="AC258" s="912">
        <v>0</v>
      </c>
      <c r="AD258" s="754">
        <v>0</v>
      </c>
      <c r="AE258" s="789"/>
      <c r="AF258" s="911">
        <v>0</v>
      </c>
      <c r="AG258" s="912">
        <v>0</v>
      </c>
      <c r="AH258" s="754">
        <v>0</v>
      </c>
      <c r="AI258" s="911">
        <v>0</v>
      </c>
      <c r="AJ258" s="912">
        <v>0</v>
      </c>
      <c r="AK258" s="754">
        <v>0</v>
      </c>
      <c r="AL258" s="789"/>
      <c r="AM258" s="789"/>
    </row>
    <row r="259" spans="1:39" ht="18">
      <c r="A259" s="1371"/>
      <c r="B259" s="1361"/>
      <c r="C259" s="1362"/>
      <c r="D259" s="738"/>
      <c r="E259" s="1363"/>
      <c r="F259" s="734"/>
      <c r="G259" s="735"/>
      <c r="H259" s="736"/>
      <c r="I259" s="737"/>
      <c r="J259" s="738"/>
      <c r="K259" s="739"/>
      <c r="L259" s="734"/>
      <c r="M259" s="735"/>
      <c r="N259" s="736"/>
      <c r="O259" s="740"/>
      <c r="P259" s="741"/>
      <c r="Q259" s="1364"/>
      <c r="R259" s="737"/>
      <c r="S259" s="738"/>
      <c r="T259" s="1365"/>
      <c r="U259" s="737"/>
      <c r="V259" s="738"/>
      <c r="W259" s="1365"/>
      <c r="X259" s="789"/>
      <c r="Y259" s="737"/>
      <c r="Z259" s="738"/>
      <c r="AA259" s="1365"/>
      <c r="AB259" s="737"/>
      <c r="AC259" s="738"/>
      <c r="AD259" s="1365"/>
      <c r="AE259" s="789"/>
      <c r="AF259" s="737"/>
      <c r="AG259" s="738"/>
      <c r="AH259" s="1365"/>
      <c r="AI259" s="737"/>
      <c r="AJ259" s="738"/>
      <c r="AK259" s="1365"/>
      <c r="AL259" s="789"/>
      <c r="AM259" s="789"/>
    </row>
    <row r="260" spans="1:39" ht="18">
      <c r="A260" s="747" t="s">
        <v>568</v>
      </c>
      <c r="B260" s="1366" t="s">
        <v>569</v>
      </c>
      <c r="C260" s="1367">
        <v>0.33996776972913662</v>
      </c>
      <c r="D260" s="1368">
        <v>1.5265768719340786E-4</v>
      </c>
      <c r="E260" s="1369">
        <v>0.94043688278408255</v>
      </c>
      <c r="F260" s="752">
        <v>359</v>
      </c>
      <c r="G260" s="753">
        <v>59</v>
      </c>
      <c r="H260" s="754">
        <v>26.517786999338753</v>
      </c>
      <c r="I260" s="755">
        <v>70</v>
      </c>
      <c r="J260" s="756">
        <v>7</v>
      </c>
      <c r="K260" s="757">
        <v>30.308927098046745</v>
      </c>
      <c r="L260" s="752">
        <v>289</v>
      </c>
      <c r="M260" s="753">
        <v>52</v>
      </c>
      <c r="N260" s="754">
        <v>29.691941743821992</v>
      </c>
      <c r="O260" s="758">
        <v>270</v>
      </c>
      <c r="P260" s="759">
        <v>1</v>
      </c>
      <c r="Q260" s="1370">
        <v>32.620268620544266</v>
      </c>
      <c r="R260" s="911">
        <v>0</v>
      </c>
      <c r="S260" s="912">
        <v>0</v>
      </c>
      <c r="T260" s="754">
        <v>28.762326119021964</v>
      </c>
      <c r="U260" s="911">
        <v>19</v>
      </c>
      <c r="V260" s="912">
        <v>53</v>
      </c>
      <c r="W260" s="754">
        <v>11.515153662931077</v>
      </c>
      <c r="X260" s="789"/>
      <c r="Y260" s="911">
        <v>0</v>
      </c>
      <c r="Z260" s="912">
        <v>0</v>
      </c>
      <c r="AA260" s="754">
        <v>14.999444820659846</v>
      </c>
      <c r="AB260" s="911">
        <v>19</v>
      </c>
      <c r="AC260" s="912">
        <v>55</v>
      </c>
      <c r="AD260" s="754">
        <v>4.422656880046949</v>
      </c>
      <c r="AE260" s="789"/>
      <c r="AF260" s="911">
        <v>0</v>
      </c>
      <c r="AG260" s="912">
        <v>0</v>
      </c>
      <c r="AH260" s="754">
        <v>15.059514982112887</v>
      </c>
      <c r="AI260" s="911">
        <v>19</v>
      </c>
      <c r="AJ260" s="912">
        <v>55</v>
      </c>
      <c r="AK260" s="754">
        <v>3.1587337907468704</v>
      </c>
      <c r="AL260" s="789"/>
      <c r="AM260" s="789"/>
    </row>
    <row r="261" spans="1:39" ht="18">
      <c r="A261" s="1371"/>
      <c r="B261" s="1361"/>
      <c r="C261" s="1362"/>
      <c r="D261" s="738"/>
      <c r="E261" s="1363"/>
      <c r="F261" s="734"/>
      <c r="G261" s="735"/>
      <c r="H261" s="736"/>
      <c r="I261" s="737"/>
      <c r="J261" s="738"/>
      <c r="K261" s="739"/>
      <c r="L261" s="734"/>
      <c r="M261" s="735"/>
      <c r="N261" s="736"/>
      <c r="O261" s="740"/>
      <c r="P261" s="741"/>
      <c r="Q261" s="1364"/>
      <c r="R261" s="737"/>
      <c r="S261" s="738"/>
      <c r="T261" s="1365"/>
      <c r="U261" s="737"/>
      <c r="V261" s="738"/>
      <c r="W261" s="1365"/>
      <c r="X261" s="789"/>
      <c r="Y261" s="737"/>
      <c r="Z261" s="738"/>
      <c r="AA261" s="1365"/>
      <c r="AB261" s="737"/>
      <c r="AC261" s="738"/>
      <c r="AD261" s="1365"/>
      <c r="AE261" s="789"/>
      <c r="AF261" s="737"/>
      <c r="AG261" s="738"/>
      <c r="AH261" s="1365"/>
      <c r="AI261" s="737"/>
      <c r="AJ261" s="738"/>
      <c r="AK261" s="1365"/>
      <c r="AL261" s="789"/>
      <c r="AM261" s="789"/>
    </row>
    <row r="262" spans="1:39" ht="18.600000000000001" thickBot="1">
      <c r="A262" s="766" t="s">
        <v>570</v>
      </c>
      <c r="B262" s="1372" t="s">
        <v>569</v>
      </c>
      <c r="C262" s="1373">
        <v>-0.33920997089262889</v>
      </c>
      <c r="D262" s="1374">
        <v>3.9180007379563685E-4</v>
      </c>
      <c r="E262" s="1375">
        <v>0.9407104110427924</v>
      </c>
      <c r="F262" s="771">
        <v>359</v>
      </c>
      <c r="G262" s="772">
        <v>58</v>
      </c>
      <c r="H262" s="773">
        <v>34.091987592473714</v>
      </c>
      <c r="I262" s="774">
        <v>109</v>
      </c>
      <c r="J262" s="775">
        <v>49</v>
      </c>
      <c r="K262" s="776">
        <v>43.508327997924482</v>
      </c>
      <c r="L262" s="771">
        <v>250</v>
      </c>
      <c r="M262" s="772">
        <v>10</v>
      </c>
      <c r="N262" s="773">
        <v>16.485963305046912</v>
      </c>
      <c r="O262" s="777">
        <v>89</v>
      </c>
      <c r="P262" s="778">
        <v>56</v>
      </c>
      <c r="Q262" s="1376">
        <v>1.7566188936222638</v>
      </c>
      <c r="R262" s="1377">
        <v>0</v>
      </c>
      <c r="S262" s="1378">
        <v>0</v>
      </c>
      <c r="T262" s="773">
        <v>-23.663473287842862</v>
      </c>
      <c r="U262" s="1377">
        <v>-19</v>
      </c>
      <c r="V262" s="1378">
        <v>-49</v>
      </c>
      <c r="W262" s="773">
        <v>-1.6908247758443018</v>
      </c>
      <c r="X262" s="789"/>
      <c r="Y262" s="1377">
        <v>0</v>
      </c>
      <c r="Z262" s="1378">
        <v>0</v>
      </c>
      <c r="AA262" s="773">
        <v>-25.841063692337229</v>
      </c>
      <c r="AB262" s="1377">
        <v>-19</v>
      </c>
      <c r="AC262" s="1378">
        <v>-47</v>
      </c>
      <c r="AD262" s="773">
        <v>-3.5550804606646391</v>
      </c>
      <c r="AE262" s="789"/>
      <c r="AF262" s="1377">
        <v>0</v>
      </c>
      <c r="AG262" s="1378">
        <v>0</v>
      </c>
      <c r="AH262" s="773">
        <v>-37.875919287216675</v>
      </c>
      <c r="AI262" s="1377">
        <v>-19</v>
      </c>
      <c r="AJ262" s="1378">
        <v>-46</v>
      </c>
      <c r="AK262" s="773">
        <v>-48.784815092303504</v>
      </c>
      <c r="AL262" s="789"/>
      <c r="AM262" s="789"/>
    </row>
    <row r="263" spans="1:39" ht="18.600000000000001" thickBot="1">
      <c r="A263" s="789"/>
      <c r="B263" s="789"/>
      <c r="C263" s="789"/>
      <c r="D263" s="789"/>
      <c r="E263" s="789"/>
      <c r="F263" s="789"/>
      <c r="G263" s="789"/>
      <c r="H263" s="789"/>
      <c r="I263" s="789"/>
      <c r="J263" s="789"/>
      <c r="K263" s="789"/>
      <c r="L263" s="789"/>
      <c r="M263" s="789"/>
      <c r="N263" s="789"/>
      <c r="O263" s="789"/>
      <c r="P263" s="789"/>
      <c r="Q263" s="789"/>
      <c r="R263" s="789"/>
      <c r="S263" s="789"/>
      <c r="T263" s="789"/>
      <c r="U263" s="789"/>
      <c r="V263" s="789"/>
      <c r="W263" s="789"/>
      <c r="X263" s="874" t="s">
        <v>670</v>
      </c>
      <c r="Y263" s="789"/>
      <c r="Z263" s="789"/>
      <c r="AA263" s="789"/>
      <c r="AB263" s="789"/>
      <c r="AC263" s="789"/>
      <c r="AD263" s="789"/>
      <c r="AE263" s="874" t="s">
        <v>670</v>
      </c>
      <c r="AF263" s="789"/>
      <c r="AG263" s="789"/>
      <c r="AH263" s="789"/>
      <c r="AI263" s="789"/>
      <c r="AJ263" s="789"/>
      <c r="AK263" s="789"/>
      <c r="AL263" s="874" t="s">
        <v>670</v>
      </c>
      <c r="AM263" s="789"/>
    </row>
    <row r="264" spans="1:39" ht="18.600000000000001" thickBot="1">
      <c r="A264" s="789"/>
      <c r="B264" s="789"/>
      <c r="C264" s="789"/>
      <c r="D264" s="789"/>
      <c r="E264" s="789"/>
      <c r="F264" s="789"/>
      <c r="G264" s="789"/>
      <c r="H264" s="789"/>
      <c r="I264" s="789"/>
      <c r="J264" s="789"/>
      <c r="K264" s="789"/>
      <c r="L264" s="789"/>
      <c r="M264" s="789"/>
      <c r="N264" s="789"/>
      <c r="O264" s="789"/>
      <c r="P264" s="789"/>
      <c r="Q264" s="789"/>
      <c r="R264" s="1379"/>
      <c r="S264" s="1380" t="s">
        <v>671</v>
      </c>
      <c r="T264" s="1381"/>
      <c r="U264" s="931">
        <v>39</v>
      </c>
      <c r="V264" s="932">
        <v>42</v>
      </c>
      <c r="W264" s="1382">
        <v>13.205978438775379</v>
      </c>
      <c r="X264" s="1383">
        <v>39.703668327344104</v>
      </c>
      <c r="Y264" s="789"/>
      <c r="Z264" s="789"/>
      <c r="AA264" s="789"/>
      <c r="AB264" s="931">
        <v>39</v>
      </c>
      <c r="AC264" s="932">
        <v>42</v>
      </c>
      <c r="AD264" s="1382">
        <v>7.9777373407115881</v>
      </c>
      <c r="AE264" s="1383">
        <v>39.702216038150198</v>
      </c>
      <c r="AF264" s="789"/>
      <c r="AG264" s="789"/>
      <c r="AH264" s="789"/>
      <c r="AI264" s="931">
        <v>39</v>
      </c>
      <c r="AJ264" s="932">
        <v>41</v>
      </c>
      <c r="AK264" s="1382">
        <v>51.943548883050369</v>
      </c>
      <c r="AL264" s="1383">
        <v>39.697762096911958</v>
      </c>
      <c r="AM264" s="789"/>
    </row>
    <row r="265" spans="1:39" ht="18">
      <c r="A265" s="789"/>
      <c r="B265" s="789"/>
      <c r="C265" s="789"/>
      <c r="D265" s="789"/>
      <c r="E265" s="789"/>
      <c r="F265" s="789"/>
      <c r="G265" s="789"/>
      <c r="H265" s="789"/>
      <c r="I265" s="789"/>
      <c r="J265" s="789"/>
      <c r="K265" s="789"/>
      <c r="L265" s="789"/>
      <c r="M265" s="789"/>
      <c r="N265" s="789"/>
      <c r="O265" s="789"/>
      <c r="P265" s="789"/>
      <c r="Q265" s="789"/>
      <c r="R265" s="874"/>
      <c r="S265" s="959"/>
      <c r="T265" s="874"/>
      <c r="U265" s="959"/>
      <c r="V265" s="959"/>
      <c r="W265" s="959"/>
      <c r="X265" s="874"/>
      <c r="Y265" s="789"/>
      <c r="Z265" s="789"/>
      <c r="AA265" s="789"/>
      <c r="AB265" s="789"/>
      <c r="AC265" s="789"/>
      <c r="AD265" s="789"/>
      <c r="AE265" s="789"/>
      <c r="AF265" s="789"/>
      <c r="AG265" s="789"/>
      <c r="AH265" s="789"/>
      <c r="AI265" s="789"/>
      <c r="AJ265" s="789"/>
      <c r="AK265" s="789"/>
      <c r="AL265" s="789"/>
      <c r="AM265" s="789"/>
    </row>
    <row r="266" spans="1:39" ht="21.6" thickBot="1">
      <c r="A266" s="1218" t="s">
        <v>672</v>
      </c>
      <c r="W266" s="789"/>
      <c r="X266" s="789"/>
      <c r="Y266" s="789"/>
      <c r="Z266" s="789"/>
      <c r="AA266" s="789"/>
      <c r="AB266" s="789"/>
      <c r="AC266" s="789"/>
      <c r="AD266" s="789"/>
      <c r="AE266" s="789"/>
      <c r="AF266" s="789"/>
      <c r="AG266" s="789"/>
      <c r="AH266" s="789"/>
      <c r="AI266" s="789"/>
      <c r="AJ266" s="789"/>
      <c r="AK266" s="789"/>
      <c r="AL266" s="789"/>
      <c r="AM266" s="789"/>
    </row>
    <row r="267" spans="1:39" ht="18.600000000000001" thickBot="1">
      <c r="A267" s="1337" t="s">
        <v>673</v>
      </c>
      <c r="B267" s="1338"/>
      <c r="C267" s="1339"/>
      <c r="D267" s="1340" t="s">
        <v>30</v>
      </c>
      <c r="E267" s="1341"/>
      <c r="F267" s="1342"/>
      <c r="G267" s="1343" t="s">
        <v>554</v>
      </c>
      <c r="H267" s="1344"/>
      <c r="I267" s="1342"/>
      <c r="J267" s="1343" t="s">
        <v>665</v>
      </c>
      <c r="K267" s="1344"/>
      <c r="L267" s="1342"/>
      <c r="M267" s="1343" t="s">
        <v>556</v>
      </c>
      <c r="N267" s="1344"/>
      <c r="O267" s="1342"/>
      <c r="P267" s="1343" t="s">
        <v>557</v>
      </c>
      <c r="Q267" s="1344"/>
      <c r="R267" s="789"/>
      <c r="S267" s="789"/>
      <c r="T267" s="789"/>
      <c r="U267" s="789"/>
      <c r="V267" s="789"/>
      <c r="W267" s="789"/>
      <c r="X267" s="789"/>
      <c r="Y267" s="789"/>
      <c r="Z267" s="789"/>
      <c r="AA267" s="789"/>
      <c r="AB267" s="789"/>
      <c r="AC267" s="789"/>
      <c r="AD267" s="789"/>
      <c r="AE267" s="789"/>
      <c r="AF267" s="789"/>
      <c r="AG267" s="789"/>
      <c r="AH267" s="789"/>
      <c r="AI267" s="789"/>
      <c r="AJ267" s="789"/>
      <c r="AK267" s="789"/>
      <c r="AL267" s="789"/>
      <c r="AM267" s="789"/>
    </row>
    <row r="268" spans="1:39" ht="18.600000000000001" thickBot="1">
      <c r="A268" s="791" t="s">
        <v>559</v>
      </c>
      <c r="B268" s="791" t="s">
        <v>560</v>
      </c>
      <c r="C268" s="722" t="s">
        <v>561</v>
      </c>
      <c r="D268" s="723" t="s">
        <v>562</v>
      </c>
      <c r="E268" s="724" t="s">
        <v>563</v>
      </c>
      <c r="F268" s="792" t="s">
        <v>564</v>
      </c>
      <c r="G268" s="793" t="s">
        <v>565</v>
      </c>
      <c r="H268" s="794" t="s">
        <v>41</v>
      </c>
      <c r="I268" s="792" t="s">
        <v>564</v>
      </c>
      <c r="J268" s="793" t="s">
        <v>565</v>
      </c>
      <c r="K268" s="794" t="s">
        <v>41</v>
      </c>
      <c r="L268" s="792" t="s">
        <v>564</v>
      </c>
      <c r="M268" s="793" t="s">
        <v>565</v>
      </c>
      <c r="N268" s="794" t="s">
        <v>41</v>
      </c>
      <c r="O268" s="792" t="s">
        <v>564</v>
      </c>
      <c r="P268" s="793" t="s">
        <v>565</v>
      </c>
      <c r="Q268" s="794" t="s">
        <v>41</v>
      </c>
      <c r="R268" s="789"/>
      <c r="S268" s="789"/>
      <c r="T268" s="789"/>
      <c r="U268" s="789"/>
      <c r="V268" s="789"/>
      <c r="W268" s="789"/>
      <c r="X268" s="789"/>
      <c r="Y268" s="789"/>
      <c r="Z268" s="789"/>
      <c r="AA268" s="789"/>
      <c r="AB268" s="789"/>
      <c r="AC268" s="789"/>
      <c r="AD268" s="789"/>
      <c r="AE268" s="789"/>
      <c r="AF268" s="789"/>
      <c r="AG268" s="789"/>
      <c r="AH268" s="789"/>
      <c r="AI268" s="789"/>
      <c r="AJ268" s="789"/>
      <c r="AK268" s="789"/>
      <c r="AL268" s="789"/>
      <c r="AM268" s="789"/>
    </row>
    <row r="269" spans="1:39" ht="18">
      <c r="A269" s="1384" t="s">
        <v>674</v>
      </c>
      <c r="B269" s="1384" t="s">
        <v>642</v>
      </c>
      <c r="C269" s="1385">
        <v>3.8552027745300239E-4</v>
      </c>
      <c r="D269" s="1386">
        <v>0.99999988017806629</v>
      </c>
      <c r="E269" s="1387">
        <v>-3.0169184451038196E-4</v>
      </c>
      <c r="F269" s="1388">
        <v>269</v>
      </c>
      <c r="G269" s="1389">
        <v>58</v>
      </c>
      <c r="H269" s="1390">
        <v>57.77158457692164</v>
      </c>
      <c r="I269" s="1391">
        <v>89</v>
      </c>
      <c r="J269" s="1392">
        <v>58</v>
      </c>
      <c r="K269" s="1393">
        <v>40.480732697387765</v>
      </c>
      <c r="L269" s="1394">
        <v>38</v>
      </c>
      <c r="M269" s="1395">
        <v>2</v>
      </c>
      <c r="N269" s="1396">
        <v>42.824009902698208</v>
      </c>
      <c r="O269" s="1388">
        <v>359</v>
      </c>
      <c r="P269" s="1389">
        <v>58</v>
      </c>
      <c r="Q269" s="1390">
        <v>40.48072908228275</v>
      </c>
      <c r="R269" s="789"/>
      <c r="S269" s="789"/>
      <c r="T269" s="789"/>
      <c r="U269" s="789"/>
      <c r="V269" s="789"/>
      <c r="W269" s="789"/>
      <c r="X269" s="789"/>
      <c r="Y269" s="789"/>
      <c r="Z269" s="789"/>
      <c r="AA269" s="789"/>
      <c r="AB269" s="789"/>
      <c r="AC269" s="789"/>
      <c r="AD269" s="789"/>
      <c r="AE269" s="789"/>
      <c r="AF269" s="789"/>
      <c r="AG269" s="789"/>
      <c r="AH269" s="789"/>
      <c r="AI269" s="789"/>
      <c r="AJ269" s="789"/>
      <c r="AK269" s="789"/>
      <c r="AL269" s="789"/>
      <c r="AM269" s="789"/>
    </row>
    <row r="270" spans="1:39" ht="18">
      <c r="A270" s="1122"/>
      <c r="B270" s="1397"/>
      <c r="C270" s="737"/>
      <c r="D270" s="738"/>
      <c r="E270" s="1363"/>
      <c r="F270" s="1398"/>
      <c r="G270" s="789"/>
      <c r="H270" s="1399"/>
      <c r="I270" s="1398"/>
      <c r="J270" s="789"/>
      <c r="K270" s="1399"/>
      <c r="L270" s="1398"/>
      <c r="M270" s="789"/>
      <c r="N270" s="1399"/>
      <c r="O270" s="1398"/>
      <c r="P270" s="789"/>
      <c r="Q270" s="1399"/>
      <c r="R270" s="789"/>
      <c r="S270" s="789"/>
      <c r="T270" s="789"/>
      <c r="U270" s="789"/>
      <c r="V270" s="789"/>
      <c r="W270" s="789"/>
      <c r="X270" s="789"/>
      <c r="Y270" s="789"/>
      <c r="Z270" s="789"/>
      <c r="AA270" s="789"/>
      <c r="AB270" s="789"/>
      <c r="AC270" s="789"/>
      <c r="AD270" s="789"/>
      <c r="AE270" s="789"/>
      <c r="AF270" s="789"/>
      <c r="AG270" s="789"/>
      <c r="AH270" s="789"/>
      <c r="AI270" s="789"/>
      <c r="AJ270" s="789"/>
      <c r="AK270" s="789"/>
      <c r="AL270" s="789"/>
      <c r="AM270" s="789"/>
    </row>
    <row r="271" spans="1:39" ht="18">
      <c r="A271" s="910" t="s">
        <v>675</v>
      </c>
      <c r="B271" s="910" t="s">
        <v>642</v>
      </c>
      <c r="C271" s="737">
        <v>3.1833543994399318E-4</v>
      </c>
      <c r="D271" s="738">
        <v>0.99999990381817261</v>
      </c>
      <c r="E271" s="1363">
        <v>-3.0170547435472676E-4</v>
      </c>
      <c r="F271" s="752">
        <v>269</v>
      </c>
      <c r="G271" s="753">
        <v>58</v>
      </c>
      <c r="H271" s="754">
        <v>57.768774690812251</v>
      </c>
      <c r="I271" s="755">
        <v>89</v>
      </c>
      <c r="J271" s="756">
        <v>58</v>
      </c>
      <c r="K271" s="757">
        <v>54.338601049722655</v>
      </c>
      <c r="L271" s="758">
        <v>43</v>
      </c>
      <c r="M271" s="759">
        <v>27</v>
      </c>
      <c r="N271" s="1370">
        <v>49.148078155978922</v>
      </c>
      <c r="O271" s="752">
        <v>359</v>
      </c>
      <c r="P271" s="753">
        <v>58</v>
      </c>
      <c r="Q271" s="754">
        <v>54.338598034355499</v>
      </c>
      <c r="R271" s="789"/>
      <c r="S271" s="789"/>
      <c r="T271" s="789"/>
      <c r="U271" s="789"/>
      <c r="V271" s="789"/>
      <c r="W271" s="789"/>
      <c r="X271" s="789"/>
      <c r="Y271" s="789"/>
      <c r="Z271" s="789"/>
      <c r="AA271" s="789"/>
      <c r="AB271" s="789"/>
      <c r="AC271" s="789"/>
      <c r="AD271" s="789"/>
      <c r="AE271" s="789"/>
      <c r="AF271" s="789"/>
      <c r="AG271" s="789"/>
      <c r="AH271" s="789"/>
      <c r="AI271" s="789"/>
      <c r="AJ271" s="789"/>
      <c r="AK271" s="789"/>
      <c r="AL271" s="789"/>
      <c r="AM271" s="789"/>
    </row>
    <row r="272" spans="1:39" ht="18">
      <c r="A272" s="1122"/>
      <c r="B272" s="1397"/>
      <c r="C272" s="737"/>
      <c r="D272" s="738"/>
      <c r="E272" s="1363"/>
      <c r="F272" s="1398"/>
      <c r="G272" s="789"/>
      <c r="H272" s="1399"/>
      <c r="I272" s="1398"/>
      <c r="J272" s="789"/>
      <c r="K272" s="1399"/>
      <c r="L272" s="1398"/>
      <c r="M272" s="789"/>
      <c r="N272" s="1399"/>
      <c r="O272" s="1398"/>
      <c r="P272" s="789"/>
      <c r="Q272" s="1399"/>
      <c r="R272" s="789"/>
      <c r="S272" s="789"/>
      <c r="T272" s="789"/>
      <c r="U272" s="789"/>
      <c r="V272" s="789"/>
      <c r="W272" s="789"/>
      <c r="X272" s="789"/>
      <c r="Y272" s="789"/>
      <c r="Z272" s="789"/>
      <c r="AA272" s="789"/>
      <c r="AB272" s="789"/>
      <c r="AC272" s="789"/>
      <c r="AD272" s="789"/>
      <c r="AE272" s="789"/>
      <c r="AF272" s="789"/>
      <c r="AG272" s="789"/>
      <c r="AH272" s="789"/>
      <c r="AI272" s="789"/>
      <c r="AJ272" s="789"/>
      <c r="AK272" s="789"/>
      <c r="AL272" s="789"/>
      <c r="AM272" s="789"/>
    </row>
    <row r="273" spans="1:39" ht="18">
      <c r="A273" s="910" t="s">
        <v>676</v>
      </c>
      <c r="B273" s="910" t="s">
        <v>642</v>
      </c>
      <c r="C273" s="737">
        <v>3.5198909180214009E-4</v>
      </c>
      <c r="D273" s="738">
        <v>0.99999989612634643</v>
      </c>
      <c r="E273" s="1363">
        <v>-2.8957032931233658E-4</v>
      </c>
      <c r="F273" s="752">
        <v>269</v>
      </c>
      <c r="G273" s="753">
        <v>59</v>
      </c>
      <c r="H273" s="754">
        <v>0.27182759437001103</v>
      </c>
      <c r="I273" s="755">
        <v>89</v>
      </c>
      <c r="J273" s="756">
        <v>58</v>
      </c>
      <c r="K273" s="757">
        <v>47.397036679474212</v>
      </c>
      <c r="L273" s="758">
        <v>39</v>
      </c>
      <c r="M273" s="759">
        <v>26</v>
      </c>
      <c r="N273" s="1370">
        <v>34.994438784757961</v>
      </c>
      <c r="O273" s="752">
        <v>359</v>
      </c>
      <c r="P273" s="753">
        <v>58</v>
      </c>
      <c r="Q273" s="754">
        <v>47.397033636634632</v>
      </c>
      <c r="R273" s="789"/>
      <c r="S273" s="789"/>
      <c r="T273" s="789"/>
      <c r="U273" s="789"/>
      <c r="V273" s="789"/>
      <c r="W273" s="789"/>
      <c r="X273" s="789"/>
      <c r="Y273" s="789"/>
      <c r="Z273" s="789"/>
      <c r="AA273" s="789"/>
      <c r="AB273" s="789"/>
      <c r="AC273" s="789"/>
      <c r="AD273" s="789"/>
      <c r="AE273" s="789"/>
      <c r="AF273" s="789"/>
      <c r="AG273" s="789"/>
      <c r="AH273" s="789"/>
      <c r="AI273" s="789"/>
      <c r="AJ273" s="789"/>
      <c r="AK273" s="789"/>
      <c r="AL273" s="789"/>
      <c r="AM273" s="789"/>
    </row>
    <row r="274" spans="1:39" ht="18.600000000000001" thickBot="1">
      <c r="A274" s="1400"/>
      <c r="B274" s="1401"/>
      <c r="C274" s="1402"/>
      <c r="D274" s="1403"/>
      <c r="E274" s="1404"/>
      <c r="F274" s="1398"/>
      <c r="G274" s="789"/>
      <c r="H274" s="1399"/>
      <c r="I274" s="1398"/>
      <c r="J274" s="789"/>
      <c r="K274" s="1399"/>
      <c r="L274" s="1398"/>
      <c r="M274" s="789"/>
      <c r="N274" s="1399"/>
      <c r="O274" s="1398"/>
      <c r="P274" s="789"/>
      <c r="Q274" s="1399"/>
      <c r="R274" s="789"/>
      <c r="S274" s="789"/>
      <c r="T274" s="789"/>
      <c r="U274" s="789"/>
      <c r="V274" s="789"/>
      <c r="W274" s="789"/>
      <c r="X274" s="789"/>
      <c r="Y274" s="789"/>
      <c r="Z274" s="789"/>
      <c r="AA274" s="789"/>
      <c r="AB274" s="789"/>
      <c r="AC274" s="789"/>
      <c r="AD274" s="789"/>
      <c r="AE274" s="789"/>
      <c r="AF274" s="789"/>
      <c r="AG274" s="789"/>
      <c r="AH274" s="789"/>
      <c r="AI274" s="789"/>
      <c r="AJ274" s="789"/>
      <c r="AK274" s="789"/>
      <c r="AL274" s="789"/>
      <c r="AM274" s="789"/>
    </row>
    <row r="275" spans="1:39" ht="18.600000000000001" thickBot="1">
      <c r="A275" s="1151" t="s">
        <v>677</v>
      </c>
      <c r="B275" s="1151" t="s">
        <v>642</v>
      </c>
      <c r="C275" s="1008">
        <v>3.5194826973304524E-4</v>
      </c>
      <c r="D275" s="1006">
        <v>0.99999989337419504</v>
      </c>
      <c r="E275" s="930">
        <v>-2.976558827258151E-4</v>
      </c>
      <c r="F275" s="1405">
        <v>269</v>
      </c>
      <c r="G275" s="1406">
        <v>58</v>
      </c>
      <c r="H275" s="1407">
        <v>58.604062287777168</v>
      </c>
      <c r="I275" s="1408">
        <v>89</v>
      </c>
      <c r="J275" s="1409">
        <v>58</v>
      </c>
      <c r="K275" s="1410">
        <v>47.405456807684885</v>
      </c>
      <c r="L275" s="1411">
        <v>40</v>
      </c>
      <c r="M275" s="1412">
        <v>13</v>
      </c>
      <c r="N275" s="1413">
        <v>20.845009099157295</v>
      </c>
      <c r="O275" s="1405">
        <v>359</v>
      </c>
      <c r="P275" s="1406">
        <v>58</v>
      </c>
      <c r="Q275" s="1407">
        <v>47.4054535810819</v>
      </c>
      <c r="R275" s="789"/>
      <c r="S275" s="789"/>
      <c r="T275" s="789"/>
      <c r="U275" s="789"/>
      <c r="V275" s="789"/>
      <c r="W275" s="789"/>
      <c r="X275" s="789"/>
      <c r="Y275" s="789"/>
      <c r="Z275" s="789"/>
      <c r="AA275" s="789"/>
      <c r="AB275" s="789"/>
      <c r="AC275" s="789"/>
      <c r="AD275" s="789"/>
      <c r="AE275" s="789"/>
      <c r="AF275" s="789"/>
      <c r="AG275" s="789"/>
      <c r="AH275" s="789"/>
      <c r="AI275" s="789"/>
      <c r="AJ275" s="789"/>
      <c r="AK275" s="789"/>
      <c r="AL275" s="789"/>
      <c r="AM275" s="789"/>
    </row>
    <row r="276" spans="1:39" ht="18.600000000000001" thickBot="1">
      <c r="A276" s="1414" t="s">
        <v>678</v>
      </c>
      <c r="B276" s="1415" t="s">
        <v>642</v>
      </c>
      <c r="C276" s="955">
        <v>0</v>
      </c>
      <c r="D276" s="955">
        <v>1</v>
      </c>
      <c r="E276" s="955">
        <v>0</v>
      </c>
      <c r="F276" s="1416">
        <v>270</v>
      </c>
      <c r="G276" s="1417">
        <v>0</v>
      </c>
      <c r="H276" s="923">
        <v>0</v>
      </c>
      <c r="I276" s="774">
        <v>90</v>
      </c>
      <c r="J276" s="775">
        <v>0</v>
      </c>
      <c r="K276" s="776">
        <v>3.0695446184836328E-10</v>
      </c>
      <c r="L276" s="777">
        <v>90</v>
      </c>
      <c r="M276" s="778">
        <v>0</v>
      </c>
      <c r="N276" s="1376">
        <v>0</v>
      </c>
      <c r="O276" s="1416">
        <v>0</v>
      </c>
      <c r="P276" s="1417">
        <v>0</v>
      </c>
      <c r="Q276" s="923">
        <v>0</v>
      </c>
      <c r="R276" s="789"/>
      <c r="S276" s="789"/>
      <c r="T276" s="789"/>
      <c r="U276" s="789"/>
      <c r="V276" s="789"/>
      <c r="W276" s="789"/>
      <c r="X276" s="789"/>
      <c r="Y276" s="789"/>
      <c r="Z276" s="789"/>
      <c r="AA276" s="789"/>
      <c r="AB276" s="789"/>
      <c r="AC276" s="789"/>
      <c r="AD276" s="789"/>
      <c r="AE276" s="789"/>
      <c r="AF276" s="789"/>
      <c r="AG276" s="789"/>
      <c r="AH276" s="789"/>
      <c r="AI276" s="789"/>
      <c r="AJ276" s="789"/>
      <c r="AK276" s="789"/>
      <c r="AL276" s="789"/>
      <c r="AM276" s="789"/>
    </row>
    <row r="277" spans="1:39" ht="18.600000000000001" thickBot="1">
      <c r="A277" s="1418" t="s">
        <v>582</v>
      </c>
      <c r="B277" s="1419"/>
      <c r="C277" s="1419"/>
      <c r="D277" s="1419"/>
      <c r="E277" s="1419"/>
      <c r="F277" s="1420">
        <v>0</v>
      </c>
      <c r="G277" s="1421">
        <v>-1</v>
      </c>
      <c r="H277" s="1422">
        <v>-1.3959377122228043</v>
      </c>
      <c r="I277" s="1419"/>
      <c r="J277" s="1419"/>
      <c r="K277" s="1419"/>
      <c r="L277" s="1419"/>
      <c r="M277" s="1419"/>
      <c r="N277" s="1419"/>
      <c r="O277" s="1420">
        <v>0</v>
      </c>
      <c r="P277" s="1421">
        <v>-1</v>
      </c>
      <c r="Q277" s="1422">
        <v>-12.594546418918071</v>
      </c>
      <c r="R277" s="1423" t="s">
        <v>679</v>
      </c>
      <c r="S277" s="1424"/>
      <c r="T277" s="1424"/>
      <c r="U277" s="1424"/>
      <c r="V277" s="1425"/>
      <c r="W277" s="789"/>
      <c r="X277" s="789"/>
      <c r="Y277" s="789"/>
      <c r="Z277" s="789"/>
      <c r="AA277" s="789"/>
      <c r="AB277" s="789"/>
      <c r="AC277" s="789"/>
      <c r="AD277" s="789"/>
      <c r="AE277" s="789"/>
      <c r="AF277" s="789"/>
      <c r="AG277" s="789"/>
      <c r="AH277" s="789"/>
      <c r="AI277" s="789"/>
      <c r="AJ277" s="789"/>
      <c r="AK277" s="789"/>
      <c r="AL277" s="789"/>
      <c r="AM277" s="789"/>
    </row>
    <row r="278" spans="1:39" ht="18">
      <c r="A278" s="789"/>
      <c r="B278" s="789"/>
      <c r="C278" s="789"/>
      <c r="D278" s="789"/>
      <c r="E278" s="789"/>
      <c r="F278" s="789"/>
      <c r="G278" s="789"/>
      <c r="H278" s="789"/>
      <c r="I278" s="789"/>
      <c r="J278" s="789"/>
      <c r="K278" s="789"/>
      <c r="L278" s="789"/>
      <c r="M278" s="789"/>
      <c r="N278" s="789"/>
      <c r="O278" s="789"/>
      <c r="P278" s="789"/>
      <c r="Q278" s="789"/>
      <c r="R278" s="789"/>
      <c r="S278" s="789"/>
      <c r="T278" s="789"/>
      <c r="U278" s="789"/>
      <c r="V278" s="789"/>
      <c r="W278" s="789"/>
      <c r="X278" s="789"/>
      <c r="Y278" s="789"/>
      <c r="Z278" s="789"/>
      <c r="AA278" s="789"/>
      <c r="AB278" s="789"/>
      <c r="AC278" s="789"/>
      <c r="AD278" s="789"/>
      <c r="AE278" s="789"/>
      <c r="AF278" s="789"/>
      <c r="AG278" s="789"/>
      <c r="AH278" s="789"/>
      <c r="AI278" s="789"/>
      <c r="AJ278" s="789"/>
      <c r="AK278" s="789"/>
      <c r="AL278" s="789"/>
      <c r="AM278" s="789"/>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0.34998626667073579"/>
  </sheetPr>
  <dimension ref="A1:DW159"/>
  <sheetViews>
    <sheetView zoomScale="55" zoomScaleNormal="55" workbookViewId="0">
      <selection activeCell="X39" sqref="X39"/>
    </sheetView>
  </sheetViews>
  <sheetFormatPr defaultColWidth="8.6640625" defaultRowHeight="13.2"/>
  <cols>
    <col min="1" max="2" width="33.44140625" customWidth="1"/>
    <col min="3" max="3" width="7.109375" customWidth="1"/>
    <col min="4" max="4" width="6.6640625" customWidth="1"/>
    <col min="5" max="5" width="11.109375" customWidth="1"/>
    <col min="6" max="6" width="7.6640625" bestFit="1" customWidth="1"/>
    <col min="7" max="7" width="7.109375" bestFit="1" customWidth="1"/>
    <col min="8" max="8" width="7.6640625" bestFit="1" customWidth="1"/>
    <col min="9" max="9" width="7.109375" bestFit="1" customWidth="1"/>
    <col min="10" max="10" width="7.6640625" bestFit="1" customWidth="1"/>
    <col min="11" max="11" width="7.109375" bestFit="1" customWidth="1"/>
    <col min="12" max="12" width="6.6640625" customWidth="1"/>
    <col min="13" max="13" width="6.44140625" customWidth="1"/>
    <col min="14" max="14" width="11.109375" customWidth="1"/>
    <col min="15" max="15" width="8.44140625" customWidth="1"/>
    <col min="16" max="16" width="7.109375" bestFit="1" customWidth="1"/>
    <col min="17" max="17" width="7.6640625" bestFit="1" customWidth="1"/>
    <col min="18" max="18" width="7.109375" bestFit="1" customWidth="1"/>
    <col min="19" max="19" width="7.6640625" bestFit="1" customWidth="1"/>
    <col min="20" max="20" width="7.109375" bestFit="1" customWidth="1"/>
    <col min="21" max="21" width="6" bestFit="1" customWidth="1"/>
    <col min="22" max="22" width="6.33203125" customWidth="1"/>
    <col min="23" max="23" width="11.109375" customWidth="1"/>
    <col min="24" max="24" width="7.6640625" bestFit="1" customWidth="1"/>
    <col min="25" max="25" width="7.109375" bestFit="1" customWidth="1"/>
    <col min="26" max="26" width="7.6640625" bestFit="1" customWidth="1"/>
    <col min="27" max="27" width="7.109375" bestFit="1" customWidth="1"/>
    <col min="28" max="28" width="7.6640625" bestFit="1" customWidth="1"/>
    <col min="29" max="29" width="7.109375" bestFit="1" customWidth="1"/>
    <col min="30" max="31" width="7.109375" customWidth="1"/>
    <col min="32" max="32" width="11.109375" customWidth="1"/>
    <col min="33" max="33" width="7.6640625" bestFit="1" customWidth="1"/>
    <col min="34" max="34" width="7.109375" bestFit="1" customWidth="1"/>
    <col min="35" max="35" width="7.6640625" bestFit="1" customWidth="1"/>
    <col min="36" max="36" width="7.109375" bestFit="1" customWidth="1"/>
    <col min="37" max="37" width="7.6640625" bestFit="1" customWidth="1"/>
    <col min="38" max="38" width="7.109375" bestFit="1" customWidth="1"/>
    <col min="40" max="40" width="8.6640625" customWidth="1"/>
    <col min="41" max="41" width="9.44140625" customWidth="1"/>
    <col min="42" max="43" width="8.6640625" customWidth="1"/>
    <col min="44" max="44" width="14" customWidth="1"/>
    <col min="45" max="45" width="20.6640625" customWidth="1"/>
    <col min="46" max="46" width="6.44140625" customWidth="1"/>
    <col min="47" max="47" width="23.109375" customWidth="1"/>
    <col min="48" max="49" width="6.44140625" customWidth="1"/>
    <col min="50" max="50" width="13.44140625" customWidth="1"/>
    <col min="51" max="51" width="18.44140625" customWidth="1"/>
    <col min="52" max="52" width="13.44140625" customWidth="1"/>
    <col min="53" max="53" width="17.6640625" customWidth="1"/>
    <col min="54" max="54" width="13.44140625" customWidth="1"/>
    <col min="55" max="55" width="12.6640625" customWidth="1"/>
    <col min="56" max="56" width="6.44140625" customWidth="1"/>
    <col min="57" max="57" width="11" customWidth="1"/>
    <col min="58" max="58" width="6.44140625" customWidth="1"/>
    <col min="59" max="59" width="20.109375" customWidth="1"/>
    <col min="60" max="60" width="6.44140625" customWidth="1"/>
    <col min="61" max="61" width="10.6640625" customWidth="1"/>
    <col min="62" max="62" width="6.44140625" customWidth="1"/>
    <col min="63" max="63" width="7.109375" customWidth="1"/>
    <col min="64" max="64" width="6.44140625" customWidth="1"/>
    <col min="65" max="65" width="29.33203125" customWidth="1"/>
    <col min="66" max="66" width="6.44140625" customWidth="1"/>
    <col min="67" max="67" width="25.6640625" customWidth="1"/>
    <col min="68" max="68" width="6.44140625" customWidth="1"/>
    <col min="69" max="69" width="16.109375" customWidth="1"/>
    <col min="70" max="70" width="5.44140625" customWidth="1"/>
    <col min="71" max="71" width="2.33203125" customWidth="1"/>
    <col min="72" max="72" width="8.6640625" customWidth="1"/>
    <col min="73" max="73" width="14" customWidth="1"/>
    <col min="74" max="74" width="20.6640625" customWidth="1"/>
    <col min="75" max="75" width="5.44140625" customWidth="1"/>
    <col min="76" max="76" width="23.109375" customWidth="1"/>
    <col min="77" max="77" width="13.44140625" customWidth="1"/>
    <col min="78" max="78" width="6.44140625" customWidth="1"/>
    <col min="79" max="79" width="5.44140625" customWidth="1"/>
    <col min="80" max="80" width="18.44140625" customWidth="1"/>
    <col min="81" max="81" width="5.44140625" customWidth="1"/>
    <col min="82" max="82" width="17.6640625" customWidth="1"/>
    <col min="83" max="83" width="5.44140625" customWidth="1"/>
    <col min="84" max="84" width="12.6640625" customWidth="1"/>
    <col min="85" max="85" width="5.44140625" customWidth="1"/>
    <col min="86" max="86" width="11" customWidth="1"/>
    <col min="87" max="87" width="5.44140625" customWidth="1"/>
    <col min="88" max="88" width="20.109375" customWidth="1"/>
    <col min="89" max="89" width="5.44140625" customWidth="1"/>
    <col min="90" max="90" width="10.6640625" customWidth="1"/>
    <col min="91" max="91" width="5.44140625" customWidth="1"/>
    <col min="92" max="92" width="7.109375" customWidth="1"/>
    <col min="93" max="93" width="5.44140625" customWidth="1"/>
    <col min="94" max="94" width="29.33203125" customWidth="1"/>
    <col min="95" max="95" width="5.44140625" customWidth="1"/>
    <col min="96" max="96" width="25.6640625" style="218" customWidth="1"/>
    <col min="97" max="97" width="5.44140625" style="218" customWidth="1"/>
    <col min="98" max="98" width="16.109375" style="218" customWidth="1"/>
    <col min="99" max="99" width="5.44140625" style="218" customWidth="1"/>
    <col min="100" max="100" width="12.44140625" style="218" customWidth="1"/>
    <col min="101" max="101" width="14" style="218" customWidth="1"/>
    <col min="102" max="102" width="20.6640625" style="218" bestFit="1" customWidth="1"/>
    <col min="103" max="103" width="5.44140625" style="218" customWidth="1"/>
    <col min="104" max="104" width="23.109375" style="218" bestFit="1" customWidth="1"/>
    <col min="105" max="105" width="13.44140625" style="218" bestFit="1" customWidth="1"/>
    <col min="106" max="106" width="6.44140625" style="218" customWidth="1"/>
    <col min="107" max="107" width="5.44140625" style="218" customWidth="1"/>
    <col min="108" max="108" width="18.44140625" style="218" bestFit="1" customWidth="1"/>
    <col min="109" max="109" width="5.44140625" style="218" customWidth="1"/>
    <col min="110" max="110" width="17.6640625" style="218" bestFit="1" customWidth="1"/>
    <col min="111" max="111" width="5.44140625" style="218" customWidth="1"/>
    <col min="112" max="112" width="12.6640625" style="218" bestFit="1" customWidth="1"/>
    <col min="113" max="113" width="5.44140625" style="218" customWidth="1"/>
    <col min="114" max="114" width="11" style="218" bestFit="1" customWidth="1"/>
    <col min="115" max="115" width="5.44140625" style="218" customWidth="1"/>
    <col min="116" max="116" width="20.109375" style="218" bestFit="1" customWidth="1"/>
    <col min="117" max="117" width="5.44140625" style="218" customWidth="1"/>
    <col min="118" max="118" width="10.6640625" style="218" bestFit="1" customWidth="1"/>
    <col min="119" max="119" width="5.44140625" style="218" customWidth="1"/>
    <col min="120" max="120" width="7.109375" style="218" customWidth="1"/>
    <col min="121" max="121" width="5.44140625" style="218" customWidth="1"/>
    <col min="122" max="122" width="29.33203125" style="218" bestFit="1" customWidth="1"/>
    <col min="123" max="123" width="5.44140625" style="218" customWidth="1"/>
    <col min="124" max="124" width="25.6640625" style="218" bestFit="1" customWidth="1"/>
    <col min="125" max="125" width="5.44140625" style="218" customWidth="1"/>
    <col min="126" max="126" width="16.109375" style="218" bestFit="1" customWidth="1"/>
    <col min="127" max="127" width="5.44140625" style="218" customWidth="1"/>
  </cols>
  <sheetData>
    <row r="1" spans="1:127" ht="13.8" thickBot="1">
      <c r="C1" s="168"/>
      <c r="AO1">
        <v>0</v>
      </c>
      <c r="AR1" t="s">
        <v>3</v>
      </c>
      <c r="AT1" t="s">
        <v>246</v>
      </c>
      <c r="AV1" t="s">
        <v>246</v>
      </c>
      <c r="AX1" t="s">
        <v>246</v>
      </c>
      <c r="AZ1" t="s">
        <v>246</v>
      </c>
      <c r="BB1" t="s">
        <v>246</v>
      </c>
      <c r="BD1" t="s">
        <v>246</v>
      </c>
      <c r="BF1" t="s">
        <v>246</v>
      </c>
      <c r="BH1" t="s">
        <v>246</v>
      </c>
      <c r="BJ1" t="s">
        <v>246</v>
      </c>
      <c r="BL1" t="s">
        <v>246</v>
      </c>
      <c r="BN1" t="s">
        <v>246</v>
      </c>
      <c r="BP1" t="s">
        <v>246</v>
      </c>
      <c r="BR1" t="s">
        <v>246</v>
      </c>
      <c r="BU1" t="s">
        <v>4</v>
      </c>
      <c r="BW1" t="s">
        <v>246</v>
      </c>
      <c r="BY1" t="s">
        <v>246</v>
      </c>
      <c r="CA1" t="s">
        <v>246</v>
      </c>
      <c r="CC1" t="s">
        <v>246</v>
      </c>
      <c r="CE1" t="s">
        <v>246</v>
      </c>
      <c r="CG1" t="s">
        <v>246</v>
      </c>
      <c r="CI1" t="s">
        <v>246</v>
      </c>
      <c r="CK1" t="s">
        <v>246</v>
      </c>
      <c r="CM1" t="s">
        <v>246</v>
      </c>
      <c r="CO1" t="s">
        <v>246</v>
      </c>
      <c r="CQ1" t="s">
        <v>246</v>
      </c>
      <c r="CS1" s="218" t="s">
        <v>246</v>
      </c>
      <c r="CU1" s="218" t="s">
        <v>246</v>
      </c>
      <c r="CW1" s="218" t="s">
        <v>5</v>
      </c>
      <c r="CY1" s="218" t="s">
        <v>246</v>
      </c>
      <c r="DA1" s="218" t="s">
        <v>246</v>
      </c>
      <c r="DC1" s="218" t="s">
        <v>246</v>
      </c>
      <c r="DE1" s="218" t="s">
        <v>246</v>
      </c>
      <c r="DG1" s="218" t="s">
        <v>246</v>
      </c>
      <c r="DI1" s="218" t="s">
        <v>246</v>
      </c>
      <c r="DK1" s="218" t="s">
        <v>246</v>
      </c>
      <c r="DM1" s="218" t="s">
        <v>246</v>
      </c>
      <c r="DO1" s="218" t="s">
        <v>246</v>
      </c>
      <c r="DQ1" s="218" t="s">
        <v>246</v>
      </c>
      <c r="DS1" s="218" t="s">
        <v>246</v>
      </c>
      <c r="DU1" s="218" t="s">
        <v>246</v>
      </c>
      <c r="DW1" s="218" t="s">
        <v>246</v>
      </c>
    </row>
    <row r="2" spans="1:127" ht="15.6">
      <c r="A2" s="82" t="s">
        <v>351</v>
      </c>
      <c r="B2" s="83"/>
      <c r="C2" s="48"/>
      <c r="D2" s="86"/>
      <c r="E2" s="86"/>
      <c r="F2" s="86"/>
      <c r="G2" s="86"/>
      <c r="H2" s="86"/>
      <c r="I2" s="86"/>
      <c r="J2" s="86"/>
      <c r="K2" s="86"/>
      <c r="L2" s="86"/>
      <c r="M2" s="86"/>
      <c r="N2" s="391" t="s">
        <v>354</v>
      </c>
      <c r="O2" s="1506" t="s">
        <v>352</v>
      </c>
      <c r="P2" s="1506"/>
      <c r="Q2" s="1506"/>
      <c r="R2" s="1506"/>
      <c r="S2" s="1506"/>
      <c r="T2" s="1506"/>
      <c r="U2" s="1506"/>
      <c r="V2" s="1506"/>
      <c r="W2" s="390"/>
      <c r="X2" s="86"/>
      <c r="Y2" s="86"/>
      <c r="Z2" s="86"/>
      <c r="AA2" s="86"/>
      <c r="AB2" s="86"/>
      <c r="AC2" s="86"/>
      <c r="AD2" s="86"/>
      <c r="AE2" s="86"/>
      <c r="AF2" s="86"/>
      <c r="AG2" s="86"/>
      <c r="AH2" s="86"/>
      <c r="AI2" s="86"/>
      <c r="AJ2" s="86"/>
      <c r="AK2" s="86"/>
      <c r="AL2" s="86"/>
      <c r="AM2" s="87"/>
      <c r="AO2">
        <v>1</v>
      </c>
      <c r="AT2">
        <f ca="1">(SQRT(SUMSQ(AS4:AS53)))</f>
        <v>0</v>
      </c>
      <c r="AV2">
        <f ca="1">(SQRT(SUMSQ(AU4:AU53)))</f>
        <v>0</v>
      </c>
      <c r="AX2">
        <f ca="1">(SQRT(SUMSQ(AW4:AW53)))</f>
        <v>0</v>
      </c>
      <c r="AZ2">
        <f ca="1">(SQRT(SUMSQ(AY4:AY53)))</f>
        <v>0</v>
      </c>
      <c r="BB2">
        <f ca="1">(SQRT(SUMSQ(BA4:BA53)))</f>
        <v>0</v>
      </c>
      <c r="BD2">
        <f ca="1">(SQRT(SUMSQ(BC4:BC53)))</f>
        <v>0</v>
      </c>
      <c r="BF2">
        <f ca="1">(SQRT(SUMSQ(BE4:BE53)))</f>
        <v>0</v>
      </c>
      <c r="BH2">
        <f ca="1">(SQRT(SUMSQ(BG4:BG53)))</f>
        <v>0</v>
      </c>
      <c r="BJ2">
        <f ca="1">(SQRT(SUMSQ(BI4:BI53)))</f>
        <v>0</v>
      </c>
      <c r="BL2">
        <f ca="1">(SQRT(SUMSQ(BK4:BK53)))</f>
        <v>0</v>
      </c>
      <c r="BN2">
        <f ca="1">(SQRT(SUMSQ(BM4:BM53)))</f>
        <v>0</v>
      </c>
      <c r="BP2">
        <f ca="1">(SQRT(SUMSQ(BO4:BO53)))</f>
        <v>0</v>
      </c>
      <c r="BR2">
        <f ca="1">(SQRT(SUMSQ(BQ4:BQ55)))</f>
        <v>180</v>
      </c>
      <c r="BW2">
        <f ca="1">(SQRT(SUMSQ(BV4:BV53)))</f>
        <v>0</v>
      </c>
      <c r="BY2">
        <f ca="1">(SQRT(SUMSQ(BX4:BX53)))</f>
        <v>0</v>
      </c>
      <c r="CA2">
        <f ca="1">(SQRT(SUMSQ(BZ4:BZ53)))</f>
        <v>0</v>
      </c>
      <c r="CC2">
        <f ca="1">(SQRT(SUMSQ(CB4:CB53)))</f>
        <v>0</v>
      </c>
      <c r="CE2">
        <f ca="1">(SQRT(SUMSQ(CD4:CD53)))</f>
        <v>0</v>
      </c>
      <c r="CG2">
        <f ca="1">(SQRT(SUMSQ(CF4:CF53)))</f>
        <v>0</v>
      </c>
      <c r="CI2">
        <f ca="1">(SQRT(SUMSQ(CH4:CH53)))</f>
        <v>0</v>
      </c>
      <c r="CK2">
        <f ca="1">(SQRT(SUMSQ(CJ4:CJ53)))</f>
        <v>0</v>
      </c>
      <c r="CM2">
        <f ca="1">(SQRT(SUMSQ(CL4:CL53)))</f>
        <v>0</v>
      </c>
      <c r="CO2">
        <f ca="1">(SQRT(SUMSQ(CN4:CN53)))</f>
        <v>0</v>
      </c>
      <c r="CQ2">
        <f ca="1">(SQRT(SUMSQ(CP4:CP53)))</f>
        <v>0</v>
      </c>
      <c r="CS2" s="218">
        <f ca="1">(SQRT(SUMSQ(CR4:CR53)))</f>
        <v>0</v>
      </c>
      <c r="CU2" s="218">
        <f ca="1">(SQRT(SUMSQ(CT4:CT55)))</f>
        <v>180</v>
      </c>
      <c r="CY2" s="218">
        <f ca="1">(SQRT(SUMSQ(CX4:CX53)))</f>
        <v>0</v>
      </c>
      <c r="DA2" s="218">
        <f ca="1">(SQRT(SUMSQ(CZ4:CZ53)))</f>
        <v>0</v>
      </c>
      <c r="DC2" s="218">
        <f ca="1">(SQRT(SUMSQ(DB4:DB53)))</f>
        <v>0</v>
      </c>
      <c r="DE2" s="218">
        <f ca="1">(SQRT(SUMSQ(DD4:DD53)))</f>
        <v>0</v>
      </c>
      <c r="DG2" s="218">
        <f ca="1">(SQRT(SUMSQ(DF4:DF53)))</f>
        <v>0</v>
      </c>
      <c r="DI2" s="218">
        <f ca="1">(SQRT(SUMSQ(DH4:DH53)))</f>
        <v>0</v>
      </c>
      <c r="DK2" s="218">
        <f ca="1">(SQRT(SUMSQ(DJ4:DJ53)))</f>
        <v>0</v>
      </c>
      <c r="DM2" s="218">
        <f ca="1">(SQRT(SUMSQ(DL4:DL53)))</f>
        <v>0</v>
      </c>
      <c r="DO2" s="218">
        <f ca="1">(SQRT(SUMSQ(DN4:DN53)))</f>
        <v>0</v>
      </c>
      <c r="DQ2" s="218">
        <f ca="1">(SQRT(SUMSQ(DP4:DP53)))</f>
        <v>0</v>
      </c>
      <c r="DS2" s="218">
        <f ca="1">(SQRT(SUMSQ(DR4:DR53)))</f>
        <v>0</v>
      </c>
      <c r="DU2" s="218">
        <f ca="1">(SQRT(SUMSQ(DT4:DT53)))</f>
        <v>0</v>
      </c>
      <c r="DW2" s="218">
        <f ca="1">(SQRT(SUMSQ(DV4:DV55)))</f>
        <v>180</v>
      </c>
    </row>
    <row r="3" spans="1:127" ht="15.6">
      <c r="A3" s="82" t="s">
        <v>328</v>
      </c>
      <c r="B3" s="51"/>
      <c r="C3" s="48"/>
      <c r="D3" s="46"/>
      <c r="E3" s="46"/>
      <c r="F3" s="46"/>
      <c r="G3" s="46"/>
      <c r="H3" s="46"/>
      <c r="I3" s="46"/>
      <c r="J3" s="46"/>
      <c r="K3" s="46"/>
      <c r="L3" s="46"/>
      <c r="M3" s="46"/>
      <c r="N3" s="392" t="s">
        <v>355</v>
      </c>
      <c r="O3" s="1505" t="s">
        <v>422</v>
      </c>
      <c r="P3" s="1505"/>
      <c r="Q3" s="1505"/>
      <c r="R3" s="1505"/>
      <c r="S3" s="1505"/>
      <c r="T3" s="1505"/>
      <c r="U3" s="1505"/>
      <c r="V3" s="1505"/>
      <c r="W3" s="46" t="s">
        <v>353</v>
      </c>
      <c r="X3" s="46"/>
      <c r="Y3" s="46"/>
      <c r="Z3" s="46"/>
      <c r="AA3" s="46"/>
      <c r="AB3" s="46"/>
      <c r="AC3" s="46"/>
      <c r="AD3" s="46"/>
      <c r="AE3" s="46"/>
      <c r="AF3" s="46"/>
      <c r="AG3" s="46"/>
      <c r="AH3" s="46"/>
      <c r="AI3" s="46"/>
      <c r="AJ3" s="46"/>
      <c r="AK3" s="46"/>
      <c r="AL3" s="46"/>
      <c r="AM3" s="47"/>
      <c r="AO3">
        <v>2</v>
      </c>
      <c r="AS3" t="s">
        <v>242</v>
      </c>
      <c r="AU3" t="s">
        <v>243</v>
      </c>
      <c r="AW3" t="s">
        <v>100</v>
      </c>
      <c r="AY3" t="s">
        <v>101</v>
      </c>
      <c r="BA3" t="s">
        <v>104</v>
      </c>
      <c r="BC3" t="s">
        <v>23</v>
      </c>
      <c r="BE3" t="s">
        <v>244</v>
      </c>
      <c r="BG3" t="s">
        <v>102</v>
      </c>
      <c r="BI3" t="s">
        <v>35</v>
      </c>
      <c r="BK3" t="s">
        <v>245</v>
      </c>
      <c r="BM3" s="82" t="s">
        <v>298</v>
      </c>
      <c r="BO3" t="s">
        <v>249</v>
      </c>
      <c r="BQ3" t="s">
        <v>92</v>
      </c>
      <c r="BV3" t="s">
        <v>242</v>
      </c>
      <c r="BX3" t="s">
        <v>243</v>
      </c>
      <c r="BZ3" t="s">
        <v>100</v>
      </c>
      <c r="CB3" t="s">
        <v>101</v>
      </c>
      <c r="CD3" t="s">
        <v>104</v>
      </c>
      <c r="CF3" t="s">
        <v>23</v>
      </c>
      <c r="CH3" t="s">
        <v>244</v>
      </c>
      <c r="CJ3" t="s">
        <v>102</v>
      </c>
      <c r="CL3" t="s">
        <v>35</v>
      </c>
      <c r="CN3" t="s">
        <v>245</v>
      </c>
      <c r="CP3" s="82" t="s">
        <v>298</v>
      </c>
      <c r="CR3" s="218" t="s">
        <v>249</v>
      </c>
      <c r="CT3" s="218" t="s">
        <v>92</v>
      </c>
      <c r="CX3" s="218" t="s">
        <v>242</v>
      </c>
      <c r="CZ3" s="218" t="s">
        <v>243</v>
      </c>
      <c r="DB3" s="218" t="s">
        <v>100</v>
      </c>
      <c r="DD3" s="218" t="s">
        <v>101</v>
      </c>
      <c r="DF3" s="218" t="s">
        <v>104</v>
      </c>
      <c r="DH3" s="218" t="s">
        <v>23</v>
      </c>
      <c r="DJ3" s="218" t="s">
        <v>244</v>
      </c>
      <c r="DL3" s="218" t="s">
        <v>102</v>
      </c>
      <c r="DN3" s="218" t="s">
        <v>35</v>
      </c>
      <c r="DP3" s="218" t="s">
        <v>245</v>
      </c>
      <c r="DR3" s="82" t="s">
        <v>298</v>
      </c>
      <c r="DT3" s="218" t="s">
        <v>249</v>
      </c>
      <c r="DV3" s="218" t="s">
        <v>92</v>
      </c>
    </row>
    <row r="4" spans="1:127" ht="15.6">
      <c r="A4" s="82" t="s">
        <v>344</v>
      </c>
      <c r="C4" s="167"/>
      <c r="D4" s="46"/>
      <c r="E4" s="46"/>
      <c r="F4" s="46"/>
      <c r="G4" s="46"/>
      <c r="H4" s="46"/>
      <c r="I4" s="46"/>
      <c r="J4" s="46"/>
      <c r="K4" s="46"/>
      <c r="L4" s="46"/>
      <c r="M4" s="46"/>
      <c r="N4" s="96"/>
      <c r="O4" s="1505"/>
      <c r="P4" s="1505"/>
      <c r="Q4" s="1505"/>
      <c r="R4" s="1505"/>
      <c r="S4" s="1505"/>
      <c r="T4" s="1505"/>
      <c r="U4" s="1505"/>
      <c r="V4" s="1505"/>
      <c r="W4" s="46"/>
      <c r="X4" s="46"/>
      <c r="Y4" s="46"/>
      <c r="Z4" s="46"/>
      <c r="AA4" s="46"/>
      <c r="AB4" s="46"/>
      <c r="AC4" s="46"/>
      <c r="AD4" s="46"/>
      <c r="AE4" s="46"/>
      <c r="AF4" s="46"/>
      <c r="AG4" s="46"/>
      <c r="AH4" s="46"/>
      <c r="AI4" s="46"/>
      <c r="AJ4" s="46"/>
      <c r="AK4" s="46"/>
      <c r="AL4" s="46"/>
      <c r="AM4" s="47"/>
      <c r="AO4">
        <v>3</v>
      </c>
      <c r="AR4" t="s">
        <v>75</v>
      </c>
      <c r="AS4" t="str">
        <f t="array" aca="1" ref="AS4" ca="1">IF(AND(AS$3=INDIRECT("'" &amp; $O$3 &amp;"'!$H"&amp;6+$AO1),$AR$4=INDIRECT("'" &amp; $O$3 &amp;"'!$j"&amp;6+$AO1)),INDIRECT("'" &amp; $O$3 &amp;"'!$b"&amp;6+$AO1),"")</f>
        <v/>
      </c>
      <c r="AU4">
        <f t="array" aca="1" ref="AU4" ca="1">IF(AND(AU$3=INDIRECT("'" &amp; $O$3 &amp;"'!$H"&amp;6+$AO1),$AR$4=INDIRECT("'" &amp; $O$3 &amp;"'!$j"&amp;6+$AO1)),INDIRECT("'" &amp; $O$3 &amp;"'!$b"&amp;6+$AO1),"")</f>
        <v>0</v>
      </c>
      <c r="AW4" t="str">
        <f t="array" aca="1" ref="AW4" ca="1">IF(AND(AW$3=INDIRECT("'" &amp; $O$3 &amp;"'!$H"&amp;6+$AO1),$AR$4=INDIRECT("'" &amp; $O$3 &amp;"'!$j"&amp;6+$AO1)),INDIRECT("'" &amp; $O$3 &amp;"'!$b"&amp;6+$AO1),"")</f>
        <v/>
      </c>
      <c r="AY4" t="str">
        <f t="array" aca="1" ref="AY4" ca="1">IF(AND(AY$3=INDIRECT("'" &amp; $O$3 &amp;"'!$H"&amp;6+$AO1),$AR$4=INDIRECT("'" &amp; $O$3 &amp;"'!$j"&amp;6+$AO1)),INDIRECT("'" &amp; $O$3 &amp;"'!$b"&amp;6+$AO1),"")</f>
        <v/>
      </c>
      <c r="BA4" t="str">
        <f t="array" aca="1" ref="BA4" ca="1">IF(AND(BA$3=INDIRECT("'" &amp; $O$3 &amp;"'!$H"&amp;6+$AO1),$AR$4=INDIRECT("'" &amp; $O$3 &amp;"'!$j"&amp;6+$AO1)),INDIRECT("'" &amp; $O$3 &amp;"'!$b"&amp;6+$AO1),"")</f>
        <v/>
      </c>
      <c r="BC4" t="str">
        <f t="array" aca="1" ref="BC4" ca="1">IF(AND(BC$3=INDIRECT("'" &amp; $O$3 &amp;"'!$H"&amp;6+$AO1),$AR$4=INDIRECT("'" &amp; $O$3 &amp;"'!$j"&amp;6+$AO1)),INDIRECT("'" &amp; $O$3 &amp;"'!$b"&amp;6+$AO1),"")</f>
        <v/>
      </c>
      <c r="BE4" t="str">
        <f t="array" aca="1" ref="BE4" ca="1">IF(AND(BE$3=INDIRECT("'" &amp; $O$3 &amp;"'!$H"&amp;6+$AO1),$AR$4=INDIRECT("'" &amp; $O$3 &amp;"'!$j"&amp;6+$AO1)),INDIRECT("'" &amp; $O$3 &amp;"'!$b"&amp;6+$AO1),"")</f>
        <v/>
      </c>
      <c r="BG4" t="str">
        <f t="array" aca="1" ref="BG4" ca="1">IF(AND(BG$3=INDIRECT("'" &amp; $O$3 &amp;"'!$H"&amp;6+$AO1),$AR$4=INDIRECT("'" &amp; $O$3 &amp;"'!$j"&amp;6+$AO1)),INDIRECT("'" &amp; $O$3 &amp;"'!$b"&amp;6+$AO1),"")</f>
        <v/>
      </c>
      <c r="BI4" t="str">
        <f t="array" aca="1" ref="BI4" ca="1">IF(AND(BI$3=INDIRECT("'" &amp; $O$3 &amp;"'!$H"&amp;6+$AO1),$AR$4=INDIRECT("'" &amp; $O$3 &amp;"'!$j"&amp;6+$AO1)),INDIRECT("'" &amp; $O$3 &amp;"'!$b"&amp;6+$AO1),"")</f>
        <v/>
      </c>
      <c r="BK4" t="str">
        <f t="array" aca="1" ref="BK4" ca="1">IF(AND(BK$3=INDIRECT("'" &amp; $O$3 &amp;"'!$H"&amp;6+$AO1),$AR$4=INDIRECT("'" &amp; $O$3 &amp;"'!$j"&amp;6+$AO1)),INDIRECT("'" &amp; $O$3 &amp;"'!$b"&amp;6+$AO1),"")</f>
        <v/>
      </c>
      <c r="BM4" t="str">
        <f t="array" aca="1" ref="BM4" ca="1">IF(AND(BM$3=INDIRECT("'" &amp; $O$3 &amp;"'!$H"&amp;6+$AO1),$AR$4=INDIRECT("'" &amp; $O$3 &amp;"'!$j"&amp;6+$AO1)),INDIRECT("'" &amp; $O$3 &amp;"'!$b"&amp;6+$AO1),"")</f>
        <v/>
      </c>
      <c r="BO4" t="str">
        <f t="array" aca="1" ref="BO4" ca="1">IF(AND(BO$3=INDIRECT("'" &amp; $O$3 &amp;"'!$H"&amp;6+$AO1),$AR$4=INDIRECT("'" &amp; $O$3 &amp;"'!$j"&amp;6+$AO1)),INDIRECT("'" &amp; $O$3 &amp;"'!$b"&amp;6+$AO1),"")</f>
        <v/>
      </c>
      <c r="BQ4" t="str">
        <f t="array" aca="1" ref="BQ4" ca="1">IF(AND(BQ$3=INDIRECT("'" &amp; $O$3 &amp;"'!$H"&amp;6+$AO1),$AR$4=INDIRECT("'" &amp; $O$3 &amp;"'!$j"&amp;6+$AO1)),INDIRECT("'" &amp; $O$3 &amp;"'!$b"&amp;6+$AO1),"")</f>
        <v/>
      </c>
      <c r="BU4" t="s">
        <v>75</v>
      </c>
      <c r="BV4" t="str">
        <f t="array" aca="1" ref="BV4" ca="1">IF(AND(BV$3=INDIRECT("'" &amp; $O$3 &amp;"'!$H"&amp;6+$AO1),$AR$4=INDIRECT("'" &amp; $O$3 &amp;"'!$j"&amp;6+$AO1)),INDIRECT("'" &amp; $O$3 &amp;"'!$c"&amp;6+$AO1),"")</f>
        <v/>
      </c>
      <c r="BX4">
        <f t="array" aca="1" ref="BX4" ca="1">IF(AND(BX$3=INDIRECT("'" &amp; $O$3 &amp;"'!$H"&amp;6+$AO1),$AR$4=INDIRECT("'" &amp; $O$3 &amp;"'!$j"&amp;6+$AO1)),INDIRECT("'" &amp; $O$3 &amp;"'!$c"&amp;6+$AO1),"")</f>
        <v>0</v>
      </c>
      <c r="BZ4" t="str">
        <f t="array" aca="1" ref="BZ4" ca="1">IF(AND(BZ$3=INDIRECT("'" &amp; $O$3 &amp;"'!$H"&amp;6+$AO1),$AR$4=INDIRECT("'" &amp; $O$3 &amp;"'!$j"&amp;6+$AO1)),INDIRECT("'" &amp; $O$3 &amp;"'!$c"&amp;6+$AO1),"")</f>
        <v/>
      </c>
      <c r="CB4" t="str">
        <f t="array" aca="1" ref="CB4" ca="1">IF(AND(CB$3=INDIRECT("'" &amp; $O$3 &amp;"'!$H"&amp;6+$AO1),$AR$4=INDIRECT("'" &amp; $O$3 &amp;"'!$j"&amp;6+$AO1)),INDIRECT("'" &amp; $O$3 &amp;"'!$c"&amp;6+$AO1),"")</f>
        <v/>
      </c>
      <c r="CD4" t="str">
        <f t="array" aca="1" ref="CD4" ca="1">IF(AND(CD$3=INDIRECT("'" &amp; $O$3 &amp;"'!$H"&amp;6+$AO1),$AR$4=INDIRECT("'" &amp; $O$3 &amp;"'!$j"&amp;6+$AO1)),INDIRECT("'" &amp; $O$3 &amp;"'!$c"&amp;6+$AO1),"")</f>
        <v/>
      </c>
      <c r="CF4" t="str">
        <f t="array" aca="1" ref="CF4" ca="1">IF(AND(CF$3=INDIRECT("'" &amp; $O$3 &amp;"'!$H"&amp;6+$AO1),$AR$4=INDIRECT("'" &amp; $O$3 &amp;"'!$j"&amp;6+$AO1)),INDIRECT("'" &amp; $O$3 &amp;"'!$c"&amp;6+$AO1),"")</f>
        <v/>
      </c>
      <c r="CH4" t="str">
        <f t="array" aca="1" ref="CH4" ca="1">IF(AND(CH$3=INDIRECT("'" &amp; $O$3 &amp;"'!$H"&amp;6+$AO1),$AR$4=INDIRECT("'" &amp; $O$3 &amp;"'!$j"&amp;6+$AO1)),INDIRECT("'" &amp; $O$3 &amp;"'!$c"&amp;6+$AO1),"")</f>
        <v/>
      </c>
      <c r="CJ4" t="str">
        <f t="array" aca="1" ref="CJ4" ca="1">IF(AND(CJ$3=INDIRECT("'" &amp; $O$3 &amp;"'!$H"&amp;6+$AO1),$AR$4=INDIRECT("'" &amp; $O$3 &amp;"'!$j"&amp;6+$AO1)),INDIRECT("'" &amp; $O$3 &amp;"'!$c"&amp;6+$AO1),"")</f>
        <v/>
      </c>
      <c r="CL4" t="str">
        <f t="array" aca="1" ref="CL4" ca="1">IF(AND(CL$3=INDIRECT("'" &amp; $O$3 &amp;"'!$H"&amp;6+$AO1),$AR$4=INDIRECT("'" &amp; $O$3 &amp;"'!$j"&amp;6+$AO1)),INDIRECT("'" &amp; $O$3 &amp;"'!$c"&amp;6+$AO1),"")</f>
        <v/>
      </c>
      <c r="CN4" t="str">
        <f t="array" aca="1" ref="CN4" ca="1">IF(AND(CN$3=INDIRECT("'" &amp; $O$3 &amp;"'!$H"&amp;6+$AO1),$AR$4=INDIRECT("'" &amp; $O$3 &amp;"'!$j"&amp;6+$AO1)),INDIRECT("'" &amp; $O$3 &amp;"'!$c"&amp;6+$AO1),"")</f>
        <v/>
      </c>
      <c r="CP4" t="str">
        <f t="array" aca="1" ref="CP4" ca="1">IF(AND(CP$3=INDIRECT("'" &amp; $O$3 &amp;"'!$H"&amp;6+$AO1),$AR$4=INDIRECT("'" &amp; $O$3 &amp;"'!$j"&amp;6+$AO1)),INDIRECT("'" &amp; $O$3 &amp;"'!$c"&amp;6+$AO1),"")</f>
        <v/>
      </c>
      <c r="CR4" s="218" t="str">
        <f t="array" aca="1" ref="CR4" ca="1">IF(AND(CR$3=INDIRECT("'" &amp; $O$3 &amp;"'!$H"&amp;6+$AO1),$AR$4=INDIRECT("'" &amp; $O$3 &amp;"'!$j"&amp;6+$AO1)),INDIRECT("'" &amp; $O$3 &amp;"'!$c"&amp;6+$AO1),"")</f>
        <v/>
      </c>
      <c r="CT4" s="218" t="str">
        <f t="array" aca="1" ref="CT4" ca="1">IF(AND(CT$3=INDIRECT("'" &amp; $O$3 &amp;"'!$H"&amp;6+$AO1),$AR$4=INDIRECT("'" &amp; $O$3 &amp;"'!$j"&amp;6+$AO1)),INDIRECT("'" &amp; $O$3 &amp;"'!$c"&amp;6+$AO1),"")</f>
        <v/>
      </c>
      <c r="CW4" s="218" t="s">
        <v>75</v>
      </c>
      <c r="CX4" s="218" t="str">
        <f t="array" aca="1" ref="CX4" ca="1">IF(AND(CX$3=INDIRECT("'" &amp; $O$3 &amp;"'!$H"&amp;6+$AO1),$AR$4=INDIRECT("'" &amp; $O$3 &amp;"'!$j"&amp;6+$AO1)),INDIRECT("'" &amp; $O$3 &amp;"'!$d"&amp;6+$AO1),"")</f>
        <v/>
      </c>
      <c r="CZ4" s="218">
        <f t="array" aca="1" ref="CZ4" ca="1">IF(AND(CZ$3=INDIRECT("'" &amp; $O$3 &amp;"'!$H"&amp;6+$AO1),$AR$4=INDIRECT("'" &amp; $O$3 &amp;"'!$j"&amp;6+$AO1)),INDIRECT("'" &amp; $O$3 &amp;"'!$d"&amp;6+$AO1),"")</f>
        <v>0</v>
      </c>
      <c r="DB4" s="218" t="str">
        <f t="array" aca="1" ref="DB4" ca="1">IF(AND(DB$3=INDIRECT("'" &amp; $O$3 &amp;"'!$H"&amp;6+$AO1),$AR$4=INDIRECT("'" &amp; $O$3 &amp;"'!$j"&amp;6+$AO1)),INDIRECT("'" &amp; $O$3 &amp;"'!$d"&amp;6+$AO1),"")</f>
        <v/>
      </c>
      <c r="DD4" s="218" t="str">
        <f t="array" aca="1" ref="DD4" ca="1">IF(AND(DD$3=INDIRECT("'" &amp; $O$3 &amp;"'!$H"&amp;6+$AO1),$AR$4=INDIRECT("'" &amp; $O$3 &amp;"'!$j"&amp;6+$AO1)),INDIRECT("'" &amp; $O$3 &amp;"'!$d"&amp;6+$AO1),"")</f>
        <v/>
      </c>
      <c r="DF4" s="218" t="str">
        <f t="array" aca="1" ref="DF4" ca="1">IF(AND(DF$3=INDIRECT("'" &amp; $O$3 &amp;"'!$H"&amp;6+$AO1),$AR$4=INDIRECT("'" &amp; $O$3 &amp;"'!$j"&amp;6+$AO1)),INDIRECT("'" &amp; $O$3 &amp;"'!$d"&amp;6+$AO1),"")</f>
        <v/>
      </c>
      <c r="DH4" s="218" t="str">
        <f t="array" aca="1" ref="DH4" ca="1">IF(AND(DH$3=INDIRECT("'" &amp; $O$3 &amp;"'!$H"&amp;6+$AO1),$AR$4=INDIRECT("'" &amp; $O$3 &amp;"'!$j"&amp;6+$AO1)),INDIRECT("'" &amp; $O$3 &amp;"'!$d"&amp;6+$AO1),"")</f>
        <v/>
      </c>
      <c r="DJ4" s="218" t="str">
        <f t="array" aca="1" ref="DJ4" ca="1">IF(AND(DJ$3=INDIRECT("'" &amp; $O$3 &amp;"'!$H"&amp;6+$AO1),$AR$4=INDIRECT("'" &amp; $O$3 &amp;"'!$j"&amp;6+$AO1)),INDIRECT("'" &amp; $O$3 &amp;"'!$d"&amp;6+$AO1),"")</f>
        <v/>
      </c>
      <c r="DL4" s="218" t="str">
        <f t="array" aca="1" ref="DL4" ca="1">IF(AND(DL$3=INDIRECT("'" &amp; $O$3 &amp;"'!$H"&amp;6+$AO1),$AR$4=INDIRECT("'" &amp; $O$3 &amp;"'!$j"&amp;6+$AO1)),INDIRECT("'" &amp; $O$3 &amp;"'!$d"&amp;6+$AO1),"")</f>
        <v/>
      </c>
      <c r="DN4" s="218" t="str">
        <f t="array" aca="1" ref="DN4" ca="1">IF(AND(DN$3=INDIRECT("'" &amp; $O$3 &amp;"'!$H"&amp;6+$AO1),$AR$4=INDIRECT("'" &amp; $O$3 &amp;"'!$j"&amp;6+$AO1)),INDIRECT("'" &amp; $O$3 &amp;"'!$d"&amp;6+$AO1),"")</f>
        <v/>
      </c>
      <c r="DP4" s="218" t="str">
        <f t="array" aca="1" ref="DP4" ca="1">IF(AND(DP$3=INDIRECT("'" &amp; $O$3 &amp;"'!$H"&amp;6+$AO1),$AR$4=INDIRECT("'" &amp; $O$3 &amp;"'!$j"&amp;6+$AO1)),INDIRECT("'" &amp; $O$3 &amp;"'!$d"&amp;6+$AO1),"")</f>
        <v/>
      </c>
      <c r="DR4" s="218" t="str">
        <f t="array" aca="1" ref="DR4" ca="1">IF(AND(DR$3=INDIRECT("'" &amp; $O$3 &amp;"'!$H"&amp;6+$AO1),$AR$4=INDIRECT("'" &amp; $O$3 &amp;"'!$j"&amp;6+$AO1)),INDIRECT("'" &amp; $O$3 &amp;"'!$d"&amp;6+$AO1),"")</f>
        <v/>
      </c>
      <c r="DT4" s="218" t="str">
        <f t="array" aca="1" ref="DT4" ca="1">IF(AND(DT$3=INDIRECT("'" &amp; $O$3 &amp;"'!$H"&amp;6+$AO1),$AR$4=INDIRECT("'" &amp; $O$3 &amp;"'!$j"&amp;6+$AO1)),INDIRECT("'" &amp; $O$3 &amp;"'!$d"&amp;6+$AO1),"")</f>
        <v/>
      </c>
      <c r="DV4" s="218" t="str">
        <f t="array" aca="1" ref="DV4" ca="1">IF(AND(DV$3=INDIRECT("'" &amp; $O$3 &amp;"'!$H"&amp;6+$AO1),$AR$4=INDIRECT("'" &amp; $O$3 &amp;"'!$j"&amp;6+$AO1)),INDIRECT("'" &amp; $O$3 &amp;"'!$d"&amp;6+$AO1),"")</f>
        <v/>
      </c>
    </row>
    <row r="5" spans="1:127">
      <c r="A5" s="82" t="s">
        <v>418</v>
      </c>
      <c r="C5" s="48"/>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7"/>
      <c r="AO5">
        <v>4</v>
      </c>
      <c r="AS5" t="str">
        <f t="array" aca="1" ref="AS5" ca="1">IF(AND(AS$3=INDIRECT("'" &amp; $O$3 &amp;"'!$H"&amp;6+$AO2),$AR$4=INDIRECT("'" &amp; $O$3 &amp;"'!$j"&amp;6+$AO2)),INDIRECT("'" &amp; $O$3 &amp;"'!$b"&amp;6+$AO2),"")</f>
        <v/>
      </c>
      <c r="AU5" t="str">
        <f t="array" aca="1" ref="AU5" ca="1">IF(AND(AU$3=INDIRECT("'" &amp; $O$3 &amp;"'!$H"&amp;6+$AO2),$AR$4=INDIRECT("'" &amp; $O$3 &amp;"'!$j"&amp;6+$AO2)),INDIRECT("'" &amp; $O$3 &amp;"'!$b"&amp;6+$AO2),"")</f>
        <v/>
      </c>
      <c r="AW5" t="str">
        <f t="array" aca="1" ref="AW5" ca="1">IF(AND(AW$3=INDIRECT("'" &amp; $O$3 &amp;"'!$H"&amp;6+$AO2),$AR$4=INDIRECT("'" &amp; $O$3 &amp;"'!$j"&amp;6+$AO2)),INDIRECT("'" &amp; $O$3 &amp;"'!$b"&amp;6+$AO2),"")</f>
        <v/>
      </c>
      <c r="AY5" t="str">
        <f t="array" aca="1" ref="AY5" ca="1">IF(AND(AY$3=INDIRECT("'" &amp; $O$3 &amp;"'!$H"&amp;6+$AO2),$AR$4=INDIRECT("'" &amp; $O$3 &amp;"'!$j"&amp;6+$AO2)),INDIRECT("'" &amp; $O$3 &amp;"'!$b"&amp;6+$AO2),"")</f>
        <v/>
      </c>
      <c r="BA5" t="str">
        <f t="array" aca="1" ref="BA5" ca="1">IF(AND(BA$3=INDIRECT("'" &amp; $O$3 &amp;"'!$H"&amp;6+$AO2),$AR$4=INDIRECT("'" &amp; $O$3 &amp;"'!$j"&amp;6+$AO2)),INDIRECT("'" &amp; $O$3 &amp;"'!$b"&amp;6+$AO2),"")</f>
        <v/>
      </c>
      <c r="BC5" t="str">
        <f t="array" aca="1" ref="BC5" ca="1">IF(AND(BC$3=INDIRECT("'" &amp; $O$3 &amp;"'!$H"&amp;6+$AO2),$AR$4=INDIRECT("'" &amp; $O$3 &amp;"'!$j"&amp;6+$AO2)),INDIRECT("'" &amp; $O$3 &amp;"'!$b"&amp;6+$AO2),"")</f>
        <v/>
      </c>
      <c r="BE5" t="str">
        <f t="array" aca="1" ref="BE5" ca="1">IF(AND(BE$3=INDIRECT("'" &amp; $O$3 &amp;"'!$H"&amp;6+$AO2),$AR$4=INDIRECT("'" &amp; $O$3 &amp;"'!$j"&amp;6+$AO2)),INDIRECT("'" &amp; $O$3 &amp;"'!$b"&amp;6+$AO2),"")</f>
        <v/>
      </c>
      <c r="BG5" t="str">
        <f t="array" aca="1" ref="BG5" ca="1">IF(AND(BG$3=INDIRECT("'" &amp; $O$3 &amp;"'!$H"&amp;6+$AO2),$AR$4=INDIRECT("'" &amp; $O$3 &amp;"'!$j"&amp;6+$AO2)),INDIRECT("'" &amp; $O$3 &amp;"'!$b"&amp;6+$AO2),"")</f>
        <v/>
      </c>
      <c r="BI5" t="str">
        <f t="array" aca="1" ref="BI5" ca="1">IF(AND(BI$3=INDIRECT("'" &amp; $O$3 &amp;"'!$H"&amp;6+$AO2),$AR$4=INDIRECT("'" &amp; $O$3 &amp;"'!$j"&amp;6+$AO2)),INDIRECT("'" &amp; $O$3 &amp;"'!$b"&amp;6+$AO2),"")</f>
        <v/>
      </c>
      <c r="BK5" t="str">
        <f t="array" aca="1" ref="BK5" ca="1">IF(AND(BK$3=INDIRECT("'" &amp; $O$3 &amp;"'!$H"&amp;6+$AO2),$AR$4=INDIRECT("'" &amp; $O$3 &amp;"'!$j"&amp;6+$AO2)),INDIRECT("'" &amp; $O$3 &amp;"'!$b"&amp;6+$AO2),"")</f>
        <v/>
      </c>
      <c r="BM5" t="str">
        <f t="array" aca="1" ref="BM5" ca="1">IF(AND(BM$3=INDIRECT("'" &amp; $O$3 &amp;"'!$H"&amp;6+$AO2),$AR$4=INDIRECT("'" &amp; $O$3 &amp;"'!$j"&amp;6+$AO2)),INDIRECT("'" &amp; $O$3 &amp;"'!$b"&amp;6+$AO2),"")</f>
        <v/>
      </c>
      <c r="BO5" t="str">
        <f t="array" aca="1" ref="BO5" ca="1">IF(AND(BO$3=INDIRECT("'" &amp; $O$3 &amp;"'!$H"&amp;6+$AO2),$AR$4=INDIRECT("'" &amp; $O$3 &amp;"'!$j"&amp;6+$AO2)),INDIRECT("'" &amp; $O$3 &amp;"'!$b"&amp;6+$AO2),"")</f>
        <v/>
      </c>
      <c r="BQ5">
        <f t="array" aca="1" ref="BQ5" ca="1">IF(AND(BQ$3=INDIRECT("'" &amp; $O$3 &amp;"'!$H"&amp;6+$AO2),$AR$4=INDIRECT("'" &amp; $O$3 &amp;"'!$j"&amp;6+$AO2)),INDIRECT("'" &amp; $O$3 &amp;"'!$b"&amp;6+$AO2),"")</f>
        <v>180</v>
      </c>
      <c r="BV5" t="str">
        <f t="array" aca="1" ref="BV5" ca="1">IF(AND(BV$3=INDIRECT("'" &amp; $O$3 &amp;"'!$H"&amp;6+$AO2),$AR$4=INDIRECT("'" &amp; $O$3 &amp;"'!$j"&amp;6+$AO2)),INDIRECT("'" &amp; $O$3 &amp;"'!$c"&amp;6+$AO2),"")</f>
        <v/>
      </c>
      <c r="BX5" t="str">
        <f t="array" aca="1" ref="BX5" ca="1">IF(AND(BX$3=INDIRECT("'" &amp; $O$3 &amp;"'!$H"&amp;6+$AO2),$AR$4=INDIRECT("'" &amp; $O$3 &amp;"'!$j"&amp;6+$AO2)),INDIRECT("'" &amp; $O$3 &amp;"'!$c"&amp;6+$AO2),"")</f>
        <v/>
      </c>
      <c r="BZ5" t="str">
        <f t="array" aca="1" ref="BZ5" ca="1">IF(AND(BZ$3=INDIRECT("'" &amp; $O$3 &amp;"'!$H"&amp;6+$AO2),$AR$4=INDIRECT("'" &amp; $O$3 &amp;"'!$j"&amp;6+$AO2)),INDIRECT("'" &amp; $O$3 &amp;"'!$c"&amp;6+$AO2),"")</f>
        <v/>
      </c>
      <c r="CB5" t="str">
        <f t="array" aca="1" ref="CB5" ca="1">IF(AND(CB$3=INDIRECT("'" &amp; $O$3 &amp;"'!$H"&amp;6+$AO2),$AR$4=INDIRECT("'" &amp; $O$3 &amp;"'!$j"&amp;6+$AO2)),INDIRECT("'" &amp; $O$3 &amp;"'!$c"&amp;6+$AO2),"")</f>
        <v/>
      </c>
      <c r="CD5" t="str">
        <f t="array" aca="1" ref="CD5" ca="1">IF(AND(CD$3=INDIRECT("'" &amp; $O$3 &amp;"'!$H"&amp;6+$AO2),$AR$4=INDIRECT("'" &amp; $O$3 &amp;"'!$j"&amp;6+$AO2)),INDIRECT("'" &amp; $O$3 &amp;"'!$c"&amp;6+$AO2),"")</f>
        <v/>
      </c>
      <c r="CF5" t="str">
        <f t="array" aca="1" ref="CF5" ca="1">IF(AND(CF$3=INDIRECT("'" &amp; $O$3 &amp;"'!$H"&amp;6+$AO2),$AR$4=INDIRECT("'" &amp; $O$3 &amp;"'!$j"&amp;6+$AO2)),INDIRECT("'" &amp; $O$3 &amp;"'!$c"&amp;6+$AO2),"")</f>
        <v/>
      </c>
      <c r="CH5" t="str">
        <f t="array" aca="1" ref="CH5" ca="1">IF(AND(CH$3=INDIRECT("'" &amp; $O$3 &amp;"'!$H"&amp;6+$AO2),$AR$4=INDIRECT("'" &amp; $O$3 &amp;"'!$j"&amp;6+$AO2)),INDIRECT("'" &amp; $O$3 &amp;"'!$c"&amp;6+$AO2),"")</f>
        <v/>
      </c>
      <c r="CJ5" t="str">
        <f t="array" aca="1" ref="CJ5" ca="1">IF(AND(CJ$3=INDIRECT("'" &amp; $O$3 &amp;"'!$H"&amp;6+$AO2),$AR$4=INDIRECT("'" &amp; $O$3 &amp;"'!$j"&amp;6+$AO2)),INDIRECT("'" &amp; $O$3 &amp;"'!$c"&amp;6+$AO2),"")</f>
        <v/>
      </c>
      <c r="CL5" t="str">
        <f t="array" aca="1" ref="CL5" ca="1">IF(AND(CL$3=INDIRECT("'" &amp; $O$3 &amp;"'!$H"&amp;6+$AO2),$AR$4=INDIRECT("'" &amp; $O$3 &amp;"'!$j"&amp;6+$AO2)),INDIRECT("'" &amp; $O$3 &amp;"'!$c"&amp;6+$AO2),"")</f>
        <v/>
      </c>
      <c r="CN5" t="str">
        <f t="array" aca="1" ref="CN5" ca="1">IF(AND(CN$3=INDIRECT("'" &amp; $O$3 &amp;"'!$H"&amp;6+$AO2),$AR$4=INDIRECT("'" &amp; $O$3 &amp;"'!$j"&amp;6+$AO2)),INDIRECT("'" &amp; $O$3 &amp;"'!$c"&amp;6+$AO2),"")</f>
        <v/>
      </c>
      <c r="CP5" t="str">
        <f t="array" aca="1" ref="CP5" ca="1">IF(AND(CP$3=INDIRECT("'" &amp; $O$3 &amp;"'!$H"&amp;6+$AO2),$AR$4=INDIRECT("'" &amp; $O$3 &amp;"'!$j"&amp;6+$AO2)),INDIRECT("'" &amp; $O$3 &amp;"'!$c"&amp;6+$AO2),"")</f>
        <v/>
      </c>
      <c r="CR5" s="218" t="str">
        <f t="array" aca="1" ref="CR5" ca="1">IF(AND(CR$3=INDIRECT("'" &amp; $O$3 &amp;"'!$H"&amp;6+$AO2),$AR$4=INDIRECT("'" &amp; $O$3 &amp;"'!$j"&amp;6+$AO2)),INDIRECT("'" &amp; $O$3 &amp;"'!$c"&amp;6+$AO2),"")</f>
        <v/>
      </c>
      <c r="CT5" s="218">
        <f t="array" aca="1" ref="CT5" ca="1">IF(AND(CT$3=INDIRECT("'" &amp; $O$3 &amp;"'!$H"&amp;6+$AO2),$AR$4=INDIRECT("'" &amp; $O$3 &amp;"'!$j"&amp;6+$AO2)),INDIRECT("'" &amp; $O$3 &amp;"'!$c"&amp;6+$AO2),"")</f>
        <v>180</v>
      </c>
      <c r="CX5" s="218" t="str">
        <f t="array" aca="1" ref="CX5" ca="1">IF(AND(CX$3=INDIRECT("'" &amp; $O$3 &amp;"'!$H"&amp;6+$AO2),$AR$4=INDIRECT("'" &amp; $O$3 &amp;"'!$j"&amp;6+$AO2)),INDIRECT("'" &amp; $O$3 &amp;"'!$d"&amp;6+$AO2),"")</f>
        <v/>
      </c>
      <c r="CZ5" s="218" t="str">
        <f t="array" aca="1" ref="CZ5" ca="1">IF(AND(CZ$3=INDIRECT("'" &amp; $O$3 &amp;"'!$H"&amp;6+$AO2),$AR$4=INDIRECT("'" &amp; $O$3 &amp;"'!$j"&amp;6+$AO2)),INDIRECT("'" &amp; $O$3 &amp;"'!$d"&amp;6+$AO2),"")</f>
        <v/>
      </c>
      <c r="DB5" s="218" t="str">
        <f t="array" aca="1" ref="DB5" ca="1">IF(AND(DB$3=INDIRECT("'" &amp; $O$3 &amp;"'!$H"&amp;6+$AO2),$AR$4=INDIRECT("'" &amp; $O$3 &amp;"'!$j"&amp;6+$AO2)),INDIRECT("'" &amp; $O$3 &amp;"'!$d"&amp;6+$AO2),"")</f>
        <v/>
      </c>
      <c r="DD5" s="218" t="str">
        <f t="array" aca="1" ref="DD5" ca="1">IF(AND(DD$3=INDIRECT("'" &amp; $O$3 &amp;"'!$H"&amp;6+$AO2),$AR$4=INDIRECT("'" &amp; $O$3 &amp;"'!$j"&amp;6+$AO2)),INDIRECT("'" &amp; $O$3 &amp;"'!$d"&amp;6+$AO2),"")</f>
        <v/>
      </c>
      <c r="DF5" s="218" t="str">
        <f t="array" aca="1" ref="DF5" ca="1">IF(AND(DF$3=INDIRECT("'" &amp; $O$3 &amp;"'!$H"&amp;6+$AO2),$AR$4=INDIRECT("'" &amp; $O$3 &amp;"'!$j"&amp;6+$AO2)),INDIRECT("'" &amp; $O$3 &amp;"'!$d"&amp;6+$AO2),"")</f>
        <v/>
      </c>
      <c r="DH5" s="218" t="str">
        <f t="array" aca="1" ref="DH5" ca="1">IF(AND(DH$3=INDIRECT("'" &amp; $O$3 &amp;"'!$H"&amp;6+$AO2),$AR$4=INDIRECT("'" &amp; $O$3 &amp;"'!$j"&amp;6+$AO2)),INDIRECT("'" &amp; $O$3 &amp;"'!$d"&amp;6+$AO2),"")</f>
        <v/>
      </c>
      <c r="DJ5" s="218" t="str">
        <f t="array" aca="1" ref="DJ5" ca="1">IF(AND(DJ$3=INDIRECT("'" &amp; $O$3 &amp;"'!$H"&amp;6+$AO2),$AR$4=INDIRECT("'" &amp; $O$3 &amp;"'!$j"&amp;6+$AO2)),INDIRECT("'" &amp; $O$3 &amp;"'!$d"&amp;6+$AO2),"")</f>
        <v/>
      </c>
      <c r="DL5" s="218" t="str">
        <f t="array" aca="1" ref="DL5" ca="1">IF(AND(DL$3=INDIRECT("'" &amp; $O$3 &amp;"'!$H"&amp;6+$AO2),$AR$4=INDIRECT("'" &amp; $O$3 &amp;"'!$j"&amp;6+$AO2)),INDIRECT("'" &amp; $O$3 &amp;"'!$d"&amp;6+$AO2),"")</f>
        <v/>
      </c>
      <c r="DN5" s="218" t="str">
        <f t="array" aca="1" ref="DN5" ca="1">IF(AND(DN$3=INDIRECT("'" &amp; $O$3 &amp;"'!$H"&amp;6+$AO2),$AR$4=INDIRECT("'" &amp; $O$3 &amp;"'!$j"&amp;6+$AO2)),INDIRECT("'" &amp; $O$3 &amp;"'!$d"&amp;6+$AO2),"")</f>
        <v/>
      </c>
      <c r="DP5" s="218" t="str">
        <f t="array" aca="1" ref="DP5" ca="1">IF(AND(DP$3=INDIRECT("'" &amp; $O$3 &amp;"'!$H"&amp;6+$AO2),$AR$4=INDIRECT("'" &amp; $O$3 &amp;"'!$j"&amp;6+$AO2)),INDIRECT("'" &amp; $O$3 &amp;"'!$d"&amp;6+$AO2),"")</f>
        <v/>
      </c>
      <c r="DR5" s="218" t="str">
        <f t="array" aca="1" ref="DR5" ca="1">IF(AND(DR$3=INDIRECT("'" &amp; $O$3 &amp;"'!$H"&amp;6+$AO2),$AR$4=INDIRECT("'" &amp; $O$3 &amp;"'!$j"&amp;6+$AO2)),INDIRECT("'" &amp; $O$3 &amp;"'!$d"&amp;6+$AO2),"")</f>
        <v/>
      </c>
      <c r="DT5" s="218" t="str">
        <f t="array" aca="1" ref="DT5" ca="1">IF(AND(DT$3=INDIRECT("'" &amp; $O$3 &amp;"'!$H"&amp;6+$AO2),$AR$4=INDIRECT("'" &amp; $O$3 &amp;"'!$j"&amp;6+$AO2)),INDIRECT("'" &amp; $O$3 &amp;"'!$d"&amp;6+$AO2),"")</f>
        <v/>
      </c>
      <c r="DV5" s="218">
        <f t="array" aca="1" ref="DV5" ca="1">IF(AND(DV$3=INDIRECT("'" &amp; $O$3 &amp;"'!$H"&amp;6+$AO2),$AR$4=INDIRECT("'" &amp; $O$3 &amp;"'!$j"&amp;6+$AO2)),INDIRECT("'" &amp; $O$3 &amp;"'!$d"&amp;6+$AO2),"")</f>
        <v>180</v>
      </c>
    </row>
    <row r="6" spans="1:127" ht="13.8" thickBot="1">
      <c r="A6" s="82" t="s">
        <v>419</v>
      </c>
      <c r="C6" s="48"/>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7"/>
      <c r="AO6">
        <v>5</v>
      </c>
      <c r="AS6" t="str">
        <f t="array" aca="1" ref="AS6" ca="1">IF(AND(AS$3=INDIRECT("'" &amp; $O$3 &amp;"'!$H"&amp;6+$AO3),$AR$4=INDIRECT("'" &amp; $O$3 &amp;"'!$j"&amp;6+$AO3)),INDIRECT("'" &amp; $O$3 &amp;"'!$b"&amp;6+$AO3),"")</f>
        <v/>
      </c>
      <c r="AU6" t="str">
        <f ca="1">IF(AND(AU$3=INDIRECT("'" &amp; $O$3 &amp;"'!$H"&amp;6+$AO3),$AR$4=INDIRECT("'" &amp; $O$3 &amp;"'!$j"&amp;6+$AO3)),INDIRECT("'" &amp; $O$3 &amp;"'!$b"&amp;6+$AO3),"")</f>
        <v/>
      </c>
      <c r="AW6" t="str">
        <f t="array" aca="1" ref="AW6" ca="1">IF(AND(AW$3=INDIRECT("'" &amp; $O$3 &amp;"'!$H"&amp;6+$AO3),$AR$4=INDIRECT("'" &amp; $O$3 &amp;"'!$j"&amp;6+$AO3)),INDIRECT("'" &amp; $O$3 &amp;"'!$b"&amp;6+$AO3),"")</f>
        <v/>
      </c>
      <c r="AY6" t="str">
        <f t="array" aca="1" ref="AY6" ca="1">IF(AND(AY$3=INDIRECT("'" &amp; $O$3 &amp;"'!$H"&amp;6+$AO3),$AR$4=INDIRECT("'" &amp; $O$3 &amp;"'!$j"&amp;6+$AO3)),INDIRECT("'" &amp; $O$3 &amp;"'!$b"&amp;6+$AO3),"")</f>
        <v/>
      </c>
      <c r="BA6" t="str">
        <f t="array" aca="1" ref="BA6" ca="1">IF(AND(BA$3=INDIRECT("'" &amp; $O$3 &amp;"'!$H"&amp;6+$AO3),$AR$4=INDIRECT("'" &amp; $O$3 &amp;"'!$j"&amp;6+$AO3)),INDIRECT("'" &amp; $O$3 &amp;"'!$b"&amp;6+$AO3),"")</f>
        <v/>
      </c>
      <c r="BC6" t="str">
        <f t="array" aca="1" ref="BC6" ca="1">IF(AND(BC$3=INDIRECT("'" &amp; $O$3 &amp;"'!$H"&amp;6+$AO3),$AR$4=INDIRECT("'" &amp; $O$3 &amp;"'!$j"&amp;6+$AO3)),INDIRECT("'" &amp; $O$3 &amp;"'!$b"&amp;6+$AO3),"")</f>
        <v/>
      </c>
      <c r="BE6" t="str">
        <f t="array" aca="1" ref="BE6" ca="1">IF(AND(BE$3=INDIRECT("'" &amp; $O$3 &amp;"'!$H"&amp;6+$AO3),$AR$4=INDIRECT("'" &amp; $O$3 &amp;"'!$j"&amp;6+$AO3)),INDIRECT("'" &amp; $O$3 &amp;"'!$b"&amp;6+$AO3),"")</f>
        <v/>
      </c>
      <c r="BG6" t="str">
        <f t="array" aca="1" ref="BG6" ca="1">IF(AND(BG$3=INDIRECT("'" &amp; $O$3 &amp;"'!$H"&amp;6+$AO3),$AR$4=INDIRECT("'" &amp; $O$3 &amp;"'!$j"&amp;6+$AO3)),INDIRECT("'" &amp; $O$3 &amp;"'!$b"&amp;6+$AO3),"")</f>
        <v/>
      </c>
      <c r="BI6" t="str">
        <f t="array" aca="1" ref="BI6" ca="1">IF(AND(BI$3=INDIRECT("'" &amp; $O$3 &amp;"'!$H"&amp;6+$AO3),$AR$4=INDIRECT("'" &amp; $O$3 &amp;"'!$j"&amp;6+$AO3)),INDIRECT("'" &amp; $O$3 &amp;"'!$b"&amp;6+$AO3),"")</f>
        <v/>
      </c>
      <c r="BK6" t="str">
        <f t="array" aca="1" ref="BK6" ca="1">IF(AND(BK$3=INDIRECT("'" &amp; $O$3 &amp;"'!$H"&amp;6+$AO3),$AR$4=INDIRECT("'" &amp; $O$3 &amp;"'!$j"&amp;6+$AO3)),INDIRECT("'" &amp; $O$3 &amp;"'!$b"&amp;6+$AO3),"")</f>
        <v/>
      </c>
      <c r="BM6" t="str">
        <f t="array" aca="1" ref="BM6" ca="1">IF(AND(BM$3=INDIRECT("'" &amp; $O$3 &amp;"'!$H"&amp;6+$AO3),$AR$4=INDIRECT("'" &amp; $O$3 &amp;"'!$j"&amp;6+$AO3)),INDIRECT("'" &amp; $O$3 &amp;"'!$b"&amp;6+$AO3),"")</f>
        <v/>
      </c>
      <c r="BO6" t="str">
        <f t="array" aca="1" ref="BO6" ca="1">IF(AND(BO$3=INDIRECT("'" &amp; $O$3 &amp;"'!$H"&amp;6+$AO3),$AR$4=INDIRECT("'" &amp; $O$3 &amp;"'!$j"&amp;6+$AO3)),INDIRECT("'" &amp; $O$3 &amp;"'!$b"&amp;6+$AO3),"")</f>
        <v/>
      </c>
      <c r="BQ6" t="str">
        <f t="array" aca="1" ref="BQ6" ca="1">IF(AND(BQ$3=INDIRECT("'" &amp; $O$3 &amp;"'!$H"&amp;6+$AO3),$AR$4=INDIRECT("'" &amp; $O$3 &amp;"'!$j"&amp;6+$AO3)),INDIRECT("'" &amp; $O$3 &amp;"'!$b"&amp;6+$AO3),"")</f>
        <v/>
      </c>
      <c r="BV6" t="str">
        <f t="array" aca="1" ref="BV6" ca="1">IF(AND(BV$3=INDIRECT("'" &amp; $O$3 &amp;"'!$H"&amp;6+$AO3),$AR$4=INDIRECT("'" &amp; $O$3 &amp;"'!$j"&amp;6+$AO3)),INDIRECT("'" &amp; $O$3 &amp;"'!$c"&amp;6+$AO3),"")</f>
        <v/>
      </c>
      <c r="BX6" t="str">
        <f t="array" aca="1" ref="BX6" ca="1">IF(AND(BX$3=INDIRECT("'" &amp; $O$3 &amp;"'!$H"&amp;6+$AO3),$AR$4=INDIRECT("'" &amp; $O$3 &amp;"'!$j"&amp;6+$AO3)),INDIRECT("'" &amp; $O$3 &amp;"'!$c"&amp;6+$AO3),"")</f>
        <v/>
      </c>
      <c r="BZ6" t="str">
        <f t="array" aca="1" ref="BZ6" ca="1">IF(AND(BZ$3=INDIRECT("'" &amp; $O$3 &amp;"'!$H"&amp;6+$AO3),$AR$4=INDIRECT("'" &amp; $O$3 &amp;"'!$j"&amp;6+$AO3)),INDIRECT("'" &amp; $O$3 &amp;"'!$c"&amp;6+$AO3),"")</f>
        <v/>
      </c>
      <c r="CB6" t="str">
        <f t="array" aca="1" ref="CB6" ca="1">IF(AND(CB$3=INDIRECT("'" &amp; $O$3 &amp;"'!$H"&amp;6+$AO3),$AR$4=INDIRECT("'" &amp; $O$3 &amp;"'!$j"&amp;6+$AO3)),INDIRECT("'" &amp; $O$3 &amp;"'!$c"&amp;6+$AO3),"")</f>
        <v/>
      </c>
      <c r="CD6" t="str">
        <f t="array" aca="1" ref="CD6" ca="1">IF(AND(CD$3=INDIRECT("'" &amp; $O$3 &amp;"'!$H"&amp;6+$AO3),$AR$4=INDIRECT("'" &amp; $O$3 &amp;"'!$j"&amp;6+$AO3)),INDIRECT("'" &amp; $O$3 &amp;"'!$c"&amp;6+$AO3),"")</f>
        <v/>
      </c>
      <c r="CF6" t="str">
        <f t="array" aca="1" ref="CF6" ca="1">IF(AND(CF$3=INDIRECT("'" &amp; $O$3 &amp;"'!$H"&amp;6+$AO3),$AR$4=INDIRECT("'" &amp; $O$3 &amp;"'!$j"&amp;6+$AO3)),INDIRECT("'" &amp; $O$3 &amp;"'!$c"&amp;6+$AO3),"")</f>
        <v/>
      </c>
      <c r="CH6" t="str">
        <f t="array" aca="1" ref="CH6" ca="1">IF(AND(CH$3=INDIRECT("'" &amp; $O$3 &amp;"'!$H"&amp;6+$AO3),$AR$4=INDIRECT("'" &amp; $O$3 &amp;"'!$j"&amp;6+$AO3)),INDIRECT("'" &amp; $O$3 &amp;"'!$c"&amp;6+$AO3),"")</f>
        <v/>
      </c>
      <c r="CJ6" t="str">
        <f t="array" aca="1" ref="CJ6" ca="1">IF(AND(CJ$3=INDIRECT("'" &amp; $O$3 &amp;"'!$H"&amp;6+$AO3),$AR$4=INDIRECT("'" &amp; $O$3 &amp;"'!$j"&amp;6+$AO3)),INDIRECT("'" &amp; $O$3 &amp;"'!$c"&amp;6+$AO3),"")</f>
        <v/>
      </c>
      <c r="CL6" t="str">
        <f t="array" aca="1" ref="CL6" ca="1">IF(AND(CL$3=INDIRECT("'" &amp; $O$3 &amp;"'!$H"&amp;6+$AO3),$AR$4=INDIRECT("'" &amp; $O$3 &amp;"'!$j"&amp;6+$AO3)),INDIRECT("'" &amp; $O$3 &amp;"'!$c"&amp;6+$AO3),"")</f>
        <v/>
      </c>
      <c r="CN6" t="str">
        <f t="array" aca="1" ref="CN6" ca="1">IF(AND(CN$3=INDIRECT("'" &amp; $O$3 &amp;"'!$H"&amp;6+$AO3),$AR$4=INDIRECT("'" &amp; $O$3 &amp;"'!$j"&amp;6+$AO3)),INDIRECT("'" &amp; $O$3 &amp;"'!$c"&amp;6+$AO3),"")</f>
        <v/>
      </c>
      <c r="CP6" t="str">
        <f t="array" aca="1" ref="CP6" ca="1">IF(AND(CP$3=INDIRECT("'" &amp; $O$3 &amp;"'!$H"&amp;6+$AO3),$AR$4=INDIRECT("'" &amp; $O$3 &amp;"'!$j"&amp;6+$AO3)),INDIRECT("'" &amp; $O$3 &amp;"'!$c"&amp;6+$AO3),"")</f>
        <v/>
      </c>
      <c r="CR6" s="218" t="str">
        <f t="array" aca="1" ref="CR6" ca="1">IF(AND(CR$3=INDIRECT("'" &amp; $O$3 &amp;"'!$H"&amp;6+$AO3),$AR$4=INDIRECT("'" &amp; $O$3 &amp;"'!$j"&amp;6+$AO3)),INDIRECT("'" &amp; $O$3 &amp;"'!$c"&amp;6+$AO3),"")</f>
        <v/>
      </c>
      <c r="CT6" s="218" t="str">
        <f t="array" aca="1" ref="CT6" ca="1">IF(AND(CT$3=INDIRECT("'" &amp; $O$3 &amp;"'!$H"&amp;6+$AO3),$AR$4=INDIRECT("'" &amp; $O$3 &amp;"'!$j"&amp;6+$AO3)),INDIRECT("'" &amp; $O$3 &amp;"'!$c"&amp;6+$AO3),"")</f>
        <v/>
      </c>
      <c r="CX6" s="218" t="str">
        <f t="array" aca="1" ref="CX6" ca="1">IF(AND(CX$3=INDIRECT("'" &amp; $O$3 &amp;"'!$H"&amp;6+$AO3),$AR$4=INDIRECT("'" &amp; $O$3 &amp;"'!$j"&amp;6+$AO3)),INDIRECT("'" &amp; $O$3 &amp;"'!$d"&amp;6+$AO3),"")</f>
        <v/>
      </c>
      <c r="CZ6" s="218" t="str">
        <f t="array" aca="1" ref="CZ6" ca="1">IF(AND(CZ$3=INDIRECT("'" &amp; $O$3 &amp;"'!$H"&amp;6+$AO3),$AR$4=INDIRECT("'" &amp; $O$3 &amp;"'!$j"&amp;6+$AO3)),INDIRECT("'" &amp; $O$3 &amp;"'!$d"&amp;6+$AO3),"")</f>
        <v/>
      </c>
      <c r="DB6" s="218" t="str">
        <f t="array" aca="1" ref="DB6" ca="1">IF(AND(DB$3=INDIRECT("'" &amp; $O$3 &amp;"'!$H"&amp;6+$AO3),$AR$4=INDIRECT("'" &amp; $O$3 &amp;"'!$j"&amp;6+$AO3)),INDIRECT("'" &amp; $O$3 &amp;"'!$d"&amp;6+$AO3),"")</f>
        <v/>
      </c>
      <c r="DD6" s="218" t="str">
        <f t="array" aca="1" ref="DD6" ca="1">IF(AND(DD$3=INDIRECT("'" &amp; $O$3 &amp;"'!$H"&amp;6+$AO3),$AR$4=INDIRECT("'" &amp; $O$3 &amp;"'!$j"&amp;6+$AO3)),INDIRECT("'" &amp; $O$3 &amp;"'!$d"&amp;6+$AO3),"")</f>
        <v/>
      </c>
      <c r="DF6" s="218" t="str">
        <f t="array" aca="1" ref="DF6" ca="1">IF(AND(DF$3=INDIRECT("'" &amp; $O$3 &amp;"'!$H"&amp;6+$AO3),$AR$4=INDIRECT("'" &amp; $O$3 &amp;"'!$j"&amp;6+$AO3)),INDIRECT("'" &amp; $O$3 &amp;"'!$d"&amp;6+$AO3),"")</f>
        <v/>
      </c>
      <c r="DH6" s="218" t="str">
        <f t="array" aca="1" ref="DH6" ca="1">IF(AND(DH$3=INDIRECT("'" &amp; $O$3 &amp;"'!$H"&amp;6+$AO3),$AR$4=INDIRECT("'" &amp; $O$3 &amp;"'!$j"&amp;6+$AO3)),INDIRECT("'" &amp; $O$3 &amp;"'!$d"&amp;6+$AO3),"")</f>
        <v/>
      </c>
      <c r="DJ6" s="218" t="str">
        <f t="array" aca="1" ref="DJ6" ca="1">IF(AND(DJ$3=INDIRECT("'" &amp; $O$3 &amp;"'!$H"&amp;6+$AO3),$AR$4=INDIRECT("'" &amp; $O$3 &amp;"'!$j"&amp;6+$AO3)),INDIRECT("'" &amp; $O$3 &amp;"'!$d"&amp;6+$AO3),"")</f>
        <v/>
      </c>
      <c r="DL6" s="218" t="str">
        <f t="array" aca="1" ref="DL6" ca="1">IF(AND(DL$3=INDIRECT("'" &amp; $O$3 &amp;"'!$H"&amp;6+$AO3),$AR$4=INDIRECT("'" &amp; $O$3 &amp;"'!$j"&amp;6+$AO3)),INDIRECT("'" &amp; $O$3 &amp;"'!$d"&amp;6+$AO3),"")</f>
        <v/>
      </c>
      <c r="DN6" s="218" t="str">
        <f t="array" aca="1" ref="DN6" ca="1">IF(AND(DN$3=INDIRECT("'" &amp; $O$3 &amp;"'!$H"&amp;6+$AO3),$AR$4=INDIRECT("'" &amp; $O$3 &amp;"'!$j"&amp;6+$AO3)),INDIRECT("'" &amp; $O$3 &amp;"'!$d"&amp;6+$AO3),"")</f>
        <v/>
      </c>
      <c r="DP6" s="218" t="str">
        <f t="array" aca="1" ref="DP6" ca="1">IF(AND(DP$3=INDIRECT("'" &amp; $O$3 &amp;"'!$H"&amp;6+$AO3),$AR$4=INDIRECT("'" &amp; $O$3 &amp;"'!$j"&amp;6+$AO3)),INDIRECT("'" &amp; $O$3 &amp;"'!$d"&amp;6+$AO3),"")</f>
        <v/>
      </c>
      <c r="DR6" s="218" t="str">
        <f t="array" aca="1" ref="DR6" ca="1">IF(AND(DR$3=INDIRECT("'" &amp; $O$3 &amp;"'!$H"&amp;6+$AO3),$AR$4=INDIRECT("'" &amp; $O$3 &amp;"'!$j"&amp;6+$AO3)),INDIRECT("'" &amp; $O$3 &amp;"'!$d"&amp;6+$AO3),"")</f>
        <v/>
      </c>
      <c r="DT6" s="218" t="str">
        <f t="array" aca="1" ref="DT6" ca="1">IF(AND(DT$3=INDIRECT("'" &amp; $O$3 &amp;"'!$H"&amp;6+$AO3),$AR$4=INDIRECT("'" &amp; $O$3 &amp;"'!$j"&amp;6+$AO3)),INDIRECT("'" &amp; $O$3 &amp;"'!$d"&amp;6+$AO3),"")</f>
        <v/>
      </c>
      <c r="DV6" s="218" t="str">
        <f t="array" aca="1" ref="DV6" ca="1">IF(AND(DV$3=INDIRECT("'" &amp; $O$3 &amp;"'!$H"&amp;6+$AO3),$AR$4=INDIRECT("'" &amp; $O$3 &amp;"'!$j"&amp;6+$AO3)),INDIRECT("'" &amp; $O$3 &amp;"'!$d"&amp;6+$AO3),"")</f>
        <v/>
      </c>
    </row>
    <row r="7" spans="1:127" ht="18">
      <c r="A7" s="82" t="s">
        <v>420</v>
      </c>
      <c r="C7" s="167"/>
      <c r="D7" s="46"/>
      <c r="E7" s="46"/>
      <c r="F7" s="46"/>
      <c r="G7" s="46"/>
      <c r="H7" s="46"/>
      <c r="I7" s="46"/>
      <c r="J7" s="46"/>
      <c r="K7" s="46"/>
      <c r="L7" s="46"/>
      <c r="M7" s="46"/>
      <c r="N7" s="1502" t="s">
        <v>87</v>
      </c>
      <c r="O7" s="1503"/>
      <c r="P7" s="1503"/>
      <c r="Q7" s="1503"/>
      <c r="R7" s="1503"/>
      <c r="S7" s="1503"/>
      <c r="T7" s="1504"/>
      <c r="U7" s="46"/>
      <c r="V7" s="46"/>
      <c r="W7" s="46"/>
      <c r="X7" s="46"/>
      <c r="Y7" s="46"/>
      <c r="Z7" s="46"/>
      <c r="AA7" s="46"/>
      <c r="AB7" s="46"/>
      <c r="AC7" s="46"/>
      <c r="AD7" s="46"/>
      <c r="AE7" s="46"/>
      <c r="AF7" s="46"/>
      <c r="AG7" s="46"/>
      <c r="AH7" s="46"/>
      <c r="AI7" s="46"/>
      <c r="AJ7" s="46"/>
      <c r="AK7" s="46"/>
      <c r="AL7" s="46"/>
      <c r="AM7" s="47"/>
      <c r="AO7">
        <v>6</v>
      </c>
      <c r="AS7" t="str">
        <f t="array" aca="1" ref="AS7" ca="1">IF(AND(AS$3=INDIRECT("'" &amp; $O$3 &amp;"'!$H"&amp;6+$AO4),$AR$4=INDIRECT("'" &amp; $O$3 &amp;"'!$j"&amp;6+$AO4)),INDIRECT("'" &amp; $O$3 &amp;"'!$b"&amp;6+$AO4),"")</f>
        <v/>
      </c>
      <c r="AU7" t="str">
        <f t="array" aca="1" ref="AU7" ca="1">IF(AND(AU$3=INDIRECT("'" &amp; $O$3 &amp;"'!$H"&amp;6+$AO4),$AR$4=INDIRECT("'" &amp; $O$3 &amp;"'!$j"&amp;6+$AO4)),INDIRECT("'" &amp; $O$3 &amp;"'!$b"&amp;6+$AO4),"")</f>
        <v/>
      </c>
      <c r="AW7" t="str">
        <f t="array" aca="1" ref="AW7" ca="1">IF(AND(AW$3=INDIRECT("'" &amp; $O$3 &amp;"'!$H"&amp;6+$AO4),$AR$4=INDIRECT("'" &amp; $O$3 &amp;"'!$j"&amp;6+$AO4)),INDIRECT("'" &amp; $O$3 &amp;"'!$b"&amp;6+$AO4),"")</f>
        <v/>
      </c>
      <c r="AY7" t="str">
        <f t="array" aca="1" ref="AY7" ca="1">IF(AND(AY$3=INDIRECT("'" &amp; $O$3 &amp;"'!$H"&amp;6+$AO4),$AR$4=INDIRECT("'" &amp; $O$3 &amp;"'!$j"&amp;6+$AO4)),INDIRECT("'" &amp; $O$3 &amp;"'!$b"&amp;6+$AO4),"")</f>
        <v/>
      </c>
      <c r="BA7" t="str">
        <f t="array" aca="1" ref="BA7" ca="1">IF(AND(BA$3=INDIRECT("'" &amp; $O$3 &amp;"'!$H"&amp;6+$AO4),$AR$4=INDIRECT("'" &amp; $O$3 &amp;"'!$j"&amp;6+$AO4)),INDIRECT("'" &amp; $O$3 &amp;"'!$b"&amp;6+$AO4),"")</f>
        <v/>
      </c>
      <c r="BC7" t="str">
        <f t="array" aca="1" ref="BC7" ca="1">IF(AND(BC$3=INDIRECT("'" &amp; $O$3 &amp;"'!$H"&amp;6+$AO4),$AR$4=INDIRECT("'" &amp; $O$3 &amp;"'!$j"&amp;6+$AO4)),INDIRECT("'" &amp; $O$3 &amp;"'!$b"&amp;6+$AO4),"")</f>
        <v/>
      </c>
      <c r="BE7" t="str">
        <f t="array" aca="1" ref="BE7" ca="1">IF(AND(BE$3=INDIRECT("'" &amp; $O$3 &amp;"'!$H"&amp;6+$AO4),$AR$4=INDIRECT("'" &amp; $O$3 &amp;"'!$j"&amp;6+$AO4)),INDIRECT("'" &amp; $O$3 &amp;"'!$b"&amp;6+$AO4),"")</f>
        <v/>
      </c>
      <c r="BG7" t="str">
        <f t="array" aca="1" ref="BG7" ca="1">IF(AND(BG$3=INDIRECT("'" &amp; $O$3 &amp;"'!$H"&amp;6+$AO4),$AR$4=INDIRECT("'" &amp; $O$3 &amp;"'!$j"&amp;6+$AO4)),INDIRECT("'" &amp; $O$3 &amp;"'!$b"&amp;6+$AO4),"")</f>
        <v/>
      </c>
      <c r="BI7" t="str">
        <f t="array" aca="1" ref="BI7" ca="1">IF(AND(BI$3=INDIRECT("'" &amp; $O$3 &amp;"'!$H"&amp;6+$AO4),$AR$4=INDIRECT("'" &amp; $O$3 &amp;"'!$j"&amp;6+$AO4)),INDIRECT("'" &amp; $O$3 &amp;"'!$b"&amp;6+$AO4),"")</f>
        <v/>
      </c>
      <c r="BK7" t="str">
        <f t="array" aca="1" ref="BK7" ca="1">IF(AND(BK$3=INDIRECT("'" &amp; $O$3 &amp;"'!$H"&amp;6+$AO4),$AR$4=INDIRECT("'" &amp; $O$3 &amp;"'!$j"&amp;6+$AO4)),INDIRECT("'" &amp; $O$3 &amp;"'!$b"&amp;6+$AO4),"")</f>
        <v/>
      </c>
      <c r="BM7" t="str">
        <f t="array" aca="1" ref="BM7" ca="1">IF(AND(BM$3=INDIRECT("'" &amp; $O$3 &amp;"'!$H"&amp;6+$AO4),$AR$4=INDIRECT("'" &amp; $O$3 &amp;"'!$j"&amp;6+$AO4)),INDIRECT("'" &amp; $O$3 &amp;"'!$b"&amp;6+$AO4),"")</f>
        <v/>
      </c>
      <c r="BO7" t="str">
        <f t="array" aca="1" ref="BO7" ca="1">IF(AND(BO$3=INDIRECT("'" &amp; $O$3 &amp;"'!$H"&amp;6+$AO4),$AR$4=INDIRECT("'" &amp; $O$3 &amp;"'!$j"&amp;6+$AO4)),INDIRECT("'" &amp; $O$3 &amp;"'!$b"&amp;6+$AO4),"")</f>
        <v/>
      </c>
      <c r="BQ7" t="str">
        <f t="array" aca="1" ref="BQ7" ca="1">IF(AND(BQ$3=INDIRECT("'" &amp; $O$3 &amp;"'!$H"&amp;6+$AO4),$AR$4=INDIRECT("'" &amp; $O$3 &amp;"'!$j"&amp;6+$AO4)),INDIRECT("'" &amp; $O$3 &amp;"'!$b"&amp;6+$AO4),"")</f>
        <v/>
      </c>
      <c r="BV7" t="str">
        <f t="array" aca="1" ref="BV7" ca="1">IF(AND(BV$3=INDIRECT("'" &amp; $O$3 &amp;"'!$H"&amp;6+$AO4),$AR$4=INDIRECT("'" &amp; $O$3 &amp;"'!$j"&amp;6+$AO4)),INDIRECT("'" &amp; $O$3 &amp;"'!$c"&amp;6+$AO4),"")</f>
        <v/>
      </c>
      <c r="BX7" t="str">
        <f t="array" aca="1" ref="BX7" ca="1">IF(AND(BX$3=INDIRECT("'" &amp; $O$3 &amp;"'!$H"&amp;6+$AO4),$AR$4=INDIRECT("'" &amp; $O$3 &amp;"'!$j"&amp;6+$AO4)),INDIRECT("'" &amp; $O$3 &amp;"'!$c"&amp;6+$AO4),"")</f>
        <v/>
      </c>
      <c r="BZ7" t="str">
        <f t="array" aca="1" ref="BZ7" ca="1">IF(AND(BZ$3=INDIRECT("'" &amp; $O$3 &amp;"'!$H"&amp;6+$AO4),$AR$4=INDIRECT("'" &amp; $O$3 &amp;"'!$j"&amp;6+$AO4)),INDIRECT("'" &amp; $O$3 &amp;"'!$c"&amp;6+$AO4),"")</f>
        <v/>
      </c>
      <c r="CB7" t="str">
        <f t="array" aca="1" ref="CB7" ca="1">IF(AND(CB$3=INDIRECT("'" &amp; $O$3 &amp;"'!$H"&amp;6+$AO4),$AR$4=INDIRECT("'" &amp; $O$3 &amp;"'!$j"&amp;6+$AO4)),INDIRECT("'" &amp; $O$3 &amp;"'!$c"&amp;6+$AO4),"")</f>
        <v/>
      </c>
      <c r="CD7" t="str">
        <f t="array" aca="1" ref="CD7" ca="1">IF(AND(CD$3=INDIRECT("'" &amp; $O$3 &amp;"'!$H"&amp;6+$AO4),$AR$4=INDIRECT("'" &amp; $O$3 &amp;"'!$j"&amp;6+$AO4)),INDIRECT("'" &amp; $O$3 &amp;"'!$c"&amp;6+$AO4),"")</f>
        <v/>
      </c>
      <c r="CF7" t="str">
        <f t="array" aca="1" ref="CF7" ca="1">IF(AND(CF$3=INDIRECT("'" &amp; $O$3 &amp;"'!$H"&amp;6+$AO4),$AR$4=INDIRECT("'" &amp; $O$3 &amp;"'!$j"&amp;6+$AO4)),INDIRECT("'" &amp; $O$3 &amp;"'!$c"&amp;6+$AO4),"")</f>
        <v/>
      </c>
      <c r="CH7" t="str">
        <f t="array" aca="1" ref="CH7" ca="1">IF(AND(CH$3=INDIRECT("'" &amp; $O$3 &amp;"'!$H"&amp;6+$AO4),$AR$4=INDIRECT("'" &amp; $O$3 &amp;"'!$j"&amp;6+$AO4)),INDIRECT("'" &amp; $O$3 &amp;"'!$c"&amp;6+$AO4),"")</f>
        <v/>
      </c>
      <c r="CJ7" t="str">
        <f t="array" aca="1" ref="CJ7" ca="1">IF(AND(CJ$3=INDIRECT("'" &amp; $O$3 &amp;"'!$H"&amp;6+$AO4),$AR$4=INDIRECT("'" &amp; $O$3 &amp;"'!$j"&amp;6+$AO4)),INDIRECT("'" &amp; $O$3 &amp;"'!$c"&amp;6+$AO4),"")</f>
        <v/>
      </c>
      <c r="CL7" t="str">
        <f t="array" aca="1" ref="CL7" ca="1">IF(AND(CL$3=INDIRECT("'" &amp; $O$3 &amp;"'!$H"&amp;6+$AO4),$AR$4=INDIRECT("'" &amp; $O$3 &amp;"'!$j"&amp;6+$AO4)),INDIRECT("'" &amp; $O$3 &amp;"'!$c"&amp;6+$AO4),"")</f>
        <v/>
      </c>
      <c r="CN7" t="str">
        <f t="array" aca="1" ref="CN7" ca="1">IF(AND(CN$3=INDIRECT("'" &amp; $O$3 &amp;"'!$H"&amp;6+$AO4),$AR$4=INDIRECT("'" &amp; $O$3 &amp;"'!$j"&amp;6+$AO4)),INDIRECT("'" &amp; $O$3 &amp;"'!$c"&amp;6+$AO4),"")</f>
        <v/>
      </c>
      <c r="CP7" t="str">
        <f t="array" aca="1" ref="CP7" ca="1">IF(AND(CP$3=INDIRECT("'" &amp; $O$3 &amp;"'!$H"&amp;6+$AO4),$AR$4=INDIRECT("'" &amp; $O$3 &amp;"'!$j"&amp;6+$AO4)),INDIRECT("'" &amp; $O$3 &amp;"'!$c"&amp;6+$AO4),"")</f>
        <v/>
      </c>
      <c r="CR7" s="218" t="str">
        <f t="array" aca="1" ref="CR7" ca="1">IF(AND(CR$3=INDIRECT("'" &amp; $O$3 &amp;"'!$H"&amp;6+$AO4),$AR$4=INDIRECT("'" &amp; $O$3 &amp;"'!$j"&amp;6+$AO4)),INDIRECT("'" &amp; $O$3 &amp;"'!$c"&amp;6+$AO4),"")</f>
        <v/>
      </c>
      <c r="CT7" s="218" t="str">
        <f t="array" aca="1" ref="CT7" ca="1">IF(AND(CT$3=INDIRECT("'" &amp; $O$3 &amp;"'!$H"&amp;6+$AO4),$AR$4=INDIRECT("'" &amp; $O$3 &amp;"'!$j"&amp;6+$AO4)),INDIRECT("'" &amp; $O$3 &amp;"'!$c"&amp;6+$AO4),"")</f>
        <v/>
      </c>
      <c r="CX7" s="218" t="str">
        <f t="array" aca="1" ref="CX7" ca="1">IF(AND(CX$3=INDIRECT("'" &amp; $O$3 &amp;"'!$H"&amp;6+$AO4),$AR$4=INDIRECT("'" &amp; $O$3 &amp;"'!$j"&amp;6+$AO4)),INDIRECT("'" &amp; $O$3 &amp;"'!$d"&amp;6+$AO4),"")</f>
        <v/>
      </c>
      <c r="CZ7" s="218" t="str">
        <f t="array" aca="1" ref="CZ7" ca="1">IF(AND(CZ$3=INDIRECT("'" &amp; $O$3 &amp;"'!$H"&amp;6+$AO4),$AR$4=INDIRECT("'" &amp; $O$3 &amp;"'!$j"&amp;6+$AO4)),INDIRECT("'" &amp; $O$3 &amp;"'!$d"&amp;6+$AO4),"")</f>
        <v/>
      </c>
      <c r="DB7" s="218" t="str">
        <f t="array" aca="1" ref="DB7" ca="1">IF(AND(DB$3=INDIRECT("'" &amp; $O$3 &amp;"'!$H"&amp;6+$AO4),$AR$4=INDIRECT("'" &amp; $O$3 &amp;"'!$j"&amp;6+$AO4)),INDIRECT("'" &amp; $O$3 &amp;"'!$d"&amp;6+$AO4),"")</f>
        <v/>
      </c>
      <c r="DD7" s="218" t="str">
        <f t="array" aca="1" ref="DD7" ca="1">IF(AND(DD$3=INDIRECT("'" &amp; $O$3 &amp;"'!$H"&amp;6+$AO4),$AR$4=INDIRECT("'" &amp; $O$3 &amp;"'!$j"&amp;6+$AO4)),INDIRECT("'" &amp; $O$3 &amp;"'!$d"&amp;6+$AO4),"")</f>
        <v/>
      </c>
      <c r="DF7" s="218" t="str">
        <f t="array" aca="1" ref="DF7" ca="1">IF(AND(DF$3=INDIRECT("'" &amp; $O$3 &amp;"'!$H"&amp;6+$AO4),$AR$4=INDIRECT("'" &amp; $O$3 &amp;"'!$j"&amp;6+$AO4)),INDIRECT("'" &amp; $O$3 &amp;"'!$d"&amp;6+$AO4),"")</f>
        <v/>
      </c>
      <c r="DH7" s="218" t="str">
        <f t="array" aca="1" ref="DH7" ca="1">IF(AND(DH$3=INDIRECT("'" &amp; $O$3 &amp;"'!$H"&amp;6+$AO4),$AR$4=INDIRECT("'" &amp; $O$3 &amp;"'!$j"&amp;6+$AO4)),INDIRECT("'" &amp; $O$3 &amp;"'!$d"&amp;6+$AO4),"")</f>
        <v/>
      </c>
      <c r="DJ7" s="218" t="str">
        <f t="array" aca="1" ref="DJ7" ca="1">IF(AND(DJ$3=INDIRECT("'" &amp; $O$3 &amp;"'!$H"&amp;6+$AO4),$AR$4=INDIRECT("'" &amp; $O$3 &amp;"'!$j"&amp;6+$AO4)),INDIRECT("'" &amp; $O$3 &amp;"'!$d"&amp;6+$AO4),"")</f>
        <v/>
      </c>
      <c r="DL7" s="218" t="str">
        <f t="array" aca="1" ref="DL7" ca="1">IF(AND(DL$3=INDIRECT("'" &amp; $O$3 &amp;"'!$H"&amp;6+$AO4),$AR$4=INDIRECT("'" &amp; $O$3 &amp;"'!$j"&amp;6+$AO4)),INDIRECT("'" &amp; $O$3 &amp;"'!$d"&amp;6+$AO4),"")</f>
        <v/>
      </c>
      <c r="DN7" s="218" t="str">
        <f t="array" aca="1" ref="DN7" ca="1">IF(AND(DN$3=INDIRECT("'" &amp; $O$3 &amp;"'!$H"&amp;6+$AO4),$AR$4=INDIRECT("'" &amp; $O$3 &amp;"'!$j"&amp;6+$AO4)),INDIRECT("'" &amp; $O$3 &amp;"'!$d"&amp;6+$AO4),"")</f>
        <v/>
      </c>
      <c r="DP7" s="218" t="str">
        <f t="array" aca="1" ref="DP7" ca="1">IF(AND(DP$3=INDIRECT("'" &amp; $O$3 &amp;"'!$H"&amp;6+$AO4),$AR$4=INDIRECT("'" &amp; $O$3 &amp;"'!$j"&amp;6+$AO4)),INDIRECT("'" &amp; $O$3 &amp;"'!$d"&amp;6+$AO4),"")</f>
        <v/>
      </c>
      <c r="DR7" s="218" t="str">
        <f t="array" aca="1" ref="DR7" ca="1">IF(AND(DR$3=INDIRECT("'" &amp; $O$3 &amp;"'!$H"&amp;6+$AO4),$AR$4=INDIRECT("'" &amp; $O$3 &amp;"'!$j"&amp;6+$AO4)),INDIRECT("'" &amp; $O$3 &amp;"'!$d"&amp;6+$AO4),"")</f>
        <v/>
      </c>
      <c r="DT7" s="218" t="str">
        <f t="array" aca="1" ref="DT7" ca="1">IF(AND(DT$3=INDIRECT("'" &amp; $O$3 &amp;"'!$H"&amp;6+$AO4),$AR$4=INDIRECT("'" &amp; $O$3 &amp;"'!$j"&amp;6+$AO4)),INDIRECT("'" &amp; $O$3 &amp;"'!$d"&amp;6+$AO4),"")</f>
        <v/>
      </c>
      <c r="DV7" s="218" t="str">
        <f t="array" aca="1" ref="DV7" ca="1">IF(AND(DV$3=INDIRECT("'" &amp; $O$3 &amp;"'!$H"&amp;6+$AO4),$AR$4=INDIRECT("'" &amp; $O$3 &amp;"'!$j"&amp;6+$AO4)),INDIRECT("'" &amp; $O$3 &amp;"'!$d"&amp;6+$AO4),"")</f>
        <v/>
      </c>
    </row>
    <row r="8" spans="1:127" ht="14.4">
      <c r="A8" s="82" t="s">
        <v>422</v>
      </c>
      <c r="C8" s="48"/>
      <c r="D8" s="46"/>
      <c r="E8" s="46"/>
      <c r="F8" s="46"/>
      <c r="G8" s="46"/>
      <c r="H8" s="46"/>
      <c r="I8" s="46"/>
      <c r="J8" s="46"/>
      <c r="K8" s="46"/>
      <c r="L8" s="46"/>
      <c r="M8" s="46"/>
      <c r="N8" s="1499" t="s">
        <v>124</v>
      </c>
      <c r="O8" s="1500" t="s">
        <v>3</v>
      </c>
      <c r="P8" s="1500"/>
      <c r="Q8" s="1500" t="s">
        <v>4</v>
      </c>
      <c r="R8" s="1500"/>
      <c r="S8" s="1500" t="s">
        <v>5</v>
      </c>
      <c r="T8" s="1501"/>
      <c r="U8" s="46"/>
      <c r="V8" s="46"/>
      <c r="W8" s="46"/>
      <c r="X8" s="46"/>
      <c r="Y8" s="46"/>
      <c r="Z8" s="46"/>
      <c r="AA8" s="46"/>
      <c r="AB8" s="46"/>
      <c r="AC8" s="46"/>
      <c r="AD8" s="46"/>
      <c r="AE8" s="46"/>
      <c r="AF8" s="46"/>
      <c r="AG8" s="46"/>
      <c r="AH8" s="46"/>
      <c r="AI8" s="46"/>
      <c r="AJ8" s="46"/>
      <c r="AK8" s="46"/>
      <c r="AL8" s="46"/>
      <c r="AM8" s="47"/>
      <c r="AO8">
        <v>7</v>
      </c>
      <c r="AS8" t="str">
        <f t="array" aca="1" ref="AS8" ca="1">IF(AND(AS$3=INDIRECT("'" &amp; $O$3 &amp;"'!$H"&amp;6+$AO5),$AR$4=INDIRECT("'" &amp; $O$3 &amp;"'!$j"&amp;6+$AO5)),INDIRECT("'" &amp; $O$3 &amp;"'!$b"&amp;6+$AO5),"")</f>
        <v/>
      </c>
      <c r="AU8" t="str">
        <f t="array" aca="1" ref="AU8" ca="1">IF(AND(AU$3=INDIRECT("'" &amp; $O$3 &amp;"'!$H"&amp;6+$AO5),$AR$4=INDIRECT("'" &amp; $O$3 &amp;"'!$j"&amp;6+$AO5)),INDIRECT("'" &amp; $O$3 &amp;"'!$b"&amp;6+$AO5),"")</f>
        <v/>
      </c>
      <c r="AW8" t="str">
        <f t="array" aca="1" ref="AW8" ca="1">IF(AND(AW$3=INDIRECT("'" &amp; $O$3 &amp;"'!$H"&amp;6+$AO5),$AR$4=INDIRECT("'" &amp; $O$3 &amp;"'!$j"&amp;6+$AO5)),INDIRECT("'" &amp; $O$3 &amp;"'!$b"&amp;6+$AO5),"")</f>
        <v/>
      </c>
      <c r="AY8" t="str">
        <f t="array" aca="1" ref="AY8" ca="1">IF(AND(AY$3=INDIRECT("'" &amp; $O$3 &amp;"'!$H"&amp;6+$AO5),$AR$4=INDIRECT("'" &amp; $O$3 &amp;"'!$j"&amp;6+$AO5)),INDIRECT("'" &amp; $O$3 &amp;"'!$b"&amp;6+$AO5),"")</f>
        <v/>
      </c>
      <c r="BA8" t="str">
        <f t="array" aca="1" ref="BA8" ca="1">IF(AND(BA$3=INDIRECT("'" &amp; $O$3 &amp;"'!$H"&amp;6+$AO5),$AR$4=INDIRECT("'" &amp; $O$3 &amp;"'!$j"&amp;6+$AO5)),INDIRECT("'" &amp; $O$3 &amp;"'!$b"&amp;6+$AO5),"")</f>
        <v/>
      </c>
      <c r="BC8" t="str">
        <f t="array" aca="1" ref="BC8" ca="1">IF(AND(BC$3=INDIRECT("'" &amp; $O$3 &amp;"'!$H"&amp;6+$AO5),$AR$4=INDIRECT("'" &amp; $O$3 &amp;"'!$j"&amp;6+$AO5)),INDIRECT("'" &amp; $O$3 &amp;"'!$b"&amp;6+$AO5),"")</f>
        <v/>
      </c>
      <c r="BE8" t="str">
        <f t="array" aca="1" ref="BE8" ca="1">IF(AND(BE$3=INDIRECT("'" &amp; $O$3 &amp;"'!$H"&amp;6+$AO5),$AR$4=INDIRECT("'" &amp; $O$3 &amp;"'!$j"&amp;6+$AO5)),INDIRECT("'" &amp; $O$3 &amp;"'!$b"&amp;6+$AO5),"")</f>
        <v/>
      </c>
      <c r="BG8" t="str">
        <f t="array" aca="1" ref="BG8" ca="1">IF(AND(BG$3=INDIRECT("'" &amp; $O$3 &amp;"'!$H"&amp;6+$AO5),$AR$4=INDIRECT("'" &amp; $O$3 &amp;"'!$j"&amp;6+$AO5)),INDIRECT("'" &amp; $O$3 &amp;"'!$b"&amp;6+$AO5),"")</f>
        <v/>
      </c>
      <c r="BI8" t="str">
        <f t="array" aca="1" ref="BI8" ca="1">IF(AND(BI$3=INDIRECT("'" &amp; $O$3 &amp;"'!$H"&amp;6+$AO5),$AR$4=INDIRECT("'" &amp; $O$3 &amp;"'!$j"&amp;6+$AO5)),INDIRECT("'" &amp; $O$3 &amp;"'!$b"&amp;6+$AO5),"")</f>
        <v/>
      </c>
      <c r="BK8" t="str">
        <f t="array" aca="1" ref="BK8" ca="1">IF(AND(BK$3=INDIRECT("'" &amp; $O$3 &amp;"'!$H"&amp;6+$AO5),$AR$4=INDIRECT("'" &amp; $O$3 &amp;"'!$j"&amp;6+$AO5)),INDIRECT("'" &amp; $O$3 &amp;"'!$b"&amp;6+$AO5),"")</f>
        <v/>
      </c>
      <c r="BM8" t="str">
        <f t="array" aca="1" ref="BM8" ca="1">IF(AND(BM$3=INDIRECT("'" &amp; $O$3 &amp;"'!$H"&amp;6+$AO5),$AR$4=INDIRECT("'" &amp; $O$3 &amp;"'!$j"&amp;6+$AO5)),INDIRECT("'" &amp; $O$3 &amp;"'!$b"&amp;6+$AO5),"")</f>
        <v/>
      </c>
      <c r="BO8" t="str">
        <f t="array" aca="1" ref="BO8" ca="1">IF(AND(BO$3=INDIRECT("'" &amp; $O$3 &amp;"'!$H"&amp;6+$AO5),$AR$4=INDIRECT("'" &amp; $O$3 &amp;"'!$j"&amp;6+$AO5)),INDIRECT("'" &amp; $O$3 &amp;"'!$b"&amp;6+$AO5),"")</f>
        <v/>
      </c>
      <c r="BQ8" t="str">
        <f t="array" aca="1" ref="BQ8" ca="1">IF(AND(BQ$3=INDIRECT("'" &amp; $O$3 &amp;"'!$H"&amp;6+$AO5),$AR$4=INDIRECT("'" &amp; $O$3 &amp;"'!$j"&amp;6+$AO5)),INDIRECT("'" &amp; $O$3 &amp;"'!$b"&amp;6+$AO5),"")</f>
        <v/>
      </c>
      <c r="BV8" t="str">
        <f t="array" aca="1" ref="BV8" ca="1">IF(AND(BV$3=INDIRECT("'" &amp; $O$3 &amp;"'!$H"&amp;6+$AO5),$AR$4=INDIRECT("'" &amp; $O$3 &amp;"'!$j"&amp;6+$AO5)),INDIRECT("'" &amp; $O$3 &amp;"'!$c"&amp;6+$AO5),"")</f>
        <v/>
      </c>
      <c r="BX8" t="str">
        <f t="array" aca="1" ref="BX8" ca="1">IF(AND(BX$3=INDIRECT("'" &amp; $O$3 &amp;"'!$H"&amp;6+$AO5),$AR$4=INDIRECT("'" &amp; $O$3 &amp;"'!$j"&amp;6+$AO5)),INDIRECT("'" &amp; $O$3 &amp;"'!$c"&amp;6+$AO5),"")</f>
        <v/>
      </c>
      <c r="BZ8" t="str">
        <f t="array" aca="1" ref="BZ8" ca="1">IF(AND(BZ$3=INDIRECT("'" &amp; $O$3 &amp;"'!$H"&amp;6+$AO5),$AR$4=INDIRECT("'" &amp; $O$3 &amp;"'!$j"&amp;6+$AO5)),INDIRECT("'" &amp; $O$3 &amp;"'!$c"&amp;6+$AO5),"")</f>
        <v/>
      </c>
      <c r="CB8" t="str">
        <f t="array" aca="1" ref="CB8" ca="1">IF(AND(CB$3=INDIRECT("'" &amp; $O$3 &amp;"'!$H"&amp;6+$AO5),$AR$4=INDIRECT("'" &amp; $O$3 &amp;"'!$j"&amp;6+$AO5)),INDIRECT("'" &amp; $O$3 &amp;"'!$c"&amp;6+$AO5),"")</f>
        <v/>
      </c>
      <c r="CD8" t="str">
        <f t="array" aca="1" ref="CD8" ca="1">IF(AND(CD$3=INDIRECT("'" &amp; $O$3 &amp;"'!$H"&amp;6+$AO5),$AR$4=INDIRECT("'" &amp; $O$3 &amp;"'!$j"&amp;6+$AO5)),INDIRECT("'" &amp; $O$3 &amp;"'!$c"&amp;6+$AO5),"")</f>
        <v/>
      </c>
      <c r="CF8" t="str">
        <f t="array" aca="1" ref="CF8" ca="1">IF(AND(CF$3=INDIRECT("'" &amp; $O$3 &amp;"'!$H"&amp;6+$AO5),$AR$4=INDIRECT("'" &amp; $O$3 &amp;"'!$j"&amp;6+$AO5)),INDIRECT("'" &amp; $O$3 &amp;"'!$c"&amp;6+$AO5),"")</f>
        <v/>
      </c>
      <c r="CH8" t="str">
        <f t="array" aca="1" ref="CH8" ca="1">IF(AND(CH$3=INDIRECT("'" &amp; $O$3 &amp;"'!$H"&amp;6+$AO5),$AR$4=INDIRECT("'" &amp; $O$3 &amp;"'!$j"&amp;6+$AO5)),INDIRECT("'" &amp; $O$3 &amp;"'!$c"&amp;6+$AO5),"")</f>
        <v/>
      </c>
      <c r="CJ8" t="str">
        <f t="array" aca="1" ref="CJ8" ca="1">IF(AND(CJ$3=INDIRECT("'" &amp; $O$3 &amp;"'!$H"&amp;6+$AO5),$AR$4=INDIRECT("'" &amp; $O$3 &amp;"'!$j"&amp;6+$AO5)),INDIRECT("'" &amp; $O$3 &amp;"'!$c"&amp;6+$AO5),"")</f>
        <v/>
      </c>
      <c r="CL8" t="str">
        <f t="array" aca="1" ref="CL8" ca="1">IF(AND(CL$3=INDIRECT("'" &amp; $O$3 &amp;"'!$H"&amp;6+$AO5),$AR$4=INDIRECT("'" &amp; $O$3 &amp;"'!$j"&amp;6+$AO5)),INDIRECT("'" &amp; $O$3 &amp;"'!$c"&amp;6+$AO5),"")</f>
        <v/>
      </c>
      <c r="CN8" t="str">
        <f t="array" aca="1" ref="CN8" ca="1">IF(AND(CN$3=INDIRECT("'" &amp; $O$3 &amp;"'!$H"&amp;6+$AO5),$AR$4=INDIRECT("'" &amp; $O$3 &amp;"'!$j"&amp;6+$AO5)),INDIRECT("'" &amp; $O$3 &amp;"'!$c"&amp;6+$AO5),"")</f>
        <v/>
      </c>
      <c r="CP8" t="str">
        <f t="array" aca="1" ref="CP8" ca="1">IF(AND(CP$3=INDIRECT("'" &amp; $O$3 &amp;"'!$H"&amp;6+$AO5),$AR$4=INDIRECT("'" &amp; $O$3 &amp;"'!$j"&amp;6+$AO5)),INDIRECT("'" &amp; $O$3 &amp;"'!$c"&amp;6+$AO5),"")</f>
        <v/>
      </c>
      <c r="CR8" s="218" t="str">
        <f t="array" aca="1" ref="CR8" ca="1">IF(AND(CR$3=INDIRECT("'" &amp; $O$3 &amp;"'!$H"&amp;6+$AO5),$AR$4=INDIRECT("'" &amp; $O$3 &amp;"'!$j"&amp;6+$AO5)),INDIRECT("'" &amp; $O$3 &amp;"'!$c"&amp;6+$AO5),"")</f>
        <v/>
      </c>
      <c r="CT8" s="218" t="str">
        <f t="array" aca="1" ref="CT8" ca="1">IF(AND(CT$3=INDIRECT("'" &amp; $O$3 &amp;"'!$H"&amp;6+$AO5),$AR$4=INDIRECT("'" &amp; $O$3 &amp;"'!$j"&amp;6+$AO5)),INDIRECT("'" &amp; $O$3 &amp;"'!$c"&amp;6+$AO5),"")</f>
        <v/>
      </c>
      <c r="CX8" s="218" t="str">
        <f t="array" aca="1" ref="CX8" ca="1">IF(AND(CX$3=INDIRECT("'" &amp; $O$3 &amp;"'!$H"&amp;6+$AO5),$AR$4=INDIRECT("'" &amp; $O$3 &amp;"'!$j"&amp;6+$AO5)),INDIRECT("'" &amp; $O$3 &amp;"'!$d"&amp;6+$AO5),"")</f>
        <v/>
      </c>
      <c r="CZ8" s="218" t="str">
        <f t="array" aca="1" ref="CZ8" ca="1">IF(AND(CZ$3=INDIRECT("'" &amp; $O$3 &amp;"'!$H"&amp;6+$AO5),$AR$4=INDIRECT("'" &amp; $O$3 &amp;"'!$j"&amp;6+$AO5)),INDIRECT("'" &amp; $O$3 &amp;"'!$d"&amp;6+$AO5),"")</f>
        <v/>
      </c>
      <c r="DB8" s="218" t="str">
        <f t="array" aca="1" ref="DB8" ca="1">IF(AND(DB$3=INDIRECT("'" &amp; $O$3 &amp;"'!$H"&amp;6+$AO5),$AR$4=INDIRECT("'" &amp; $O$3 &amp;"'!$j"&amp;6+$AO5)),INDIRECT("'" &amp; $O$3 &amp;"'!$d"&amp;6+$AO5),"")</f>
        <v/>
      </c>
      <c r="DD8" s="218" t="str">
        <f t="array" aca="1" ref="DD8" ca="1">IF(AND(DD$3=INDIRECT("'" &amp; $O$3 &amp;"'!$H"&amp;6+$AO5),$AR$4=INDIRECT("'" &amp; $O$3 &amp;"'!$j"&amp;6+$AO5)),INDIRECT("'" &amp; $O$3 &amp;"'!$d"&amp;6+$AO5),"")</f>
        <v/>
      </c>
      <c r="DF8" s="218" t="str">
        <f t="array" aca="1" ref="DF8" ca="1">IF(AND(DF$3=INDIRECT("'" &amp; $O$3 &amp;"'!$H"&amp;6+$AO5),$AR$4=INDIRECT("'" &amp; $O$3 &amp;"'!$j"&amp;6+$AO5)),INDIRECT("'" &amp; $O$3 &amp;"'!$d"&amp;6+$AO5),"")</f>
        <v/>
      </c>
      <c r="DH8" s="218" t="str">
        <f t="array" aca="1" ref="DH8" ca="1">IF(AND(DH$3=INDIRECT("'" &amp; $O$3 &amp;"'!$H"&amp;6+$AO5),$AR$4=INDIRECT("'" &amp; $O$3 &amp;"'!$j"&amp;6+$AO5)),INDIRECT("'" &amp; $O$3 &amp;"'!$d"&amp;6+$AO5),"")</f>
        <v/>
      </c>
      <c r="DJ8" s="218" t="str">
        <f t="array" aca="1" ref="DJ8" ca="1">IF(AND(DJ$3=INDIRECT("'" &amp; $O$3 &amp;"'!$H"&amp;6+$AO5),$AR$4=INDIRECT("'" &amp; $O$3 &amp;"'!$j"&amp;6+$AO5)),INDIRECT("'" &amp; $O$3 &amp;"'!$d"&amp;6+$AO5),"")</f>
        <v/>
      </c>
      <c r="DL8" s="218" t="str">
        <f t="array" aca="1" ref="DL8" ca="1">IF(AND(DL$3=INDIRECT("'" &amp; $O$3 &amp;"'!$H"&amp;6+$AO5),$AR$4=INDIRECT("'" &amp; $O$3 &amp;"'!$j"&amp;6+$AO5)),INDIRECT("'" &amp; $O$3 &amp;"'!$d"&amp;6+$AO5),"")</f>
        <v/>
      </c>
      <c r="DN8" s="218" t="str">
        <f t="array" aca="1" ref="DN8" ca="1">IF(AND(DN$3=INDIRECT("'" &amp; $O$3 &amp;"'!$H"&amp;6+$AO5),$AR$4=INDIRECT("'" &amp; $O$3 &amp;"'!$j"&amp;6+$AO5)),INDIRECT("'" &amp; $O$3 &amp;"'!$d"&amp;6+$AO5),"")</f>
        <v/>
      </c>
      <c r="DP8" s="218" t="str">
        <f t="array" aca="1" ref="DP8" ca="1">IF(AND(DP$3=INDIRECT("'" &amp; $O$3 &amp;"'!$H"&amp;6+$AO5),$AR$4=INDIRECT("'" &amp; $O$3 &amp;"'!$j"&amp;6+$AO5)),INDIRECT("'" &amp; $O$3 &amp;"'!$d"&amp;6+$AO5),"")</f>
        <v/>
      </c>
      <c r="DR8" s="218" t="str">
        <f t="array" aca="1" ref="DR8" ca="1">IF(AND(DR$3=INDIRECT("'" &amp; $O$3 &amp;"'!$H"&amp;6+$AO5),$AR$4=INDIRECT("'" &amp; $O$3 &amp;"'!$j"&amp;6+$AO5)),INDIRECT("'" &amp; $O$3 &amp;"'!$d"&amp;6+$AO5),"")</f>
        <v/>
      </c>
      <c r="DT8" s="218" t="str">
        <f t="array" aca="1" ref="DT8" ca="1">IF(AND(DT$3=INDIRECT("'" &amp; $O$3 &amp;"'!$H"&amp;6+$AO5),$AR$4=INDIRECT("'" &amp; $O$3 &amp;"'!$j"&amp;6+$AO5)),INDIRECT("'" &amp; $O$3 &amp;"'!$d"&amp;6+$AO5),"")</f>
        <v/>
      </c>
      <c r="DV8" s="218" t="str">
        <f t="array" aca="1" ref="DV8" ca="1">IF(AND(DV$3=INDIRECT("'" &amp; $O$3 &amp;"'!$H"&amp;6+$AO5),$AR$4=INDIRECT("'" &amp; $O$3 &amp;"'!$j"&amp;6+$AO5)),INDIRECT("'" &amp; $O$3 &amp;"'!$d"&amp;6+$AO5),"")</f>
        <v/>
      </c>
    </row>
    <row r="9" spans="1:127" ht="14.4">
      <c r="C9" s="48"/>
      <c r="D9" s="46"/>
      <c r="E9" s="46"/>
      <c r="F9" s="46"/>
      <c r="G9" s="46"/>
      <c r="H9" s="46"/>
      <c r="I9" s="46"/>
      <c r="J9" s="46"/>
      <c r="K9" s="46"/>
      <c r="L9" s="46"/>
      <c r="M9" s="46"/>
      <c r="N9" s="1499"/>
      <c r="O9" s="164" t="s">
        <v>115</v>
      </c>
      <c r="P9" s="164" t="s">
        <v>43</v>
      </c>
      <c r="Q9" s="164" t="s">
        <v>115</v>
      </c>
      <c r="R9" s="164" t="s">
        <v>43</v>
      </c>
      <c r="S9" s="164" t="s">
        <v>115</v>
      </c>
      <c r="T9" s="165" t="s">
        <v>43</v>
      </c>
      <c r="U9" s="46"/>
      <c r="V9" s="46"/>
      <c r="W9" s="46"/>
      <c r="X9" s="46"/>
      <c r="Y9" s="46"/>
      <c r="Z9" s="46"/>
      <c r="AA9" s="46"/>
      <c r="AB9" s="46"/>
      <c r="AC9" s="46"/>
      <c r="AD9" s="46"/>
      <c r="AE9" s="46"/>
      <c r="AF9" s="46"/>
      <c r="AG9" s="46"/>
      <c r="AH9" s="46"/>
      <c r="AI9" s="46"/>
      <c r="AJ9" s="46"/>
      <c r="AK9" s="46"/>
      <c r="AL9" s="46"/>
      <c r="AM9" s="47"/>
      <c r="AO9">
        <v>8</v>
      </c>
      <c r="AS9" t="str">
        <f t="array" aca="1" ref="AS9" ca="1">IF(AND(AS$3=INDIRECT("'" &amp; $O$3 &amp;"'!$H"&amp;6+$AO6),$AR$4=INDIRECT("'" &amp; $O$3 &amp;"'!$j"&amp;6+$AO6)),INDIRECT("'" &amp; $O$3 &amp;"'!$b"&amp;6+$AO6),"")</f>
        <v/>
      </c>
      <c r="AU9" t="str">
        <f t="array" aca="1" ref="AU9" ca="1">IF(AND(AU$3=INDIRECT("'" &amp; $O$3 &amp;"'!$H"&amp;6+$AO6),$AR$4=INDIRECT("'" &amp; $O$3 &amp;"'!$j"&amp;6+$AO6)),INDIRECT("'" &amp; $O$3 &amp;"'!$b"&amp;6+$AO6),"")</f>
        <v/>
      </c>
      <c r="AW9" t="str">
        <f t="array" aca="1" ref="AW9" ca="1">IF(AND(AW$3=INDIRECT("'" &amp; $O$3 &amp;"'!$H"&amp;6+$AO6),$AR$4=INDIRECT("'" &amp; $O$3 &amp;"'!$j"&amp;6+$AO6)),INDIRECT("'" &amp; $O$3 &amp;"'!$b"&amp;6+$AO6),"")</f>
        <v/>
      </c>
      <c r="AY9" t="str">
        <f t="array" aca="1" ref="AY9" ca="1">IF(AND(AY$3=INDIRECT("'" &amp; $O$3 &amp;"'!$H"&amp;6+$AO6),$AR$4=INDIRECT("'" &amp; $O$3 &amp;"'!$j"&amp;6+$AO6)),INDIRECT("'" &amp; $O$3 &amp;"'!$b"&amp;6+$AO6),"")</f>
        <v/>
      </c>
      <c r="BA9" t="str">
        <f t="array" aca="1" ref="BA9" ca="1">IF(AND(BA$3=INDIRECT("'" &amp; $O$3 &amp;"'!$H"&amp;6+$AO6),$AR$4=INDIRECT("'" &amp; $O$3 &amp;"'!$j"&amp;6+$AO6)),INDIRECT("'" &amp; $O$3 &amp;"'!$b"&amp;6+$AO6),"")</f>
        <v/>
      </c>
      <c r="BC9" t="str">
        <f t="array" aca="1" ref="BC9" ca="1">IF(AND(BC$3=INDIRECT("'" &amp; $O$3 &amp;"'!$H"&amp;6+$AO6),$AR$4=INDIRECT("'" &amp; $O$3 &amp;"'!$j"&amp;6+$AO6)),INDIRECT("'" &amp; $O$3 &amp;"'!$b"&amp;6+$AO6),"")</f>
        <v/>
      </c>
      <c r="BE9" t="str">
        <f t="array" aca="1" ref="BE9" ca="1">IF(AND(BE$3=INDIRECT("'" &amp; $O$3 &amp;"'!$H"&amp;6+$AO6),$AR$4=INDIRECT("'" &amp; $O$3 &amp;"'!$j"&amp;6+$AO6)),INDIRECT("'" &amp; $O$3 &amp;"'!$b"&amp;6+$AO6),"")</f>
        <v/>
      </c>
      <c r="BG9" t="str">
        <f t="array" aca="1" ref="BG9" ca="1">IF(AND(BG$3=INDIRECT("'" &amp; $O$3 &amp;"'!$H"&amp;6+$AO6),$AR$4=INDIRECT("'" &amp; $O$3 &amp;"'!$j"&amp;6+$AO6)),INDIRECT("'" &amp; $O$3 &amp;"'!$b"&amp;6+$AO6),"")</f>
        <v/>
      </c>
      <c r="BI9" t="str">
        <f t="array" aca="1" ref="BI9" ca="1">IF(AND(BI$3=INDIRECT("'" &amp; $O$3 &amp;"'!$H"&amp;6+$AO6),$AR$4=INDIRECT("'" &amp; $O$3 &amp;"'!$j"&amp;6+$AO6)),INDIRECT("'" &amp; $O$3 &amp;"'!$b"&amp;6+$AO6),"")</f>
        <v/>
      </c>
      <c r="BK9" t="str">
        <f t="array" aca="1" ref="BK9" ca="1">IF(AND(BK$3=INDIRECT("'" &amp; $O$3 &amp;"'!$H"&amp;6+$AO6),$AR$4=INDIRECT("'" &amp; $O$3 &amp;"'!$j"&amp;6+$AO6)),INDIRECT("'" &amp; $O$3 &amp;"'!$b"&amp;6+$AO6),"")</f>
        <v/>
      </c>
      <c r="BM9" t="str">
        <f t="array" aca="1" ref="BM9" ca="1">IF(AND(BM$3=INDIRECT("'" &amp; $O$3 &amp;"'!$H"&amp;6+$AO6),$AR$4=INDIRECT("'" &amp; $O$3 &amp;"'!$j"&amp;6+$AO6)),INDIRECT("'" &amp; $O$3 &amp;"'!$b"&amp;6+$AO6),"")</f>
        <v/>
      </c>
      <c r="BO9" t="str">
        <f t="array" aca="1" ref="BO9" ca="1">IF(AND(BO$3=INDIRECT("'" &amp; $O$3 &amp;"'!$H"&amp;6+$AO6),$AR$4=INDIRECT("'" &amp; $O$3 &amp;"'!$j"&amp;6+$AO6)),INDIRECT("'" &amp; $O$3 &amp;"'!$b"&amp;6+$AO6),"")</f>
        <v/>
      </c>
      <c r="BQ9" t="str">
        <f t="array" aca="1" ref="BQ9" ca="1">IF(AND(BQ$3=INDIRECT("'" &amp; $O$3 &amp;"'!$H"&amp;6+$AO6),$AR$4=INDIRECT("'" &amp; $O$3 &amp;"'!$j"&amp;6+$AO6)),INDIRECT("'" &amp; $O$3 &amp;"'!$b"&amp;6+$AO6),"")</f>
        <v/>
      </c>
      <c r="BV9" t="str">
        <f t="array" aca="1" ref="BV9" ca="1">IF(AND(BV$3=INDIRECT("'" &amp; $O$3 &amp;"'!$H"&amp;6+$AO6),$AR$4=INDIRECT("'" &amp; $O$3 &amp;"'!$j"&amp;6+$AO6)),INDIRECT("'" &amp; $O$3 &amp;"'!$c"&amp;6+$AO6),"")</f>
        <v/>
      </c>
      <c r="BX9" t="str">
        <f t="array" aca="1" ref="BX9" ca="1">IF(AND(BX$3=INDIRECT("'" &amp; $O$3 &amp;"'!$H"&amp;6+$AO6),$AR$4=INDIRECT("'" &amp; $O$3 &amp;"'!$j"&amp;6+$AO6)),INDIRECT("'" &amp; $O$3 &amp;"'!$c"&amp;6+$AO6),"")</f>
        <v/>
      </c>
      <c r="BZ9" t="str">
        <f t="array" aca="1" ref="BZ9" ca="1">IF(AND(BZ$3=INDIRECT("'" &amp; $O$3 &amp;"'!$H"&amp;6+$AO6),$AR$4=INDIRECT("'" &amp; $O$3 &amp;"'!$j"&amp;6+$AO6)),INDIRECT("'" &amp; $O$3 &amp;"'!$c"&amp;6+$AO6),"")</f>
        <v/>
      </c>
      <c r="CB9" t="str">
        <f t="array" aca="1" ref="CB9" ca="1">IF(AND(CB$3=INDIRECT("'" &amp; $O$3 &amp;"'!$H"&amp;6+$AO6),$AR$4=INDIRECT("'" &amp; $O$3 &amp;"'!$j"&amp;6+$AO6)),INDIRECT("'" &amp; $O$3 &amp;"'!$c"&amp;6+$AO6),"")</f>
        <v/>
      </c>
      <c r="CD9" t="str">
        <f t="array" aca="1" ref="CD9" ca="1">IF(AND(CD$3=INDIRECT("'" &amp; $O$3 &amp;"'!$H"&amp;6+$AO6),$AR$4=INDIRECT("'" &amp; $O$3 &amp;"'!$j"&amp;6+$AO6)),INDIRECT("'" &amp; $O$3 &amp;"'!$c"&amp;6+$AO6),"")</f>
        <v/>
      </c>
      <c r="CF9" t="str">
        <f t="array" aca="1" ref="CF9" ca="1">IF(AND(CF$3=INDIRECT("'" &amp; $O$3 &amp;"'!$H"&amp;6+$AO6),$AR$4=INDIRECT("'" &amp; $O$3 &amp;"'!$j"&amp;6+$AO6)),INDIRECT("'" &amp; $O$3 &amp;"'!$c"&amp;6+$AO6),"")</f>
        <v/>
      </c>
      <c r="CH9" t="str">
        <f t="array" aca="1" ref="CH9" ca="1">IF(AND(CH$3=INDIRECT("'" &amp; $O$3 &amp;"'!$H"&amp;6+$AO6),$AR$4=INDIRECT("'" &amp; $O$3 &amp;"'!$j"&amp;6+$AO6)),INDIRECT("'" &amp; $O$3 &amp;"'!$c"&amp;6+$AO6),"")</f>
        <v/>
      </c>
      <c r="CJ9" t="str">
        <f t="array" aca="1" ref="CJ9" ca="1">IF(AND(CJ$3=INDIRECT("'" &amp; $O$3 &amp;"'!$H"&amp;6+$AO6),$AR$4=INDIRECT("'" &amp; $O$3 &amp;"'!$j"&amp;6+$AO6)),INDIRECT("'" &amp; $O$3 &amp;"'!$c"&amp;6+$AO6),"")</f>
        <v/>
      </c>
      <c r="CL9" t="str">
        <f t="array" aca="1" ref="CL9" ca="1">IF(AND(CL$3=INDIRECT("'" &amp; $O$3 &amp;"'!$H"&amp;6+$AO6),$AR$4=INDIRECT("'" &amp; $O$3 &amp;"'!$j"&amp;6+$AO6)),INDIRECT("'" &amp; $O$3 &amp;"'!$c"&amp;6+$AO6),"")</f>
        <v/>
      </c>
      <c r="CN9" t="str">
        <f t="array" aca="1" ref="CN9" ca="1">IF(AND(CN$3=INDIRECT("'" &amp; $O$3 &amp;"'!$H"&amp;6+$AO6),$AR$4=INDIRECT("'" &amp; $O$3 &amp;"'!$j"&amp;6+$AO6)),INDIRECT("'" &amp; $O$3 &amp;"'!$c"&amp;6+$AO6),"")</f>
        <v/>
      </c>
      <c r="CP9" t="str">
        <f t="array" aca="1" ref="CP9" ca="1">IF(AND(CP$3=INDIRECT("'" &amp; $O$3 &amp;"'!$H"&amp;6+$AO6),$AR$4=INDIRECT("'" &amp; $O$3 &amp;"'!$j"&amp;6+$AO6)),INDIRECT("'" &amp; $O$3 &amp;"'!$c"&amp;6+$AO6),"")</f>
        <v/>
      </c>
      <c r="CR9" s="218" t="str">
        <f t="array" aca="1" ref="CR9" ca="1">IF(AND(CR$3=INDIRECT("'" &amp; $O$3 &amp;"'!$H"&amp;6+$AO6),$AR$4=INDIRECT("'" &amp; $O$3 &amp;"'!$j"&amp;6+$AO6)),INDIRECT("'" &amp; $O$3 &amp;"'!$c"&amp;6+$AO6),"")</f>
        <v/>
      </c>
      <c r="CT9" s="218" t="str">
        <f t="array" aca="1" ref="CT9" ca="1">IF(AND(CT$3=INDIRECT("'" &amp; $O$3 &amp;"'!$H"&amp;6+$AO6),$AR$4=INDIRECT("'" &amp; $O$3 &amp;"'!$j"&amp;6+$AO6)),INDIRECT("'" &amp; $O$3 &amp;"'!$c"&amp;6+$AO6),"")</f>
        <v/>
      </c>
      <c r="CX9" s="218" t="str">
        <f t="array" aca="1" ref="CX9" ca="1">IF(AND(CX$3=INDIRECT("'" &amp; $O$3 &amp;"'!$H"&amp;6+$AO6),$AR$4=INDIRECT("'" &amp; $O$3 &amp;"'!$j"&amp;6+$AO6)),INDIRECT("'" &amp; $O$3 &amp;"'!$d"&amp;6+$AO6),"")</f>
        <v/>
      </c>
      <c r="CZ9" s="218" t="str">
        <f t="array" aca="1" ref="CZ9" ca="1">IF(AND(CZ$3=INDIRECT("'" &amp; $O$3 &amp;"'!$H"&amp;6+$AO6),$AR$4=INDIRECT("'" &amp; $O$3 &amp;"'!$j"&amp;6+$AO6)),INDIRECT("'" &amp; $O$3 &amp;"'!$d"&amp;6+$AO6),"")</f>
        <v/>
      </c>
      <c r="DB9" s="218" t="str">
        <f t="array" aca="1" ref="DB9" ca="1">IF(AND(DB$3=INDIRECT("'" &amp; $O$3 &amp;"'!$H"&amp;6+$AO6),$AR$4=INDIRECT("'" &amp; $O$3 &amp;"'!$j"&amp;6+$AO6)),INDIRECT("'" &amp; $O$3 &amp;"'!$d"&amp;6+$AO6),"")</f>
        <v/>
      </c>
      <c r="DD9" s="218" t="str">
        <f t="array" aca="1" ref="DD9" ca="1">IF(AND(DD$3=INDIRECT("'" &amp; $O$3 &amp;"'!$H"&amp;6+$AO6),$AR$4=INDIRECT("'" &amp; $O$3 &amp;"'!$j"&amp;6+$AO6)),INDIRECT("'" &amp; $O$3 &amp;"'!$d"&amp;6+$AO6),"")</f>
        <v/>
      </c>
      <c r="DF9" s="218" t="str">
        <f t="array" aca="1" ref="DF9" ca="1">IF(AND(DF$3=INDIRECT("'" &amp; $O$3 &amp;"'!$H"&amp;6+$AO6),$AR$4=INDIRECT("'" &amp; $O$3 &amp;"'!$j"&amp;6+$AO6)),INDIRECT("'" &amp; $O$3 &amp;"'!$d"&amp;6+$AO6),"")</f>
        <v/>
      </c>
      <c r="DH9" s="218" t="str">
        <f t="array" aca="1" ref="DH9" ca="1">IF(AND(DH$3=INDIRECT("'" &amp; $O$3 &amp;"'!$H"&amp;6+$AO6),$AR$4=INDIRECT("'" &amp; $O$3 &amp;"'!$j"&amp;6+$AO6)),INDIRECT("'" &amp; $O$3 &amp;"'!$d"&amp;6+$AO6),"")</f>
        <v/>
      </c>
      <c r="DJ9" s="218" t="str">
        <f t="array" aca="1" ref="DJ9" ca="1">IF(AND(DJ$3=INDIRECT("'" &amp; $O$3 &amp;"'!$H"&amp;6+$AO6),$AR$4=INDIRECT("'" &amp; $O$3 &amp;"'!$j"&amp;6+$AO6)),INDIRECT("'" &amp; $O$3 &amp;"'!$d"&amp;6+$AO6),"")</f>
        <v/>
      </c>
      <c r="DL9" s="218" t="str">
        <f t="array" aca="1" ref="DL9" ca="1">IF(AND(DL$3=INDIRECT("'" &amp; $O$3 &amp;"'!$H"&amp;6+$AO6),$AR$4=INDIRECT("'" &amp; $O$3 &amp;"'!$j"&amp;6+$AO6)),INDIRECT("'" &amp; $O$3 &amp;"'!$d"&amp;6+$AO6),"")</f>
        <v/>
      </c>
      <c r="DN9" s="218" t="str">
        <f t="array" aca="1" ref="DN9" ca="1">IF(AND(DN$3=INDIRECT("'" &amp; $O$3 &amp;"'!$H"&amp;6+$AO6),$AR$4=INDIRECT("'" &amp; $O$3 &amp;"'!$j"&amp;6+$AO6)),INDIRECT("'" &amp; $O$3 &amp;"'!$d"&amp;6+$AO6),"")</f>
        <v/>
      </c>
      <c r="DP9" s="218" t="str">
        <f t="array" aca="1" ref="DP9" ca="1">IF(AND(DP$3=INDIRECT("'" &amp; $O$3 &amp;"'!$H"&amp;6+$AO6),$AR$4=INDIRECT("'" &amp; $O$3 &amp;"'!$j"&amp;6+$AO6)),INDIRECT("'" &amp; $O$3 &amp;"'!$d"&amp;6+$AO6),"")</f>
        <v/>
      </c>
      <c r="DR9" s="218" t="str">
        <f t="array" aca="1" ref="DR9" ca="1">IF(AND(DR$3=INDIRECT("'" &amp; $O$3 &amp;"'!$H"&amp;6+$AO6),$AR$4=INDIRECT("'" &amp; $O$3 &amp;"'!$j"&amp;6+$AO6)),INDIRECT("'" &amp; $O$3 &amp;"'!$d"&amp;6+$AO6),"")</f>
        <v/>
      </c>
      <c r="DT9" s="218" t="str">
        <f t="array" aca="1" ref="DT9" ca="1">IF(AND(DT$3=INDIRECT("'" &amp; $O$3 &amp;"'!$H"&amp;6+$AO6),$AR$4=INDIRECT("'" &amp; $O$3 &amp;"'!$j"&amp;6+$AO6)),INDIRECT("'" &amp; $O$3 &amp;"'!$d"&amp;6+$AO6),"")</f>
        <v/>
      </c>
      <c r="DV9" s="218" t="str">
        <f t="array" aca="1" ref="DV9" ca="1">IF(AND(DV$3=INDIRECT("'" &amp; $O$3 &amp;"'!$H"&amp;6+$AO6),$AR$4=INDIRECT("'" &amp; $O$3 &amp;"'!$j"&amp;6+$AO6)),INDIRECT("'" &amp; $O$3 &amp;"'!$d"&amp;6+$AO6),"")</f>
        <v/>
      </c>
    </row>
    <row r="10" spans="1:127" ht="13.8">
      <c r="C10" s="48"/>
      <c r="D10" s="46"/>
      <c r="E10" s="46"/>
      <c r="F10" s="46"/>
      <c r="G10" s="46"/>
      <c r="H10" s="46"/>
      <c r="I10" s="46"/>
      <c r="J10" s="46"/>
      <c r="K10" s="46"/>
      <c r="L10" s="46"/>
      <c r="M10" s="46"/>
      <c r="N10" s="140" t="s">
        <v>88</v>
      </c>
      <c r="O10" s="143">
        <f ca="1">SQRT(SUMSQ(F19,O19,X19))</f>
        <v>180</v>
      </c>
      <c r="P10" s="143"/>
      <c r="Q10" s="143">
        <f ca="1">SQRT(SUMSQ(H19,Q19,Z19))</f>
        <v>180</v>
      </c>
      <c r="R10" s="143"/>
      <c r="S10" s="143">
        <f ca="1">SQRT(SUMSQ(J19,S19,AB19))</f>
        <v>180</v>
      </c>
      <c r="T10" s="144"/>
      <c r="U10" s="46"/>
      <c r="V10" s="46"/>
      <c r="W10" s="46"/>
      <c r="X10" s="46"/>
      <c r="Y10" s="46"/>
      <c r="Z10" s="46"/>
      <c r="AA10" s="46"/>
      <c r="AB10" s="46"/>
      <c r="AC10" s="46"/>
      <c r="AD10" s="46"/>
      <c r="AE10" s="46"/>
      <c r="AF10" s="46"/>
      <c r="AG10" s="46"/>
      <c r="AH10" s="46"/>
      <c r="AI10" s="46"/>
      <c r="AJ10" s="46"/>
      <c r="AK10" s="46"/>
      <c r="AL10" s="46"/>
      <c r="AM10" s="47"/>
      <c r="AO10">
        <v>9</v>
      </c>
      <c r="AS10" t="str">
        <f t="array" aca="1" ref="AS10" ca="1">IF(AND(AS$3=INDIRECT("'" &amp; $O$3 &amp;"'!$H"&amp;6+$AO7),$AR$4=INDIRECT("'" &amp; $O$3 &amp;"'!$j"&amp;6+$AO7)),INDIRECT("'" &amp; $O$3 &amp;"'!$b"&amp;6+$AO7),"")</f>
        <v/>
      </c>
      <c r="AU10" t="str">
        <f t="array" aca="1" ref="AU10" ca="1">IF(AND(AU$3=INDIRECT("'" &amp; $O$3 &amp;"'!$H"&amp;6+$AO7),$AR$4=INDIRECT("'" &amp; $O$3 &amp;"'!$j"&amp;6+$AO7)),INDIRECT("'" &amp; $O$3 &amp;"'!$b"&amp;6+$AO7),"")</f>
        <v/>
      </c>
      <c r="AW10" t="str">
        <f t="array" aca="1" ref="AW10" ca="1">IF(AND(AW$3=INDIRECT("'" &amp; $O$3 &amp;"'!$H"&amp;6+$AO7),$AR$4=INDIRECT("'" &amp; $O$3 &amp;"'!$j"&amp;6+$AO7)),INDIRECT("'" &amp; $O$3 &amp;"'!$b"&amp;6+$AO7),"")</f>
        <v/>
      </c>
      <c r="AY10" t="str">
        <f t="array" aca="1" ref="AY10" ca="1">IF(AND(AY$3=INDIRECT("'" &amp; $O$3 &amp;"'!$H"&amp;6+$AO7),$AR$4=INDIRECT("'" &amp; $O$3 &amp;"'!$j"&amp;6+$AO7)),INDIRECT("'" &amp; $O$3 &amp;"'!$b"&amp;6+$AO7),"")</f>
        <v/>
      </c>
      <c r="BA10" t="str">
        <f t="array" aca="1" ref="BA10" ca="1">IF(AND(BA$3=INDIRECT("'" &amp; $O$3 &amp;"'!$H"&amp;6+$AO7),$AR$4=INDIRECT("'" &amp; $O$3 &amp;"'!$j"&amp;6+$AO7)),INDIRECT("'" &amp; $O$3 &amp;"'!$b"&amp;6+$AO7),"")</f>
        <v/>
      </c>
      <c r="BC10" t="str">
        <f t="array" aca="1" ref="BC10" ca="1">IF(AND(BC$3=INDIRECT("'" &amp; $O$3 &amp;"'!$H"&amp;6+$AO7),$AR$4=INDIRECT("'" &amp; $O$3 &amp;"'!$j"&amp;6+$AO7)),INDIRECT("'" &amp; $O$3 &amp;"'!$b"&amp;6+$AO7),"")</f>
        <v/>
      </c>
      <c r="BE10" t="str">
        <f t="array" aca="1" ref="BE10" ca="1">IF(AND(BE$3=INDIRECT("'" &amp; $O$3 &amp;"'!$H"&amp;6+$AO7),$AR$4=INDIRECT("'" &amp; $O$3 &amp;"'!$j"&amp;6+$AO7)),INDIRECT("'" &amp; $O$3 &amp;"'!$b"&amp;6+$AO7),"")</f>
        <v/>
      </c>
      <c r="BG10" t="str">
        <f t="array" aca="1" ref="BG10" ca="1">IF(AND(BG$3=INDIRECT("'" &amp; $O$3 &amp;"'!$H"&amp;6+$AO7),$AR$4=INDIRECT("'" &amp; $O$3 &amp;"'!$j"&amp;6+$AO7)),INDIRECT("'" &amp; $O$3 &amp;"'!$b"&amp;6+$AO7),"")</f>
        <v/>
      </c>
      <c r="BI10" t="str">
        <f t="array" aca="1" ref="BI10" ca="1">IF(AND(BI$3=INDIRECT("'" &amp; $O$3 &amp;"'!$H"&amp;6+$AO7),$AR$4=INDIRECT("'" &amp; $O$3 &amp;"'!$j"&amp;6+$AO7)),INDIRECT("'" &amp; $O$3 &amp;"'!$b"&amp;6+$AO7),"")</f>
        <v/>
      </c>
      <c r="BK10" t="str">
        <f t="array" aca="1" ref="BK10" ca="1">IF(AND(BK$3=INDIRECT("'" &amp; $O$3 &amp;"'!$H"&amp;6+$AO7),$AR$4=INDIRECT("'" &amp; $O$3 &amp;"'!$j"&amp;6+$AO7)),INDIRECT("'" &amp; $O$3 &amp;"'!$b"&amp;6+$AO7),"")</f>
        <v/>
      </c>
      <c r="BM10" t="str">
        <f t="array" aca="1" ref="BM10" ca="1">IF(AND(BM$3=INDIRECT("'" &amp; $O$3 &amp;"'!$H"&amp;6+$AO7),$AR$4=INDIRECT("'" &amp; $O$3 &amp;"'!$j"&amp;6+$AO7)),INDIRECT("'" &amp; $O$3 &amp;"'!$b"&amp;6+$AO7),"")</f>
        <v/>
      </c>
      <c r="BO10" t="str">
        <f t="array" aca="1" ref="BO10" ca="1">IF(AND(BO$3=INDIRECT("'" &amp; $O$3 &amp;"'!$H"&amp;6+$AO7),$AR$4=INDIRECT("'" &amp; $O$3 &amp;"'!$j"&amp;6+$AO7)),INDIRECT("'" &amp; $O$3 &amp;"'!$b"&amp;6+$AO7),"")</f>
        <v/>
      </c>
      <c r="BQ10" t="str">
        <f t="array" aca="1" ref="BQ10" ca="1">IF(AND(BQ$3=INDIRECT("'" &amp; $O$3 &amp;"'!$H"&amp;6+$AO7),$AR$4=INDIRECT("'" &amp; $O$3 &amp;"'!$j"&amp;6+$AO7)),INDIRECT("'" &amp; $O$3 &amp;"'!$b"&amp;6+$AO7),"")</f>
        <v/>
      </c>
      <c r="BV10" t="str">
        <f t="array" aca="1" ref="BV10" ca="1">IF(AND(BV$3=INDIRECT("'" &amp; $O$3 &amp;"'!$H"&amp;6+$AO7),$AR$4=INDIRECT("'" &amp; $O$3 &amp;"'!$j"&amp;6+$AO7)),INDIRECT("'" &amp; $O$3 &amp;"'!$c"&amp;6+$AO7),"")</f>
        <v/>
      </c>
      <c r="BX10" t="str">
        <f t="array" aca="1" ref="BX10" ca="1">IF(AND(BX$3=INDIRECT("'" &amp; $O$3 &amp;"'!$H"&amp;6+$AO7),$AR$4=INDIRECT("'" &amp; $O$3 &amp;"'!$j"&amp;6+$AO7)),INDIRECT("'" &amp; $O$3 &amp;"'!$c"&amp;6+$AO7),"")</f>
        <v/>
      </c>
      <c r="BZ10" t="str">
        <f t="array" aca="1" ref="BZ10" ca="1">IF(AND(BZ$3=INDIRECT("'" &amp; $O$3 &amp;"'!$H"&amp;6+$AO7),$AR$4=INDIRECT("'" &amp; $O$3 &amp;"'!$j"&amp;6+$AO7)),INDIRECT("'" &amp; $O$3 &amp;"'!$c"&amp;6+$AO7),"")</f>
        <v/>
      </c>
      <c r="CB10" t="str">
        <f t="array" aca="1" ref="CB10" ca="1">IF(AND(CB$3=INDIRECT("'" &amp; $O$3 &amp;"'!$H"&amp;6+$AO7),$AR$4=INDIRECT("'" &amp; $O$3 &amp;"'!$j"&amp;6+$AO7)),INDIRECT("'" &amp; $O$3 &amp;"'!$c"&amp;6+$AO7),"")</f>
        <v/>
      </c>
      <c r="CD10" t="str">
        <f t="array" aca="1" ref="CD10" ca="1">IF(AND(CD$3=INDIRECT("'" &amp; $O$3 &amp;"'!$H"&amp;6+$AO7),$AR$4=INDIRECT("'" &amp; $O$3 &amp;"'!$j"&amp;6+$AO7)),INDIRECT("'" &amp; $O$3 &amp;"'!$c"&amp;6+$AO7),"")</f>
        <v/>
      </c>
      <c r="CF10" t="str">
        <f t="array" aca="1" ref="CF10" ca="1">IF(AND(CF$3=INDIRECT("'" &amp; $O$3 &amp;"'!$H"&amp;6+$AO7),$AR$4=INDIRECT("'" &amp; $O$3 &amp;"'!$j"&amp;6+$AO7)),INDIRECT("'" &amp; $O$3 &amp;"'!$c"&amp;6+$AO7),"")</f>
        <v/>
      </c>
      <c r="CH10" t="str">
        <f t="array" aca="1" ref="CH10" ca="1">IF(AND(CH$3=INDIRECT("'" &amp; $O$3 &amp;"'!$H"&amp;6+$AO7),$AR$4=INDIRECT("'" &amp; $O$3 &amp;"'!$j"&amp;6+$AO7)),INDIRECT("'" &amp; $O$3 &amp;"'!$c"&amp;6+$AO7),"")</f>
        <v/>
      </c>
      <c r="CJ10" t="str">
        <f t="array" aca="1" ref="CJ10" ca="1">IF(AND(CJ$3=INDIRECT("'" &amp; $O$3 &amp;"'!$H"&amp;6+$AO7),$AR$4=INDIRECT("'" &amp; $O$3 &amp;"'!$j"&amp;6+$AO7)),INDIRECT("'" &amp; $O$3 &amp;"'!$c"&amp;6+$AO7),"")</f>
        <v/>
      </c>
      <c r="CL10" t="str">
        <f t="array" aca="1" ref="CL10" ca="1">IF(AND(CL$3=INDIRECT("'" &amp; $O$3 &amp;"'!$H"&amp;6+$AO7),$AR$4=INDIRECT("'" &amp; $O$3 &amp;"'!$j"&amp;6+$AO7)),INDIRECT("'" &amp; $O$3 &amp;"'!$c"&amp;6+$AO7),"")</f>
        <v/>
      </c>
      <c r="CN10" t="str">
        <f t="array" aca="1" ref="CN10" ca="1">IF(AND(CN$3=INDIRECT("'" &amp; $O$3 &amp;"'!$H"&amp;6+$AO7),$AR$4=INDIRECT("'" &amp; $O$3 &amp;"'!$j"&amp;6+$AO7)),INDIRECT("'" &amp; $O$3 &amp;"'!$c"&amp;6+$AO7),"")</f>
        <v/>
      </c>
      <c r="CP10" t="str">
        <f t="array" aca="1" ref="CP10" ca="1">IF(AND(CP$3=INDIRECT("'" &amp; $O$3 &amp;"'!$H"&amp;6+$AO7),$AR$4=INDIRECT("'" &amp; $O$3 &amp;"'!$j"&amp;6+$AO7)),INDIRECT("'" &amp; $O$3 &amp;"'!$c"&amp;6+$AO7),"")</f>
        <v/>
      </c>
      <c r="CR10" s="218" t="str">
        <f t="array" aca="1" ref="CR10" ca="1">IF(AND(CR$3=INDIRECT("'" &amp; $O$3 &amp;"'!$H"&amp;6+$AO7),$AR$4=INDIRECT("'" &amp; $O$3 &amp;"'!$j"&amp;6+$AO7)),INDIRECT("'" &amp; $O$3 &amp;"'!$c"&amp;6+$AO7),"")</f>
        <v/>
      </c>
      <c r="CT10" s="218" t="str">
        <f t="array" aca="1" ref="CT10" ca="1">IF(AND(CT$3=INDIRECT("'" &amp; $O$3 &amp;"'!$H"&amp;6+$AO7),$AR$4=INDIRECT("'" &amp; $O$3 &amp;"'!$j"&amp;6+$AO7)),INDIRECT("'" &amp; $O$3 &amp;"'!$c"&amp;6+$AO7),"")</f>
        <v/>
      </c>
      <c r="CX10" s="218" t="str">
        <f t="array" aca="1" ref="CX10" ca="1">IF(AND(CX$3=INDIRECT("'" &amp; $O$3 &amp;"'!$H"&amp;6+$AO7),$AR$4=INDIRECT("'" &amp; $O$3 &amp;"'!$j"&amp;6+$AO7)),INDIRECT("'" &amp; $O$3 &amp;"'!$d"&amp;6+$AO7),"")</f>
        <v/>
      </c>
      <c r="CZ10" s="218" t="str">
        <f t="array" aca="1" ref="CZ10" ca="1">IF(AND(CZ$3=INDIRECT("'" &amp; $O$3 &amp;"'!$H"&amp;6+$AO7),$AR$4=INDIRECT("'" &amp; $O$3 &amp;"'!$j"&amp;6+$AO7)),INDIRECT("'" &amp; $O$3 &amp;"'!$d"&amp;6+$AO7),"")</f>
        <v/>
      </c>
      <c r="DB10" s="218" t="str">
        <f t="array" aca="1" ref="DB10" ca="1">IF(AND(DB$3=INDIRECT("'" &amp; $O$3 &amp;"'!$H"&amp;6+$AO7),$AR$4=INDIRECT("'" &amp; $O$3 &amp;"'!$j"&amp;6+$AO7)),INDIRECT("'" &amp; $O$3 &amp;"'!$d"&amp;6+$AO7),"")</f>
        <v/>
      </c>
      <c r="DD10" s="218" t="str">
        <f t="array" aca="1" ref="DD10" ca="1">IF(AND(DD$3=INDIRECT("'" &amp; $O$3 &amp;"'!$H"&amp;6+$AO7),$AR$4=INDIRECT("'" &amp; $O$3 &amp;"'!$j"&amp;6+$AO7)),INDIRECT("'" &amp; $O$3 &amp;"'!$d"&amp;6+$AO7),"")</f>
        <v/>
      </c>
      <c r="DF10" s="218" t="str">
        <f t="array" aca="1" ref="DF10" ca="1">IF(AND(DF$3=INDIRECT("'" &amp; $O$3 &amp;"'!$H"&amp;6+$AO7),$AR$4=INDIRECT("'" &amp; $O$3 &amp;"'!$j"&amp;6+$AO7)),INDIRECT("'" &amp; $O$3 &amp;"'!$d"&amp;6+$AO7),"")</f>
        <v/>
      </c>
      <c r="DH10" s="218" t="str">
        <f t="array" aca="1" ref="DH10" ca="1">IF(AND(DH$3=INDIRECT("'" &amp; $O$3 &amp;"'!$H"&amp;6+$AO7),$AR$4=INDIRECT("'" &amp; $O$3 &amp;"'!$j"&amp;6+$AO7)),INDIRECT("'" &amp; $O$3 &amp;"'!$d"&amp;6+$AO7),"")</f>
        <v/>
      </c>
      <c r="DJ10" s="218" t="str">
        <f t="array" aca="1" ref="DJ10" ca="1">IF(AND(DJ$3=INDIRECT("'" &amp; $O$3 &amp;"'!$H"&amp;6+$AO7),$AR$4=INDIRECT("'" &amp; $O$3 &amp;"'!$j"&amp;6+$AO7)),INDIRECT("'" &amp; $O$3 &amp;"'!$d"&amp;6+$AO7),"")</f>
        <v/>
      </c>
      <c r="DL10" s="218" t="str">
        <f t="array" aca="1" ref="DL10" ca="1">IF(AND(DL$3=INDIRECT("'" &amp; $O$3 &amp;"'!$H"&amp;6+$AO7),$AR$4=INDIRECT("'" &amp; $O$3 &amp;"'!$j"&amp;6+$AO7)),INDIRECT("'" &amp; $O$3 &amp;"'!$d"&amp;6+$AO7),"")</f>
        <v/>
      </c>
      <c r="DN10" s="218" t="str">
        <f t="array" aca="1" ref="DN10" ca="1">IF(AND(DN$3=INDIRECT("'" &amp; $O$3 &amp;"'!$H"&amp;6+$AO7),$AR$4=INDIRECT("'" &amp; $O$3 &amp;"'!$j"&amp;6+$AO7)),INDIRECT("'" &amp; $O$3 &amp;"'!$d"&amp;6+$AO7),"")</f>
        <v/>
      </c>
      <c r="DP10" s="218" t="str">
        <f t="array" aca="1" ref="DP10" ca="1">IF(AND(DP$3=INDIRECT("'" &amp; $O$3 &amp;"'!$H"&amp;6+$AO7),$AR$4=INDIRECT("'" &amp; $O$3 &amp;"'!$j"&amp;6+$AO7)),INDIRECT("'" &amp; $O$3 &amp;"'!$d"&amp;6+$AO7),"")</f>
        <v/>
      </c>
      <c r="DR10" s="218" t="str">
        <f t="array" aca="1" ref="DR10" ca="1">IF(AND(DR$3=INDIRECT("'" &amp; $O$3 &amp;"'!$H"&amp;6+$AO7),$AR$4=INDIRECT("'" &amp; $O$3 &amp;"'!$j"&amp;6+$AO7)),INDIRECT("'" &amp; $O$3 &amp;"'!$d"&amp;6+$AO7),"")</f>
        <v/>
      </c>
      <c r="DT10" s="218" t="str">
        <f t="array" aca="1" ref="DT10" ca="1">IF(AND(DT$3=INDIRECT("'" &amp; $O$3 &amp;"'!$H"&amp;6+$AO7),$AR$4=INDIRECT("'" &amp; $O$3 &amp;"'!$j"&amp;6+$AO7)),INDIRECT("'" &amp; $O$3 &amp;"'!$d"&amp;6+$AO7),"")</f>
        <v/>
      </c>
      <c r="DV10" s="218" t="str">
        <f t="array" aca="1" ref="DV10" ca="1">IF(AND(DV$3=INDIRECT("'" &amp; $O$3 &amp;"'!$H"&amp;6+$AO7),$AR$4=INDIRECT("'" &amp; $O$3 &amp;"'!$j"&amp;6+$AO7)),INDIRECT("'" &amp; $O$3 &amp;"'!$d"&amp;6+$AO7),"")</f>
        <v/>
      </c>
    </row>
    <row r="11" spans="1:127" ht="13.8">
      <c r="C11" s="48"/>
      <c r="D11" s="46"/>
      <c r="E11" s="46"/>
      <c r="F11" s="46"/>
      <c r="G11" s="46"/>
      <c r="H11" s="46"/>
      <c r="I11" s="46"/>
      <c r="J11" s="46"/>
      <c r="K11" s="46"/>
      <c r="L11" s="46"/>
      <c r="M11" s="46"/>
      <c r="N11" s="140" t="s">
        <v>89</v>
      </c>
      <c r="O11" s="143">
        <f ca="1">SQRT(SUMSQ(F20,O20,X20))</f>
        <v>213.54156504062621</v>
      </c>
      <c r="P11" s="143"/>
      <c r="Q11" s="143">
        <f ca="1">SQRT(SUMSQ(H20,Q20,Z20))</f>
        <v>216.33307652783935</v>
      </c>
      <c r="R11" s="143"/>
      <c r="S11" s="143">
        <f ca="1">SQRT(SUMSQ(J20,S20,AB20))</f>
        <v>213.54156504062621</v>
      </c>
      <c r="T11" s="144"/>
      <c r="U11" s="46"/>
      <c r="V11" s="46"/>
      <c r="W11" s="46"/>
      <c r="X11" s="46"/>
      <c r="Y11" s="46"/>
      <c r="Z11" s="46"/>
      <c r="AA11" s="46"/>
      <c r="AB11" s="46"/>
      <c r="AC11" s="46"/>
      <c r="AD11" s="46"/>
      <c r="AE11" s="46"/>
      <c r="AF11" s="46"/>
      <c r="AG11" s="46"/>
      <c r="AH11" s="46"/>
      <c r="AI11" s="46"/>
      <c r="AJ11" s="46"/>
      <c r="AK11" s="46"/>
      <c r="AL11" s="46"/>
      <c r="AM11" s="47"/>
      <c r="AO11">
        <v>10</v>
      </c>
      <c r="AS11" t="str">
        <f t="array" aca="1" ref="AS11" ca="1">IF(AND(AS$3=INDIRECT("'" &amp; $O$3 &amp;"'!$H"&amp;6+$AO8),$AR$4=INDIRECT("'" &amp; $O$3 &amp;"'!$j"&amp;6+$AO8)),INDIRECT("'" &amp; $O$3 &amp;"'!$b"&amp;6+$AO8),"")</f>
        <v/>
      </c>
      <c r="AU11" t="str">
        <f t="array" aca="1" ref="AU11" ca="1">IF(AND(AU$3=INDIRECT("'" &amp; $O$3 &amp;"'!$H"&amp;6+$AO8),$AR$4=INDIRECT("'" &amp; $O$3 &amp;"'!$j"&amp;6+$AO8)),INDIRECT("'" &amp; $O$3 &amp;"'!$b"&amp;6+$AO8),"")</f>
        <v/>
      </c>
      <c r="AW11" t="str">
        <f t="array" aca="1" ref="AW11" ca="1">IF(AND(AW$3=INDIRECT("'" &amp; $O$3 &amp;"'!$H"&amp;6+$AO8),$AR$4=INDIRECT("'" &amp; $O$3 &amp;"'!$j"&amp;6+$AO8)),INDIRECT("'" &amp; $O$3 &amp;"'!$b"&amp;6+$AO8),"")</f>
        <v/>
      </c>
      <c r="AY11" t="str">
        <f t="array" aca="1" ref="AY11" ca="1">IF(AND(AY$3=INDIRECT("'" &amp; $O$3 &amp;"'!$H"&amp;6+$AO8),$AR$4=INDIRECT("'" &amp; $O$3 &amp;"'!$j"&amp;6+$AO8)),INDIRECT("'" &amp; $O$3 &amp;"'!$b"&amp;6+$AO8),"")</f>
        <v/>
      </c>
      <c r="BA11" t="str">
        <f t="array" aca="1" ref="BA11" ca="1">IF(AND(BA$3=INDIRECT("'" &amp; $O$3 &amp;"'!$H"&amp;6+$AO8),$AR$4=INDIRECT("'" &amp; $O$3 &amp;"'!$j"&amp;6+$AO8)),INDIRECT("'" &amp; $O$3 &amp;"'!$b"&amp;6+$AO8),"")</f>
        <v/>
      </c>
      <c r="BC11" t="str">
        <f t="array" aca="1" ref="BC11" ca="1">IF(AND(BC$3=INDIRECT("'" &amp; $O$3 &amp;"'!$H"&amp;6+$AO8),$AR$4=INDIRECT("'" &amp; $O$3 &amp;"'!$j"&amp;6+$AO8)),INDIRECT("'" &amp; $O$3 &amp;"'!$b"&amp;6+$AO8),"")</f>
        <v/>
      </c>
      <c r="BE11" t="str">
        <f t="array" aca="1" ref="BE11" ca="1">IF(AND(BE$3=INDIRECT("'" &amp; $O$3 &amp;"'!$H"&amp;6+$AO8),$AR$4=INDIRECT("'" &amp; $O$3 &amp;"'!$j"&amp;6+$AO8)),INDIRECT("'" &amp; $O$3 &amp;"'!$b"&amp;6+$AO8),"")</f>
        <v/>
      </c>
      <c r="BG11" t="str">
        <f t="array" aca="1" ref="BG11" ca="1">IF(AND(BG$3=INDIRECT("'" &amp; $O$3 &amp;"'!$H"&amp;6+$AO8),$AR$4=INDIRECT("'" &amp; $O$3 &amp;"'!$j"&amp;6+$AO8)),INDIRECT("'" &amp; $O$3 &amp;"'!$b"&amp;6+$AO8),"")</f>
        <v/>
      </c>
      <c r="BI11" t="str">
        <f t="array" aca="1" ref="BI11" ca="1">IF(AND(BI$3=INDIRECT("'" &amp; $O$3 &amp;"'!$H"&amp;6+$AO8),$AR$4=INDIRECT("'" &amp; $O$3 &amp;"'!$j"&amp;6+$AO8)),INDIRECT("'" &amp; $O$3 &amp;"'!$b"&amp;6+$AO8),"")</f>
        <v/>
      </c>
      <c r="BK11" t="str">
        <f t="array" aca="1" ref="BK11" ca="1">IF(AND(BK$3=INDIRECT("'" &amp; $O$3 &amp;"'!$H"&amp;6+$AO8),$AR$4=INDIRECT("'" &amp; $O$3 &amp;"'!$j"&amp;6+$AO8)),INDIRECT("'" &amp; $O$3 &amp;"'!$b"&amp;6+$AO8),"")</f>
        <v/>
      </c>
      <c r="BM11" t="str">
        <f t="array" aca="1" ref="BM11" ca="1">IF(AND(BM$3=INDIRECT("'" &amp; $O$3 &amp;"'!$H"&amp;6+$AO8),$AR$4=INDIRECT("'" &amp; $O$3 &amp;"'!$j"&amp;6+$AO8)),INDIRECT("'" &amp; $O$3 &amp;"'!$b"&amp;6+$AO8),"")</f>
        <v/>
      </c>
      <c r="BO11" t="str">
        <f t="array" aca="1" ref="BO11" ca="1">IF(AND(BO$3=INDIRECT("'" &amp; $O$3 &amp;"'!$H"&amp;6+$AO8),$AR$4=INDIRECT("'" &amp; $O$3 &amp;"'!$j"&amp;6+$AO8)),INDIRECT("'" &amp; $O$3 &amp;"'!$b"&amp;6+$AO8),"")</f>
        <v/>
      </c>
      <c r="BQ11" t="str">
        <f t="array" aca="1" ref="BQ11" ca="1">IF(AND(BQ$3=INDIRECT("'" &amp; $O$3 &amp;"'!$H"&amp;6+$AO8),$AR$4=INDIRECT("'" &amp; $O$3 &amp;"'!$j"&amp;6+$AO8)),INDIRECT("'" &amp; $O$3 &amp;"'!$b"&amp;6+$AO8),"")</f>
        <v/>
      </c>
      <c r="BV11" t="str">
        <f t="array" aca="1" ref="BV11" ca="1">IF(AND(BV$3=INDIRECT("'" &amp; $O$3 &amp;"'!$H"&amp;6+$AO8),$AR$4=INDIRECT("'" &amp; $O$3 &amp;"'!$j"&amp;6+$AO8)),INDIRECT("'" &amp; $O$3 &amp;"'!$c"&amp;6+$AO8),"")</f>
        <v/>
      </c>
      <c r="BX11" t="str">
        <f t="array" aca="1" ref="BX11" ca="1">IF(AND(BX$3=INDIRECT("'" &amp; $O$3 &amp;"'!$H"&amp;6+$AO8),$AR$4=INDIRECT("'" &amp; $O$3 &amp;"'!$j"&amp;6+$AO8)),INDIRECT("'" &amp; $O$3 &amp;"'!$c"&amp;6+$AO8),"")</f>
        <v/>
      </c>
      <c r="BZ11" t="str">
        <f t="array" aca="1" ref="BZ11" ca="1">IF(AND(BZ$3=INDIRECT("'" &amp; $O$3 &amp;"'!$H"&amp;6+$AO8),$AR$4=INDIRECT("'" &amp; $O$3 &amp;"'!$j"&amp;6+$AO8)),INDIRECT("'" &amp; $O$3 &amp;"'!$c"&amp;6+$AO8),"")</f>
        <v/>
      </c>
      <c r="CB11" t="str">
        <f t="array" aca="1" ref="CB11" ca="1">IF(AND(CB$3=INDIRECT("'" &amp; $O$3 &amp;"'!$H"&amp;6+$AO8),$AR$4=INDIRECT("'" &amp; $O$3 &amp;"'!$j"&amp;6+$AO8)),INDIRECT("'" &amp; $O$3 &amp;"'!$c"&amp;6+$AO8),"")</f>
        <v/>
      </c>
      <c r="CD11" t="str">
        <f t="array" aca="1" ref="CD11" ca="1">IF(AND(CD$3=INDIRECT("'" &amp; $O$3 &amp;"'!$H"&amp;6+$AO8),$AR$4=INDIRECT("'" &amp; $O$3 &amp;"'!$j"&amp;6+$AO8)),INDIRECT("'" &amp; $O$3 &amp;"'!$c"&amp;6+$AO8),"")</f>
        <v/>
      </c>
      <c r="CF11" t="str">
        <f t="array" aca="1" ref="CF11" ca="1">IF(AND(CF$3=INDIRECT("'" &amp; $O$3 &amp;"'!$H"&amp;6+$AO8),$AR$4=INDIRECT("'" &amp; $O$3 &amp;"'!$j"&amp;6+$AO8)),INDIRECT("'" &amp; $O$3 &amp;"'!$c"&amp;6+$AO8),"")</f>
        <v/>
      </c>
      <c r="CH11" t="str">
        <f t="array" aca="1" ref="CH11" ca="1">IF(AND(CH$3=INDIRECT("'" &amp; $O$3 &amp;"'!$H"&amp;6+$AO8),$AR$4=INDIRECT("'" &amp; $O$3 &amp;"'!$j"&amp;6+$AO8)),INDIRECT("'" &amp; $O$3 &amp;"'!$c"&amp;6+$AO8),"")</f>
        <v/>
      </c>
      <c r="CJ11" t="str">
        <f t="array" aca="1" ref="CJ11" ca="1">IF(AND(CJ$3=INDIRECT("'" &amp; $O$3 &amp;"'!$H"&amp;6+$AO8),$AR$4=INDIRECT("'" &amp; $O$3 &amp;"'!$j"&amp;6+$AO8)),INDIRECT("'" &amp; $O$3 &amp;"'!$c"&amp;6+$AO8),"")</f>
        <v/>
      </c>
      <c r="CL11" t="str">
        <f t="array" aca="1" ref="CL11" ca="1">IF(AND(CL$3=INDIRECT("'" &amp; $O$3 &amp;"'!$H"&amp;6+$AO8),$AR$4=INDIRECT("'" &amp; $O$3 &amp;"'!$j"&amp;6+$AO8)),INDIRECT("'" &amp; $O$3 &amp;"'!$c"&amp;6+$AO8),"")</f>
        <v/>
      </c>
      <c r="CN11" t="str">
        <f t="array" aca="1" ref="CN11" ca="1">IF(AND(CN$3=INDIRECT("'" &amp; $O$3 &amp;"'!$H"&amp;6+$AO8),$AR$4=INDIRECT("'" &amp; $O$3 &amp;"'!$j"&amp;6+$AO8)),INDIRECT("'" &amp; $O$3 &amp;"'!$c"&amp;6+$AO8),"")</f>
        <v/>
      </c>
      <c r="CP11" t="str">
        <f t="array" aca="1" ref="CP11" ca="1">IF(AND(CP$3=INDIRECT("'" &amp; $O$3 &amp;"'!$H"&amp;6+$AO8),$AR$4=INDIRECT("'" &amp; $O$3 &amp;"'!$j"&amp;6+$AO8)),INDIRECT("'" &amp; $O$3 &amp;"'!$c"&amp;6+$AO8),"")</f>
        <v/>
      </c>
      <c r="CR11" s="218" t="str">
        <f t="array" aca="1" ref="CR11" ca="1">IF(AND(CR$3=INDIRECT("'" &amp; $O$3 &amp;"'!$H"&amp;6+$AO8),$AR$4=INDIRECT("'" &amp; $O$3 &amp;"'!$j"&amp;6+$AO8)),INDIRECT("'" &amp; $O$3 &amp;"'!$c"&amp;6+$AO8),"")</f>
        <v/>
      </c>
      <c r="CT11" s="218" t="str">
        <f t="array" aca="1" ref="CT11" ca="1">IF(AND(CT$3=INDIRECT("'" &amp; $O$3 &amp;"'!$H"&amp;6+$AO8),$AR$4=INDIRECT("'" &amp; $O$3 &amp;"'!$j"&amp;6+$AO8)),INDIRECT("'" &amp; $O$3 &amp;"'!$c"&amp;6+$AO8),"")</f>
        <v/>
      </c>
      <c r="CX11" s="218" t="str">
        <f t="array" aca="1" ref="CX11" ca="1">IF(AND(CX$3=INDIRECT("'" &amp; $O$3 &amp;"'!$H"&amp;6+$AO8),$AR$4=INDIRECT("'" &amp; $O$3 &amp;"'!$j"&amp;6+$AO8)),INDIRECT("'" &amp; $O$3 &amp;"'!$d"&amp;6+$AO8),"")</f>
        <v/>
      </c>
      <c r="CZ11" s="218" t="str">
        <f t="array" aca="1" ref="CZ11" ca="1">IF(AND(CZ$3=INDIRECT("'" &amp; $O$3 &amp;"'!$H"&amp;6+$AO8),$AR$4=INDIRECT("'" &amp; $O$3 &amp;"'!$j"&amp;6+$AO8)),INDIRECT("'" &amp; $O$3 &amp;"'!$d"&amp;6+$AO8),"")</f>
        <v/>
      </c>
      <c r="DB11" s="218" t="str">
        <f t="array" aca="1" ref="DB11" ca="1">IF(AND(DB$3=INDIRECT("'" &amp; $O$3 &amp;"'!$H"&amp;6+$AO8),$AR$4=INDIRECT("'" &amp; $O$3 &amp;"'!$j"&amp;6+$AO8)),INDIRECT("'" &amp; $O$3 &amp;"'!$d"&amp;6+$AO8),"")</f>
        <v/>
      </c>
      <c r="DD11" s="218" t="str">
        <f t="array" aca="1" ref="DD11" ca="1">IF(AND(DD$3=INDIRECT("'" &amp; $O$3 &amp;"'!$H"&amp;6+$AO8),$AR$4=INDIRECT("'" &amp; $O$3 &amp;"'!$j"&amp;6+$AO8)),INDIRECT("'" &amp; $O$3 &amp;"'!$d"&amp;6+$AO8),"")</f>
        <v/>
      </c>
      <c r="DF11" s="218" t="str">
        <f t="array" aca="1" ref="DF11" ca="1">IF(AND(DF$3=INDIRECT("'" &amp; $O$3 &amp;"'!$H"&amp;6+$AO8),$AR$4=INDIRECT("'" &amp; $O$3 &amp;"'!$j"&amp;6+$AO8)),INDIRECT("'" &amp; $O$3 &amp;"'!$d"&amp;6+$AO8),"")</f>
        <v/>
      </c>
      <c r="DH11" s="218" t="str">
        <f t="array" aca="1" ref="DH11" ca="1">IF(AND(DH$3=INDIRECT("'" &amp; $O$3 &amp;"'!$H"&amp;6+$AO8),$AR$4=INDIRECT("'" &amp; $O$3 &amp;"'!$j"&amp;6+$AO8)),INDIRECT("'" &amp; $O$3 &amp;"'!$d"&amp;6+$AO8),"")</f>
        <v/>
      </c>
      <c r="DJ11" s="218" t="str">
        <f t="array" aca="1" ref="DJ11" ca="1">IF(AND(DJ$3=INDIRECT("'" &amp; $O$3 &amp;"'!$H"&amp;6+$AO8),$AR$4=INDIRECT("'" &amp; $O$3 &amp;"'!$j"&amp;6+$AO8)),INDIRECT("'" &amp; $O$3 &amp;"'!$d"&amp;6+$AO8),"")</f>
        <v/>
      </c>
      <c r="DL11" s="218" t="str">
        <f t="array" aca="1" ref="DL11" ca="1">IF(AND(DL$3=INDIRECT("'" &amp; $O$3 &amp;"'!$H"&amp;6+$AO8),$AR$4=INDIRECT("'" &amp; $O$3 &amp;"'!$j"&amp;6+$AO8)),INDIRECT("'" &amp; $O$3 &amp;"'!$d"&amp;6+$AO8),"")</f>
        <v/>
      </c>
      <c r="DN11" s="218" t="str">
        <f t="array" aca="1" ref="DN11" ca="1">IF(AND(DN$3=INDIRECT("'" &amp; $O$3 &amp;"'!$H"&amp;6+$AO8),$AR$4=INDIRECT("'" &amp; $O$3 &amp;"'!$j"&amp;6+$AO8)),INDIRECT("'" &amp; $O$3 &amp;"'!$d"&amp;6+$AO8),"")</f>
        <v/>
      </c>
      <c r="DP11" s="218" t="str">
        <f t="array" aca="1" ref="DP11" ca="1">IF(AND(DP$3=INDIRECT("'" &amp; $O$3 &amp;"'!$H"&amp;6+$AO8),$AR$4=INDIRECT("'" &amp; $O$3 &amp;"'!$j"&amp;6+$AO8)),INDIRECT("'" &amp; $O$3 &amp;"'!$d"&amp;6+$AO8),"")</f>
        <v/>
      </c>
      <c r="DR11" s="218" t="str">
        <f t="array" aca="1" ref="DR11" ca="1">IF(AND(DR$3=INDIRECT("'" &amp; $O$3 &amp;"'!$H"&amp;6+$AO8),$AR$4=INDIRECT("'" &amp; $O$3 &amp;"'!$j"&amp;6+$AO8)),INDIRECT("'" &amp; $O$3 &amp;"'!$d"&amp;6+$AO8),"")</f>
        <v/>
      </c>
      <c r="DT11" s="218" t="str">
        <f t="array" aca="1" ref="DT11" ca="1">IF(AND(DT$3=INDIRECT("'" &amp; $O$3 &amp;"'!$H"&amp;6+$AO8),$AR$4=INDIRECT("'" &amp; $O$3 &amp;"'!$j"&amp;6+$AO8)),INDIRECT("'" &amp; $O$3 &amp;"'!$d"&amp;6+$AO8),"")</f>
        <v/>
      </c>
      <c r="DV11" s="218" t="str">
        <f t="array" aca="1" ref="DV11" ca="1">IF(AND(DV$3=INDIRECT("'" &amp; $O$3 &amp;"'!$H"&amp;6+$AO8),$AR$4=INDIRECT("'" &amp; $O$3 &amp;"'!$j"&amp;6+$AO8)),INDIRECT("'" &amp; $O$3 &amp;"'!$d"&amp;6+$AO8),"")</f>
        <v/>
      </c>
    </row>
    <row r="12" spans="1:127" ht="15">
      <c r="C12" s="48"/>
      <c r="D12" s="46"/>
      <c r="E12" s="46"/>
      <c r="F12" s="46"/>
      <c r="G12" s="46"/>
      <c r="H12" s="46"/>
      <c r="I12" s="46"/>
      <c r="J12" s="46"/>
      <c r="K12" s="46"/>
      <c r="L12" s="46"/>
      <c r="M12" s="46"/>
      <c r="N12" s="140" t="s">
        <v>90</v>
      </c>
      <c r="O12" s="143">
        <f ca="1">SQRT(SUMSQ(F21,O21,X21))</f>
        <v>31.622776601683793</v>
      </c>
      <c r="P12" s="143"/>
      <c r="Q12" s="143">
        <f ca="1">SQRT(SUMSQ(H21,Q21,Z21))</f>
        <v>31.622776601683793</v>
      </c>
      <c r="R12" s="143"/>
      <c r="S12" s="143">
        <f ca="1">SQRT(SUMSQ(J21,S21,AB21))</f>
        <v>31.622776601683793</v>
      </c>
      <c r="T12" s="144"/>
      <c r="U12" s="46"/>
      <c r="V12" s="46"/>
      <c r="W12" s="46"/>
      <c r="X12" s="46"/>
      <c r="Y12" s="46"/>
      <c r="Z12" s="46"/>
      <c r="AA12" s="46"/>
      <c r="AB12" s="46"/>
      <c r="AC12" s="46"/>
      <c r="AD12" s="46"/>
      <c r="AE12" s="46"/>
      <c r="AF12" s="46"/>
      <c r="AG12" s="46"/>
      <c r="AH12" s="46"/>
      <c r="AI12" s="46"/>
      <c r="AJ12" s="46"/>
      <c r="AK12" s="46"/>
      <c r="AL12" s="46"/>
      <c r="AM12" s="92"/>
      <c r="AO12">
        <v>11</v>
      </c>
      <c r="AS12" t="str">
        <f t="array" aca="1" ref="AS12" ca="1">IF(AND(AS$3=INDIRECT("'" &amp; $O$3 &amp;"'!$H"&amp;6+$AO9),$AR$4=INDIRECT("'" &amp; $O$3 &amp;"'!$j"&amp;6+$AO9)),INDIRECT("'" &amp; $O$3 &amp;"'!$b"&amp;6+$AO9),"")</f>
        <v/>
      </c>
      <c r="AU12" t="str">
        <f t="array" aca="1" ref="AU12" ca="1">IF(AND(AU$3=INDIRECT("'" &amp; $O$3 &amp;"'!$H"&amp;6+$AO9),$AR$4=INDIRECT("'" &amp; $O$3 &amp;"'!$j"&amp;6+$AO9)),INDIRECT("'" &amp; $O$3 &amp;"'!$b"&amp;6+$AO9),"")</f>
        <v/>
      </c>
      <c r="AW12" t="str">
        <f t="array" aca="1" ref="AW12" ca="1">IF(AND(AW$3=INDIRECT("'" &amp; $O$3 &amp;"'!$H"&amp;6+$AO9),$AR$4=INDIRECT("'" &amp; $O$3 &amp;"'!$j"&amp;6+$AO9)),INDIRECT("'" &amp; $O$3 &amp;"'!$b"&amp;6+$AO9),"")</f>
        <v/>
      </c>
      <c r="AY12" t="str">
        <f t="array" aca="1" ref="AY12" ca="1">IF(AND(AY$3=INDIRECT("'" &amp; $O$3 &amp;"'!$H"&amp;6+$AO9),$AR$4=INDIRECT("'" &amp; $O$3 &amp;"'!$j"&amp;6+$AO9)),INDIRECT("'" &amp; $O$3 &amp;"'!$b"&amp;6+$AO9),"")</f>
        <v/>
      </c>
      <c r="BA12" t="str">
        <f t="array" aca="1" ref="BA12" ca="1">IF(AND(BA$3=INDIRECT("'" &amp; $O$3 &amp;"'!$H"&amp;6+$AO9),$AR$4=INDIRECT("'" &amp; $O$3 &amp;"'!$j"&amp;6+$AO9)),INDIRECT("'" &amp; $O$3 &amp;"'!$b"&amp;6+$AO9),"")</f>
        <v/>
      </c>
      <c r="BC12" t="str">
        <f t="array" aca="1" ref="BC12" ca="1">IF(AND(BC$3=INDIRECT("'" &amp; $O$3 &amp;"'!$H"&amp;6+$AO9),$AR$4=INDIRECT("'" &amp; $O$3 &amp;"'!$j"&amp;6+$AO9)),INDIRECT("'" &amp; $O$3 &amp;"'!$b"&amp;6+$AO9),"")</f>
        <v/>
      </c>
      <c r="BE12" t="str">
        <f t="array" aca="1" ref="BE12" ca="1">IF(AND(BE$3=INDIRECT("'" &amp; $O$3 &amp;"'!$H"&amp;6+$AO9),$AR$4=INDIRECT("'" &amp; $O$3 &amp;"'!$j"&amp;6+$AO9)),INDIRECT("'" &amp; $O$3 &amp;"'!$b"&amp;6+$AO9),"")</f>
        <v/>
      </c>
      <c r="BG12" t="str">
        <f t="array" aca="1" ref="BG12" ca="1">IF(AND(BG$3=INDIRECT("'" &amp; $O$3 &amp;"'!$H"&amp;6+$AO9),$AR$4=INDIRECT("'" &amp; $O$3 &amp;"'!$j"&amp;6+$AO9)),INDIRECT("'" &amp; $O$3 &amp;"'!$b"&amp;6+$AO9),"")</f>
        <v/>
      </c>
      <c r="BI12" t="str">
        <f t="array" aca="1" ref="BI12" ca="1">IF(AND(BI$3=INDIRECT("'" &amp; $O$3 &amp;"'!$H"&amp;6+$AO9),$AR$4=INDIRECT("'" &amp; $O$3 &amp;"'!$j"&amp;6+$AO9)),INDIRECT("'" &amp; $O$3 &amp;"'!$b"&amp;6+$AO9),"")</f>
        <v/>
      </c>
      <c r="BK12" t="str">
        <f t="array" aca="1" ref="BK12" ca="1">IF(AND(BK$3=INDIRECT("'" &amp; $O$3 &amp;"'!$H"&amp;6+$AO9),$AR$4=INDIRECT("'" &amp; $O$3 &amp;"'!$j"&amp;6+$AO9)),INDIRECT("'" &amp; $O$3 &amp;"'!$b"&amp;6+$AO9),"")</f>
        <v/>
      </c>
      <c r="BM12" t="str">
        <f t="array" aca="1" ref="BM12" ca="1">IF(AND(BM$3=INDIRECT("'" &amp; $O$3 &amp;"'!$H"&amp;6+$AO9),$AR$4=INDIRECT("'" &amp; $O$3 &amp;"'!$j"&amp;6+$AO9)),INDIRECT("'" &amp; $O$3 &amp;"'!$b"&amp;6+$AO9),"")</f>
        <v/>
      </c>
      <c r="BO12" t="str">
        <f t="array" aca="1" ref="BO12" ca="1">IF(AND(BO$3=INDIRECT("'" &amp; $O$3 &amp;"'!$H"&amp;6+$AO9),$AR$4=INDIRECT("'" &amp; $O$3 &amp;"'!$j"&amp;6+$AO9)),INDIRECT("'" &amp; $O$3 &amp;"'!$b"&amp;6+$AO9),"")</f>
        <v/>
      </c>
      <c r="BQ12" t="str">
        <f t="array" aca="1" ref="BQ12" ca="1">IF(AND(BQ$3=INDIRECT("'" &amp; $O$3 &amp;"'!$H"&amp;6+$AO9),$AR$4=INDIRECT("'" &amp; $O$3 &amp;"'!$j"&amp;6+$AO9)),INDIRECT("'" &amp; $O$3 &amp;"'!$b"&amp;6+$AO9),"")</f>
        <v/>
      </c>
      <c r="BV12" t="str">
        <f t="array" aca="1" ref="BV12" ca="1">IF(AND(BV$3=INDIRECT("'" &amp; $O$3 &amp;"'!$H"&amp;6+$AO9),$AR$4=INDIRECT("'" &amp; $O$3 &amp;"'!$j"&amp;6+$AO9)),INDIRECT("'" &amp; $O$3 &amp;"'!$c"&amp;6+$AO9),"")</f>
        <v/>
      </c>
      <c r="BX12" t="str">
        <f t="array" aca="1" ref="BX12" ca="1">IF(AND(BX$3=INDIRECT("'" &amp; $O$3 &amp;"'!$H"&amp;6+$AO9),$AR$4=INDIRECT("'" &amp; $O$3 &amp;"'!$j"&amp;6+$AO9)),INDIRECT("'" &amp; $O$3 &amp;"'!$c"&amp;6+$AO9),"")</f>
        <v/>
      </c>
      <c r="BZ12" t="str">
        <f t="array" aca="1" ref="BZ12" ca="1">IF(AND(BZ$3=INDIRECT("'" &amp; $O$3 &amp;"'!$H"&amp;6+$AO9),$AR$4=INDIRECT("'" &amp; $O$3 &amp;"'!$j"&amp;6+$AO9)),INDIRECT("'" &amp; $O$3 &amp;"'!$c"&amp;6+$AO9),"")</f>
        <v/>
      </c>
      <c r="CB12" t="str">
        <f t="array" aca="1" ref="CB12" ca="1">IF(AND(CB$3=INDIRECT("'" &amp; $O$3 &amp;"'!$H"&amp;6+$AO9),$AR$4=INDIRECT("'" &amp; $O$3 &amp;"'!$j"&amp;6+$AO9)),INDIRECT("'" &amp; $O$3 &amp;"'!$c"&amp;6+$AO9),"")</f>
        <v/>
      </c>
      <c r="CD12" t="str">
        <f t="array" aca="1" ref="CD12" ca="1">IF(AND(CD$3=INDIRECT("'" &amp; $O$3 &amp;"'!$H"&amp;6+$AO9),$AR$4=INDIRECT("'" &amp; $O$3 &amp;"'!$j"&amp;6+$AO9)),INDIRECT("'" &amp; $O$3 &amp;"'!$c"&amp;6+$AO9),"")</f>
        <v/>
      </c>
      <c r="CF12" t="str">
        <f t="array" aca="1" ref="CF12" ca="1">IF(AND(CF$3=INDIRECT("'" &amp; $O$3 &amp;"'!$H"&amp;6+$AO9),$AR$4=INDIRECT("'" &amp; $O$3 &amp;"'!$j"&amp;6+$AO9)),INDIRECT("'" &amp; $O$3 &amp;"'!$c"&amp;6+$AO9),"")</f>
        <v/>
      </c>
      <c r="CH12" t="str">
        <f t="array" aca="1" ref="CH12" ca="1">IF(AND(CH$3=INDIRECT("'" &amp; $O$3 &amp;"'!$H"&amp;6+$AO9),$AR$4=INDIRECT("'" &amp; $O$3 &amp;"'!$j"&amp;6+$AO9)),INDIRECT("'" &amp; $O$3 &amp;"'!$c"&amp;6+$AO9),"")</f>
        <v/>
      </c>
      <c r="CJ12" t="str">
        <f t="array" aca="1" ref="CJ12" ca="1">IF(AND(CJ$3=INDIRECT("'" &amp; $O$3 &amp;"'!$H"&amp;6+$AO9),$AR$4=INDIRECT("'" &amp; $O$3 &amp;"'!$j"&amp;6+$AO9)),INDIRECT("'" &amp; $O$3 &amp;"'!$c"&amp;6+$AO9),"")</f>
        <v/>
      </c>
      <c r="CL12" t="str">
        <f t="array" aca="1" ref="CL12" ca="1">IF(AND(CL$3=INDIRECT("'" &amp; $O$3 &amp;"'!$H"&amp;6+$AO9),$AR$4=INDIRECT("'" &amp; $O$3 &amp;"'!$j"&amp;6+$AO9)),INDIRECT("'" &amp; $O$3 &amp;"'!$c"&amp;6+$AO9),"")</f>
        <v/>
      </c>
      <c r="CN12" t="str">
        <f t="array" aca="1" ref="CN12" ca="1">IF(AND(CN$3=INDIRECT("'" &amp; $O$3 &amp;"'!$H"&amp;6+$AO9),$AR$4=INDIRECT("'" &amp; $O$3 &amp;"'!$j"&amp;6+$AO9)),INDIRECT("'" &amp; $O$3 &amp;"'!$c"&amp;6+$AO9),"")</f>
        <v/>
      </c>
      <c r="CP12" t="str">
        <f t="array" aca="1" ref="CP12" ca="1">IF(AND(CP$3=INDIRECT("'" &amp; $O$3 &amp;"'!$H"&amp;6+$AO9),$AR$4=INDIRECT("'" &amp; $O$3 &amp;"'!$j"&amp;6+$AO9)),INDIRECT("'" &amp; $O$3 &amp;"'!$c"&amp;6+$AO9),"")</f>
        <v/>
      </c>
      <c r="CR12" s="218" t="str">
        <f t="array" aca="1" ref="CR12" ca="1">IF(AND(CR$3=INDIRECT("'" &amp; $O$3 &amp;"'!$H"&amp;6+$AO9),$AR$4=INDIRECT("'" &amp; $O$3 &amp;"'!$j"&amp;6+$AO9)),INDIRECT("'" &amp; $O$3 &amp;"'!$c"&amp;6+$AO9),"")</f>
        <v/>
      </c>
      <c r="CT12" s="218" t="str">
        <f t="array" aca="1" ref="CT12" ca="1">IF(AND(CT$3=INDIRECT("'" &amp; $O$3 &amp;"'!$H"&amp;6+$AO9),$AR$4=INDIRECT("'" &amp; $O$3 &amp;"'!$j"&amp;6+$AO9)),INDIRECT("'" &amp; $O$3 &amp;"'!$c"&amp;6+$AO9),"")</f>
        <v/>
      </c>
      <c r="CX12" s="218" t="str">
        <f t="array" aca="1" ref="CX12" ca="1">IF(AND(CX$3=INDIRECT("'" &amp; $O$3 &amp;"'!$H"&amp;6+$AO9),$AR$4=INDIRECT("'" &amp; $O$3 &amp;"'!$j"&amp;6+$AO9)),INDIRECT("'" &amp; $O$3 &amp;"'!$d"&amp;6+$AO9),"")</f>
        <v/>
      </c>
      <c r="CZ12" s="218" t="str">
        <f t="array" aca="1" ref="CZ12" ca="1">IF(AND(CZ$3=INDIRECT("'" &amp; $O$3 &amp;"'!$H"&amp;6+$AO9),$AR$4=INDIRECT("'" &amp; $O$3 &amp;"'!$j"&amp;6+$AO9)),INDIRECT("'" &amp; $O$3 &amp;"'!$d"&amp;6+$AO9),"")</f>
        <v/>
      </c>
      <c r="DB12" s="218" t="str">
        <f t="array" aca="1" ref="DB12" ca="1">IF(AND(DB$3=INDIRECT("'" &amp; $O$3 &amp;"'!$H"&amp;6+$AO9),$AR$4=INDIRECT("'" &amp; $O$3 &amp;"'!$j"&amp;6+$AO9)),INDIRECT("'" &amp; $O$3 &amp;"'!$d"&amp;6+$AO9),"")</f>
        <v/>
      </c>
      <c r="DD12" s="218" t="str">
        <f t="array" aca="1" ref="DD12" ca="1">IF(AND(DD$3=INDIRECT("'" &amp; $O$3 &amp;"'!$H"&amp;6+$AO9),$AR$4=INDIRECT("'" &amp; $O$3 &amp;"'!$j"&amp;6+$AO9)),INDIRECT("'" &amp; $O$3 &amp;"'!$d"&amp;6+$AO9),"")</f>
        <v/>
      </c>
      <c r="DF12" s="218" t="str">
        <f t="array" aca="1" ref="DF12" ca="1">IF(AND(DF$3=INDIRECT("'" &amp; $O$3 &amp;"'!$H"&amp;6+$AO9),$AR$4=INDIRECT("'" &amp; $O$3 &amp;"'!$j"&amp;6+$AO9)),INDIRECT("'" &amp; $O$3 &amp;"'!$d"&amp;6+$AO9),"")</f>
        <v/>
      </c>
      <c r="DH12" s="218" t="str">
        <f t="array" aca="1" ref="DH12" ca="1">IF(AND(DH$3=INDIRECT("'" &amp; $O$3 &amp;"'!$H"&amp;6+$AO9),$AR$4=INDIRECT("'" &amp; $O$3 &amp;"'!$j"&amp;6+$AO9)),INDIRECT("'" &amp; $O$3 &amp;"'!$d"&amp;6+$AO9),"")</f>
        <v/>
      </c>
      <c r="DJ12" s="218" t="str">
        <f t="array" aca="1" ref="DJ12" ca="1">IF(AND(DJ$3=INDIRECT("'" &amp; $O$3 &amp;"'!$H"&amp;6+$AO9),$AR$4=INDIRECT("'" &amp; $O$3 &amp;"'!$j"&amp;6+$AO9)),INDIRECT("'" &amp; $O$3 &amp;"'!$d"&amp;6+$AO9),"")</f>
        <v/>
      </c>
      <c r="DL12" s="218" t="str">
        <f t="array" aca="1" ref="DL12" ca="1">IF(AND(DL$3=INDIRECT("'" &amp; $O$3 &amp;"'!$H"&amp;6+$AO9),$AR$4=INDIRECT("'" &amp; $O$3 &amp;"'!$j"&amp;6+$AO9)),INDIRECT("'" &amp; $O$3 &amp;"'!$d"&amp;6+$AO9),"")</f>
        <v/>
      </c>
      <c r="DN12" s="218" t="str">
        <f t="array" aca="1" ref="DN12" ca="1">IF(AND(DN$3=INDIRECT("'" &amp; $O$3 &amp;"'!$H"&amp;6+$AO9),$AR$4=INDIRECT("'" &amp; $O$3 &amp;"'!$j"&amp;6+$AO9)),INDIRECT("'" &amp; $O$3 &amp;"'!$d"&amp;6+$AO9),"")</f>
        <v/>
      </c>
      <c r="DP12" s="218" t="str">
        <f t="array" aca="1" ref="DP12" ca="1">IF(AND(DP$3=INDIRECT("'" &amp; $O$3 &amp;"'!$H"&amp;6+$AO9),$AR$4=INDIRECT("'" &amp; $O$3 &amp;"'!$j"&amp;6+$AO9)),INDIRECT("'" &amp; $O$3 &amp;"'!$d"&amp;6+$AO9),"")</f>
        <v/>
      </c>
      <c r="DR12" s="218" t="str">
        <f t="array" aca="1" ref="DR12" ca="1">IF(AND(DR$3=INDIRECT("'" &amp; $O$3 &amp;"'!$H"&amp;6+$AO9),$AR$4=INDIRECT("'" &amp; $O$3 &amp;"'!$j"&amp;6+$AO9)),INDIRECT("'" &amp; $O$3 &amp;"'!$d"&amp;6+$AO9),"")</f>
        <v/>
      </c>
      <c r="DT12" s="218" t="str">
        <f t="array" aca="1" ref="DT12" ca="1">IF(AND(DT$3=INDIRECT("'" &amp; $O$3 &amp;"'!$H"&amp;6+$AO9),$AR$4=INDIRECT("'" &amp; $O$3 &amp;"'!$j"&amp;6+$AO9)),INDIRECT("'" &amp; $O$3 &amp;"'!$d"&amp;6+$AO9),"")</f>
        <v/>
      </c>
      <c r="DV12" s="218" t="str">
        <f t="array" aca="1" ref="DV12" ca="1">IF(AND(DV$3=INDIRECT("'" &amp; $O$3 &amp;"'!$H"&amp;6+$AO9),$AR$4=INDIRECT("'" &amp; $O$3 &amp;"'!$j"&amp;6+$AO9)),INDIRECT("'" &amp; $O$3 &amp;"'!$d"&amp;6+$AO9),"")</f>
        <v/>
      </c>
    </row>
    <row r="13" spans="1:127" ht="15.6" thickBot="1">
      <c r="C13" s="48"/>
      <c r="D13" s="46"/>
      <c r="E13" s="46"/>
      <c r="F13" s="46"/>
      <c r="G13" s="46"/>
      <c r="H13" s="46"/>
      <c r="I13" s="46"/>
      <c r="J13" s="46"/>
      <c r="K13" s="46"/>
      <c r="L13" s="46"/>
      <c r="M13" s="46"/>
      <c r="N13" s="142" t="s">
        <v>91</v>
      </c>
      <c r="O13" s="145">
        <f ca="1">SUM(O10,SQRT(SUMSQ(O11:O12)))</f>
        <v>395.87033144922901</v>
      </c>
      <c r="P13" s="145"/>
      <c r="Q13" s="145">
        <f ca="1">SUM(Q10,SQRT(SUMSQ(Q11:Q12)))</f>
        <v>398.63211109075445</v>
      </c>
      <c r="R13" s="145"/>
      <c r="S13" s="145">
        <f ca="1">SUM(S10,SQRT(SUMSQ(S11:S12)))</f>
        <v>395.87033144922901</v>
      </c>
      <c r="T13" s="146"/>
      <c r="U13" s="46"/>
      <c r="V13" s="46"/>
      <c r="W13" s="46"/>
      <c r="X13" s="46"/>
      <c r="Y13" s="46"/>
      <c r="Z13" s="46"/>
      <c r="AA13" s="46"/>
      <c r="AB13" s="46"/>
      <c r="AC13" s="46"/>
      <c r="AD13" s="46"/>
      <c r="AE13" s="46"/>
      <c r="AF13" s="46"/>
      <c r="AG13" s="46"/>
      <c r="AH13" s="46"/>
      <c r="AI13" s="46"/>
      <c r="AJ13" s="46"/>
      <c r="AK13" s="46"/>
      <c r="AL13" s="46"/>
      <c r="AM13" s="92"/>
      <c r="AO13">
        <v>12</v>
      </c>
      <c r="AS13" t="str">
        <f t="array" aca="1" ref="AS13" ca="1">IF(AND(AS$3=INDIRECT("'" &amp; $O$3 &amp;"'!$H"&amp;6+$AO10),$AR$4=INDIRECT("'" &amp; $O$3 &amp;"'!$j"&amp;6+$AO10)),INDIRECT("'" &amp; $O$3 &amp;"'!$b"&amp;6+$AO10),"")</f>
        <v/>
      </c>
      <c r="AU13" t="str">
        <f t="array" aca="1" ref="AU13" ca="1">IF(AND(AU$3=INDIRECT("'" &amp; $O$3 &amp;"'!$H"&amp;6+$AO10),$AR$4=INDIRECT("'" &amp; $O$3 &amp;"'!$j"&amp;6+$AO10)),INDIRECT("'" &amp; $O$3 &amp;"'!$b"&amp;6+$AO10),"")</f>
        <v/>
      </c>
      <c r="AW13" t="str">
        <f t="array" aca="1" ref="AW13" ca="1">IF(AND(AW$3=INDIRECT("'" &amp; $O$3 &amp;"'!$H"&amp;6+$AO10),$AR$4=INDIRECT("'" &amp; $O$3 &amp;"'!$j"&amp;6+$AO10)),INDIRECT("'" &amp; $O$3 &amp;"'!$b"&amp;6+$AO10),"")</f>
        <v/>
      </c>
      <c r="AY13" t="str">
        <f t="array" aca="1" ref="AY13" ca="1">IF(AND(AY$3=INDIRECT("'" &amp; $O$3 &amp;"'!$H"&amp;6+$AO10),$AR$4=INDIRECT("'" &amp; $O$3 &amp;"'!$j"&amp;6+$AO10)),INDIRECT("'" &amp; $O$3 &amp;"'!$b"&amp;6+$AO10),"")</f>
        <v/>
      </c>
      <c r="BA13" t="str">
        <f t="array" aca="1" ref="BA13" ca="1">IF(AND(BA$3=INDIRECT("'" &amp; $O$3 &amp;"'!$H"&amp;6+$AO10),$AR$4=INDIRECT("'" &amp; $O$3 &amp;"'!$j"&amp;6+$AO10)),INDIRECT("'" &amp; $O$3 &amp;"'!$b"&amp;6+$AO10),"")</f>
        <v/>
      </c>
      <c r="BC13" t="str">
        <f t="array" aca="1" ref="BC13" ca="1">IF(AND(BC$3=INDIRECT("'" &amp; $O$3 &amp;"'!$H"&amp;6+$AO10),$AR$4=INDIRECT("'" &amp; $O$3 &amp;"'!$j"&amp;6+$AO10)),INDIRECT("'" &amp; $O$3 &amp;"'!$b"&amp;6+$AO10),"")</f>
        <v/>
      </c>
      <c r="BE13" t="str">
        <f t="array" aca="1" ref="BE13" ca="1">IF(AND(BE$3=INDIRECT("'" &amp; $O$3 &amp;"'!$H"&amp;6+$AO10),$AR$4=INDIRECT("'" &amp; $O$3 &amp;"'!$j"&amp;6+$AO10)),INDIRECT("'" &amp; $O$3 &amp;"'!$b"&amp;6+$AO10),"")</f>
        <v/>
      </c>
      <c r="BG13" t="str">
        <f t="array" aca="1" ref="BG13" ca="1">IF(AND(BG$3=INDIRECT("'" &amp; $O$3 &amp;"'!$H"&amp;6+$AO10),$AR$4=INDIRECT("'" &amp; $O$3 &amp;"'!$j"&amp;6+$AO10)),INDIRECT("'" &amp; $O$3 &amp;"'!$b"&amp;6+$AO10),"")</f>
        <v/>
      </c>
      <c r="BI13" t="str">
        <f t="array" aca="1" ref="BI13" ca="1">IF(AND(BI$3=INDIRECT("'" &amp; $O$3 &amp;"'!$H"&amp;6+$AO10),$AR$4=INDIRECT("'" &amp; $O$3 &amp;"'!$j"&amp;6+$AO10)),INDIRECT("'" &amp; $O$3 &amp;"'!$b"&amp;6+$AO10),"")</f>
        <v/>
      </c>
      <c r="BK13" t="str">
        <f t="array" aca="1" ref="BK13" ca="1">IF(AND(BK$3=INDIRECT("'" &amp; $O$3 &amp;"'!$H"&amp;6+$AO10),$AR$4=INDIRECT("'" &amp; $O$3 &amp;"'!$j"&amp;6+$AO10)),INDIRECT("'" &amp; $O$3 &amp;"'!$b"&amp;6+$AO10),"")</f>
        <v/>
      </c>
      <c r="BM13" t="str">
        <f t="array" aca="1" ref="BM13" ca="1">IF(AND(BM$3=INDIRECT("'" &amp; $O$3 &amp;"'!$H"&amp;6+$AO10),$AR$4=INDIRECT("'" &amp; $O$3 &amp;"'!$j"&amp;6+$AO10)),INDIRECT("'" &amp; $O$3 &amp;"'!$b"&amp;6+$AO10),"")</f>
        <v/>
      </c>
      <c r="BO13" t="str">
        <f t="array" aca="1" ref="BO13" ca="1">IF(AND(BO$3=INDIRECT("'" &amp; $O$3 &amp;"'!$H"&amp;6+$AO10),$AR$4=INDIRECT("'" &amp; $O$3 &amp;"'!$j"&amp;6+$AO10)),INDIRECT("'" &amp; $O$3 &amp;"'!$b"&amp;6+$AO10),"")</f>
        <v/>
      </c>
      <c r="BQ13" t="str">
        <f t="array" aca="1" ref="BQ13" ca="1">IF(AND(BQ$3=INDIRECT("'" &amp; $O$3 &amp;"'!$H"&amp;6+$AO10),$AR$4=INDIRECT("'" &amp; $O$3 &amp;"'!$j"&amp;6+$AO10)),INDIRECT("'" &amp; $O$3 &amp;"'!$b"&amp;6+$AO10),"")</f>
        <v/>
      </c>
      <c r="BV13" t="str">
        <f t="array" aca="1" ref="BV13" ca="1">IF(AND(BV$3=INDIRECT("'" &amp; $O$3 &amp;"'!$H"&amp;6+$AO10),$AR$4=INDIRECT("'" &amp; $O$3 &amp;"'!$j"&amp;6+$AO10)),INDIRECT("'" &amp; $O$3 &amp;"'!$c"&amp;6+$AO10),"")</f>
        <v/>
      </c>
      <c r="BX13" t="str">
        <f t="array" aca="1" ref="BX13" ca="1">IF(AND(BX$3=INDIRECT("'" &amp; $O$3 &amp;"'!$H"&amp;6+$AO10),$AR$4=INDIRECT("'" &amp; $O$3 &amp;"'!$j"&amp;6+$AO10)),INDIRECT("'" &amp; $O$3 &amp;"'!$c"&amp;6+$AO10),"")</f>
        <v/>
      </c>
      <c r="BZ13" t="str">
        <f t="array" aca="1" ref="BZ13" ca="1">IF(AND(BZ$3=INDIRECT("'" &amp; $O$3 &amp;"'!$H"&amp;6+$AO10),$AR$4=INDIRECT("'" &amp; $O$3 &amp;"'!$j"&amp;6+$AO10)),INDIRECT("'" &amp; $O$3 &amp;"'!$c"&amp;6+$AO10),"")</f>
        <v/>
      </c>
      <c r="CB13" t="str">
        <f t="array" aca="1" ref="CB13" ca="1">IF(AND(CB$3=INDIRECT("'" &amp; $O$3 &amp;"'!$H"&amp;6+$AO10),$AR$4=INDIRECT("'" &amp; $O$3 &amp;"'!$j"&amp;6+$AO10)),INDIRECT("'" &amp; $O$3 &amp;"'!$c"&amp;6+$AO10),"")</f>
        <v/>
      </c>
      <c r="CD13" t="str">
        <f t="array" aca="1" ref="CD13" ca="1">IF(AND(CD$3=INDIRECT("'" &amp; $O$3 &amp;"'!$H"&amp;6+$AO10),$AR$4=INDIRECT("'" &amp; $O$3 &amp;"'!$j"&amp;6+$AO10)),INDIRECT("'" &amp; $O$3 &amp;"'!$c"&amp;6+$AO10),"")</f>
        <v/>
      </c>
      <c r="CF13" t="str">
        <f t="array" aca="1" ref="CF13" ca="1">IF(AND(CF$3=INDIRECT("'" &amp; $O$3 &amp;"'!$H"&amp;6+$AO10),$AR$4=INDIRECT("'" &amp; $O$3 &amp;"'!$j"&amp;6+$AO10)),INDIRECT("'" &amp; $O$3 &amp;"'!$c"&amp;6+$AO10),"")</f>
        <v/>
      </c>
      <c r="CH13" t="str">
        <f t="array" aca="1" ref="CH13" ca="1">IF(AND(CH$3=INDIRECT("'" &amp; $O$3 &amp;"'!$H"&amp;6+$AO10),$AR$4=INDIRECT("'" &amp; $O$3 &amp;"'!$j"&amp;6+$AO10)),INDIRECT("'" &amp; $O$3 &amp;"'!$c"&amp;6+$AO10),"")</f>
        <v/>
      </c>
      <c r="CJ13" t="str">
        <f t="array" aca="1" ref="CJ13" ca="1">IF(AND(CJ$3=INDIRECT("'" &amp; $O$3 &amp;"'!$H"&amp;6+$AO10),$AR$4=INDIRECT("'" &amp; $O$3 &amp;"'!$j"&amp;6+$AO10)),INDIRECT("'" &amp; $O$3 &amp;"'!$c"&amp;6+$AO10),"")</f>
        <v/>
      </c>
      <c r="CL13" t="str">
        <f t="array" aca="1" ref="CL13" ca="1">IF(AND(CL$3=INDIRECT("'" &amp; $O$3 &amp;"'!$H"&amp;6+$AO10),$AR$4=INDIRECT("'" &amp; $O$3 &amp;"'!$j"&amp;6+$AO10)),INDIRECT("'" &amp; $O$3 &amp;"'!$c"&amp;6+$AO10),"")</f>
        <v/>
      </c>
      <c r="CN13" t="str">
        <f t="array" aca="1" ref="CN13" ca="1">IF(AND(CN$3=INDIRECT("'" &amp; $O$3 &amp;"'!$H"&amp;6+$AO10),$AR$4=INDIRECT("'" &amp; $O$3 &amp;"'!$j"&amp;6+$AO10)),INDIRECT("'" &amp; $O$3 &amp;"'!$c"&amp;6+$AO10),"")</f>
        <v/>
      </c>
      <c r="CP13" t="str">
        <f t="array" aca="1" ref="CP13" ca="1">IF(AND(CP$3=INDIRECT("'" &amp; $O$3 &amp;"'!$H"&amp;6+$AO10),$AR$4=INDIRECT("'" &amp; $O$3 &amp;"'!$j"&amp;6+$AO10)),INDIRECT("'" &amp; $O$3 &amp;"'!$c"&amp;6+$AO10),"")</f>
        <v/>
      </c>
      <c r="CR13" s="218" t="str">
        <f t="array" aca="1" ref="CR13" ca="1">IF(AND(CR$3=INDIRECT("'" &amp; $O$3 &amp;"'!$H"&amp;6+$AO10),$AR$4=INDIRECT("'" &amp; $O$3 &amp;"'!$j"&amp;6+$AO10)),INDIRECT("'" &amp; $O$3 &amp;"'!$c"&amp;6+$AO10),"")</f>
        <v/>
      </c>
      <c r="CT13" s="218" t="str">
        <f t="array" aca="1" ref="CT13" ca="1">IF(AND(CT$3=INDIRECT("'" &amp; $O$3 &amp;"'!$H"&amp;6+$AO10),$AR$4=INDIRECT("'" &amp; $O$3 &amp;"'!$j"&amp;6+$AO10)),INDIRECT("'" &amp; $O$3 &amp;"'!$c"&amp;6+$AO10),"")</f>
        <v/>
      </c>
      <c r="CX13" s="218" t="str">
        <f t="array" aca="1" ref="CX13" ca="1">IF(AND(CX$3=INDIRECT("'" &amp; $O$3 &amp;"'!$H"&amp;6+$AO10),$AR$4=INDIRECT("'" &amp; $O$3 &amp;"'!$j"&amp;6+$AO10)),INDIRECT("'" &amp; $O$3 &amp;"'!$d"&amp;6+$AO10),"")</f>
        <v/>
      </c>
      <c r="CZ13" s="218" t="str">
        <f t="array" aca="1" ref="CZ13" ca="1">IF(AND(CZ$3=INDIRECT("'" &amp; $O$3 &amp;"'!$H"&amp;6+$AO10),$AR$4=INDIRECT("'" &amp; $O$3 &amp;"'!$j"&amp;6+$AO10)),INDIRECT("'" &amp; $O$3 &amp;"'!$d"&amp;6+$AO10),"")</f>
        <v/>
      </c>
      <c r="DB13" s="218" t="str">
        <f t="array" aca="1" ref="DB13" ca="1">IF(AND(DB$3=INDIRECT("'" &amp; $O$3 &amp;"'!$H"&amp;6+$AO10),$AR$4=INDIRECT("'" &amp; $O$3 &amp;"'!$j"&amp;6+$AO10)),INDIRECT("'" &amp; $O$3 &amp;"'!$d"&amp;6+$AO10),"")</f>
        <v/>
      </c>
      <c r="DD13" s="218" t="str">
        <f t="array" aca="1" ref="DD13" ca="1">IF(AND(DD$3=INDIRECT("'" &amp; $O$3 &amp;"'!$H"&amp;6+$AO10),$AR$4=INDIRECT("'" &amp; $O$3 &amp;"'!$j"&amp;6+$AO10)),INDIRECT("'" &amp; $O$3 &amp;"'!$d"&amp;6+$AO10),"")</f>
        <v/>
      </c>
      <c r="DF13" s="218" t="str">
        <f t="array" aca="1" ref="DF13" ca="1">IF(AND(DF$3=INDIRECT("'" &amp; $O$3 &amp;"'!$H"&amp;6+$AO10),$AR$4=INDIRECT("'" &amp; $O$3 &amp;"'!$j"&amp;6+$AO10)),INDIRECT("'" &amp; $O$3 &amp;"'!$d"&amp;6+$AO10),"")</f>
        <v/>
      </c>
      <c r="DH13" s="218" t="str">
        <f t="array" aca="1" ref="DH13" ca="1">IF(AND(DH$3=INDIRECT("'" &amp; $O$3 &amp;"'!$H"&amp;6+$AO10),$AR$4=INDIRECT("'" &amp; $O$3 &amp;"'!$j"&amp;6+$AO10)),INDIRECT("'" &amp; $O$3 &amp;"'!$d"&amp;6+$AO10),"")</f>
        <v/>
      </c>
      <c r="DJ13" s="218" t="str">
        <f t="array" aca="1" ref="DJ13" ca="1">IF(AND(DJ$3=INDIRECT("'" &amp; $O$3 &amp;"'!$H"&amp;6+$AO10),$AR$4=INDIRECT("'" &amp; $O$3 &amp;"'!$j"&amp;6+$AO10)),INDIRECT("'" &amp; $O$3 &amp;"'!$d"&amp;6+$AO10),"")</f>
        <v/>
      </c>
      <c r="DL13" s="218" t="str">
        <f t="array" aca="1" ref="DL13" ca="1">IF(AND(DL$3=INDIRECT("'" &amp; $O$3 &amp;"'!$H"&amp;6+$AO10),$AR$4=INDIRECT("'" &amp; $O$3 &amp;"'!$j"&amp;6+$AO10)),INDIRECT("'" &amp; $O$3 &amp;"'!$d"&amp;6+$AO10),"")</f>
        <v/>
      </c>
      <c r="DN13" s="218" t="str">
        <f t="array" aca="1" ref="DN13" ca="1">IF(AND(DN$3=INDIRECT("'" &amp; $O$3 &amp;"'!$H"&amp;6+$AO10),$AR$4=INDIRECT("'" &amp; $O$3 &amp;"'!$j"&amp;6+$AO10)),INDIRECT("'" &amp; $O$3 &amp;"'!$d"&amp;6+$AO10),"")</f>
        <v/>
      </c>
      <c r="DP13" s="218" t="str">
        <f t="array" aca="1" ref="DP13" ca="1">IF(AND(DP$3=INDIRECT("'" &amp; $O$3 &amp;"'!$H"&amp;6+$AO10),$AR$4=INDIRECT("'" &amp; $O$3 &amp;"'!$j"&amp;6+$AO10)),INDIRECT("'" &amp; $O$3 &amp;"'!$d"&amp;6+$AO10),"")</f>
        <v/>
      </c>
      <c r="DR13" s="218" t="str">
        <f t="array" aca="1" ref="DR13" ca="1">IF(AND(DR$3=INDIRECT("'" &amp; $O$3 &amp;"'!$H"&amp;6+$AO10),$AR$4=INDIRECT("'" &amp; $O$3 &amp;"'!$j"&amp;6+$AO10)),INDIRECT("'" &amp; $O$3 &amp;"'!$d"&amp;6+$AO10),"")</f>
        <v/>
      </c>
      <c r="DT13" s="218" t="str">
        <f t="array" aca="1" ref="DT13" ca="1">IF(AND(DT$3=INDIRECT("'" &amp; $O$3 &amp;"'!$H"&amp;6+$AO10),$AR$4=INDIRECT("'" &amp; $O$3 &amp;"'!$j"&amp;6+$AO10)),INDIRECT("'" &amp; $O$3 &amp;"'!$d"&amp;6+$AO10),"")</f>
        <v/>
      </c>
      <c r="DV13" s="218" t="str">
        <f t="array" aca="1" ref="DV13" ca="1">IF(AND(DV$3=INDIRECT("'" &amp; $O$3 &amp;"'!$H"&amp;6+$AO10),$AR$4=INDIRECT("'" &amp; $O$3 &amp;"'!$j"&amp;6+$AO10)),INDIRECT("'" &amp; $O$3 &amp;"'!$d"&amp;6+$AO10),"")</f>
        <v/>
      </c>
    </row>
    <row r="14" spans="1:127" ht="15.6" thickBot="1">
      <c r="C14" s="48"/>
      <c r="D14" s="46"/>
      <c r="E14" s="46"/>
      <c r="F14" s="46"/>
      <c r="G14" s="46"/>
      <c r="H14" s="46"/>
      <c r="I14" s="46"/>
      <c r="J14" s="46"/>
      <c r="K14" s="46"/>
      <c r="L14" s="46"/>
      <c r="M14" s="46"/>
      <c r="N14" s="84"/>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93"/>
      <c r="AO14">
        <v>13</v>
      </c>
      <c r="AS14" t="str">
        <f t="array" aca="1" ref="AS14" ca="1">IF(AND(AS$3=INDIRECT("'" &amp; $O$3 &amp;"'!$H"&amp;6+$AO11),$AR$4=INDIRECT("'" &amp; $O$3 &amp;"'!$j"&amp;6+$AO11)),INDIRECT("'" &amp; $O$3 &amp;"'!$b"&amp;6+$AO11),"")</f>
        <v/>
      </c>
      <c r="AU14" t="str">
        <f t="array" aca="1" ref="AU14" ca="1">IF(AND(AU$3=INDIRECT("'" &amp; $O$3 &amp;"'!$H"&amp;6+$AO11),$AR$4=INDIRECT("'" &amp; $O$3 &amp;"'!$j"&amp;6+$AO11)),INDIRECT("'" &amp; $O$3 &amp;"'!$b"&amp;6+$AO11),"")</f>
        <v/>
      </c>
      <c r="AW14" t="str">
        <f t="array" aca="1" ref="AW14" ca="1">IF(AND(AW$3=INDIRECT("'" &amp; $O$3 &amp;"'!$H"&amp;6+$AO11),$AR$4=INDIRECT("'" &amp; $O$3 &amp;"'!$j"&amp;6+$AO11)),INDIRECT("'" &amp; $O$3 &amp;"'!$b"&amp;6+$AO11),"")</f>
        <v/>
      </c>
      <c r="AY14" t="str">
        <f t="array" aca="1" ref="AY14" ca="1">IF(AND(AY$3=INDIRECT("'" &amp; $O$3 &amp;"'!$H"&amp;6+$AO11),$AR$4=INDIRECT("'" &amp; $O$3 &amp;"'!$j"&amp;6+$AO11)),INDIRECT("'" &amp; $O$3 &amp;"'!$b"&amp;6+$AO11),"")</f>
        <v/>
      </c>
      <c r="BA14" t="str">
        <f t="array" aca="1" ref="BA14" ca="1">IF(AND(BA$3=INDIRECT("'" &amp; $O$3 &amp;"'!$H"&amp;6+$AO11),$AR$4=INDIRECT("'" &amp; $O$3 &amp;"'!$j"&amp;6+$AO11)),INDIRECT("'" &amp; $O$3 &amp;"'!$b"&amp;6+$AO11),"")</f>
        <v/>
      </c>
      <c r="BC14" t="str">
        <f t="array" aca="1" ref="BC14" ca="1">IF(AND(BC$3=INDIRECT("'" &amp; $O$3 &amp;"'!$H"&amp;6+$AO11),$AR$4=INDIRECT("'" &amp; $O$3 &amp;"'!$j"&amp;6+$AO11)),INDIRECT("'" &amp; $O$3 &amp;"'!$b"&amp;6+$AO11),"")</f>
        <v/>
      </c>
      <c r="BE14" t="str">
        <f t="array" aca="1" ref="BE14" ca="1">IF(AND(BE$3=INDIRECT("'" &amp; $O$3 &amp;"'!$H"&amp;6+$AO11),$AR$4=INDIRECT("'" &amp; $O$3 &amp;"'!$j"&amp;6+$AO11)),INDIRECT("'" &amp; $O$3 &amp;"'!$b"&amp;6+$AO11),"")</f>
        <v/>
      </c>
      <c r="BG14" t="str">
        <f t="array" aca="1" ref="BG14" ca="1">IF(AND(BG$3=INDIRECT("'" &amp; $O$3 &amp;"'!$H"&amp;6+$AO11),$AR$4=INDIRECT("'" &amp; $O$3 &amp;"'!$j"&amp;6+$AO11)),INDIRECT("'" &amp; $O$3 &amp;"'!$b"&amp;6+$AO11),"")</f>
        <v/>
      </c>
      <c r="BI14" t="str">
        <f t="array" aca="1" ref="BI14" ca="1">IF(AND(BI$3=INDIRECT("'" &amp; $O$3 &amp;"'!$H"&amp;6+$AO11),$AR$4=INDIRECT("'" &amp; $O$3 &amp;"'!$j"&amp;6+$AO11)),INDIRECT("'" &amp; $O$3 &amp;"'!$b"&amp;6+$AO11),"")</f>
        <v/>
      </c>
      <c r="BK14" t="str">
        <f t="array" aca="1" ref="BK14" ca="1">IF(AND(BK$3=INDIRECT("'" &amp; $O$3 &amp;"'!$H"&amp;6+$AO11),$AR$4=INDIRECT("'" &amp; $O$3 &amp;"'!$j"&amp;6+$AO11)),INDIRECT("'" &amp; $O$3 &amp;"'!$b"&amp;6+$AO11),"")</f>
        <v/>
      </c>
      <c r="BM14" t="str">
        <f t="array" aca="1" ref="BM14" ca="1">IF(AND(BM$3=INDIRECT("'" &amp; $O$3 &amp;"'!$H"&amp;6+$AO11),$AR$4=INDIRECT("'" &amp; $O$3 &amp;"'!$j"&amp;6+$AO11)),INDIRECT("'" &amp; $O$3 &amp;"'!$b"&amp;6+$AO11),"")</f>
        <v/>
      </c>
      <c r="BO14" t="str">
        <f t="array" aca="1" ref="BO14" ca="1">IF(AND(BO$3=INDIRECT("'" &amp; $O$3 &amp;"'!$H"&amp;6+$AO11),$AR$4=INDIRECT("'" &amp; $O$3 &amp;"'!$j"&amp;6+$AO11)),INDIRECT("'" &amp; $O$3 &amp;"'!$b"&amp;6+$AO11),"")</f>
        <v/>
      </c>
      <c r="BQ14" t="str">
        <f t="array" aca="1" ref="BQ14" ca="1">IF(AND(BQ$3=INDIRECT("'" &amp; $O$3 &amp;"'!$H"&amp;6+$AO11),$AR$4=INDIRECT("'" &amp; $O$3 &amp;"'!$j"&amp;6+$AO11)),INDIRECT("'" &amp; $O$3 &amp;"'!$b"&amp;6+$AO11),"")</f>
        <v/>
      </c>
      <c r="BV14" t="str">
        <f t="array" aca="1" ref="BV14" ca="1">IF(AND(BV$3=INDIRECT("'" &amp; $O$3 &amp;"'!$H"&amp;6+$AO11),$AR$4=INDIRECT("'" &amp; $O$3 &amp;"'!$j"&amp;6+$AO11)),INDIRECT("'" &amp; $O$3 &amp;"'!$c"&amp;6+$AO11),"")</f>
        <v/>
      </c>
      <c r="BX14" t="str">
        <f t="array" aca="1" ref="BX14" ca="1">IF(AND(BX$3=INDIRECT("'" &amp; $O$3 &amp;"'!$H"&amp;6+$AO11),$AR$4=INDIRECT("'" &amp; $O$3 &amp;"'!$j"&amp;6+$AO11)),INDIRECT("'" &amp; $O$3 &amp;"'!$c"&amp;6+$AO11),"")</f>
        <v/>
      </c>
      <c r="BZ14" t="str">
        <f t="array" aca="1" ref="BZ14" ca="1">IF(AND(BZ$3=INDIRECT("'" &amp; $O$3 &amp;"'!$H"&amp;6+$AO11),$AR$4=INDIRECT("'" &amp; $O$3 &amp;"'!$j"&amp;6+$AO11)),INDIRECT("'" &amp; $O$3 &amp;"'!$c"&amp;6+$AO11),"")</f>
        <v/>
      </c>
      <c r="CB14" t="str">
        <f t="array" aca="1" ref="CB14" ca="1">IF(AND(CB$3=INDIRECT("'" &amp; $O$3 &amp;"'!$H"&amp;6+$AO11),$AR$4=INDIRECT("'" &amp; $O$3 &amp;"'!$j"&amp;6+$AO11)),INDIRECT("'" &amp; $O$3 &amp;"'!$c"&amp;6+$AO11),"")</f>
        <v/>
      </c>
      <c r="CD14" t="str">
        <f t="array" aca="1" ref="CD14" ca="1">IF(AND(CD$3=INDIRECT("'" &amp; $O$3 &amp;"'!$H"&amp;6+$AO11),$AR$4=INDIRECT("'" &amp; $O$3 &amp;"'!$j"&amp;6+$AO11)),INDIRECT("'" &amp; $O$3 &amp;"'!$c"&amp;6+$AO11),"")</f>
        <v/>
      </c>
      <c r="CF14" t="str">
        <f t="array" aca="1" ref="CF14" ca="1">IF(AND(CF$3=INDIRECT("'" &amp; $O$3 &amp;"'!$H"&amp;6+$AO11),$AR$4=INDIRECT("'" &amp; $O$3 &amp;"'!$j"&amp;6+$AO11)),INDIRECT("'" &amp; $O$3 &amp;"'!$c"&amp;6+$AO11),"")</f>
        <v/>
      </c>
      <c r="CH14" t="str">
        <f t="array" aca="1" ref="CH14" ca="1">IF(AND(CH$3=INDIRECT("'" &amp; $O$3 &amp;"'!$H"&amp;6+$AO11),$AR$4=INDIRECT("'" &amp; $O$3 &amp;"'!$j"&amp;6+$AO11)),INDIRECT("'" &amp; $O$3 &amp;"'!$c"&amp;6+$AO11),"")</f>
        <v/>
      </c>
      <c r="CJ14" t="str">
        <f t="array" aca="1" ref="CJ14" ca="1">IF(AND(CJ$3=INDIRECT("'" &amp; $O$3 &amp;"'!$H"&amp;6+$AO11),$AR$4=INDIRECT("'" &amp; $O$3 &amp;"'!$j"&amp;6+$AO11)),INDIRECT("'" &amp; $O$3 &amp;"'!$c"&amp;6+$AO11),"")</f>
        <v/>
      </c>
      <c r="CL14" t="str">
        <f t="array" aca="1" ref="CL14" ca="1">IF(AND(CL$3=INDIRECT("'" &amp; $O$3 &amp;"'!$H"&amp;6+$AO11),$AR$4=INDIRECT("'" &amp; $O$3 &amp;"'!$j"&amp;6+$AO11)),INDIRECT("'" &amp; $O$3 &amp;"'!$c"&amp;6+$AO11),"")</f>
        <v/>
      </c>
      <c r="CN14" t="str">
        <f t="array" aca="1" ref="CN14" ca="1">IF(AND(CN$3=INDIRECT("'" &amp; $O$3 &amp;"'!$H"&amp;6+$AO11),$AR$4=INDIRECT("'" &amp; $O$3 &amp;"'!$j"&amp;6+$AO11)),INDIRECT("'" &amp; $O$3 &amp;"'!$c"&amp;6+$AO11),"")</f>
        <v/>
      </c>
      <c r="CP14" t="str">
        <f t="array" aca="1" ref="CP14" ca="1">IF(AND(CP$3=INDIRECT("'" &amp; $O$3 &amp;"'!$H"&amp;6+$AO11),$AR$4=INDIRECT("'" &amp; $O$3 &amp;"'!$j"&amp;6+$AO11)),INDIRECT("'" &amp; $O$3 &amp;"'!$c"&amp;6+$AO11),"")</f>
        <v/>
      </c>
      <c r="CR14" s="218" t="str">
        <f t="array" aca="1" ref="CR14" ca="1">IF(AND(CR$3=INDIRECT("'" &amp; $O$3 &amp;"'!$H"&amp;6+$AO11),$AR$4=INDIRECT("'" &amp; $O$3 &amp;"'!$j"&amp;6+$AO11)),INDIRECT("'" &amp; $O$3 &amp;"'!$c"&amp;6+$AO11),"")</f>
        <v/>
      </c>
      <c r="CT14" s="218" t="str">
        <f t="array" aca="1" ref="CT14" ca="1">IF(AND(CT$3=INDIRECT("'" &amp; $O$3 &amp;"'!$H"&amp;6+$AO11),$AR$4=INDIRECT("'" &amp; $O$3 &amp;"'!$j"&amp;6+$AO11)),INDIRECT("'" &amp; $O$3 &amp;"'!$c"&amp;6+$AO11),"")</f>
        <v/>
      </c>
      <c r="CX14" s="218" t="str">
        <f t="array" aca="1" ref="CX14" ca="1">IF(AND(CX$3=INDIRECT("'" &amp; $O$3 &amp;"'!$H"&amp;6+$AO11),$AR$4=INDIRECT("'" &amp; $O$3 &amp;"'!$j"&amp;6+$AO11)),INDIRECT("'" &amp; $O$3 &amp;"'!$d"&amp;6+$AO11),"")</f>
        <v/>
      </c>
      <c r="CZ14" s="218" t="str">
        <f t="array" aca="1" ref="CZ14" ca="1">IF(AND(CZ$3=INDIRECT("'" &amp; $O$3 &amp;"'!$H"&amp;6+$AO11),$AR$4=INDIRECT("'" &amp; $O$3 &amp;"'!$j"&amp;6+$AO11)),INDIRECT("'" &amp; $O$3 &amp;"'!$d"&amp;6+$AO11),"")</f>
        <v/>
      </c>
      <c r="DB14" s="218" t="str">
        <f t="array" aca="1" ref="DB14" ca="1">IF(AND(DB$3=INDIRECT("'" &amp; $O$3 &amp;"'!$H"&amp;6+$AO11),$AR$4=INDIRECT("'" &amp; $O$3 &amp;"'!$j"&amp;6+$AO11)),INDIRECT("'" &amp; $O$3 &amp;"'!$d"&amp;6+$AO11),"")</f>
        <v/>
      </c>
      <c r="DD14" s="218" t="str">
        <f t="array" aca="1" ref="DD14" ca="1">IF(AND(DD$3=INDIRECT("'" &amp; $O$3 &amp;"'!$H"&amp;6+$AO11),$AR$4=INDIRECT("'" &amp; $O$3 &amp;"'!$j"&amp;6+$AO11)),INDIRECT("'" &amp; $O$3 &amp;"'!$d"&amp;6+$AO11),"")</f>
        <v/>
      </c>
      <c r="DF14" s="218" t="str">
        <f t="array" aca="1" ref="DF14" ca="1">IF(AND(DF$3=INDIRECT("'" &amp; $O$3 &amp;"'!$H"&amp;6+$AO11),$AR$4=INDIRECT("'" &amp; $O$3 &amp;"'!$j"&amp;6+$AO11)),INDIRECT("'" &amp; $O$3 &amp;"'!$d"&amp;6+$AO11),"")</f>
        <v/>
      </c>
      <c r="DH14" s="218" t="str">
        <f t="array" aca="1" ref="DH14" ca="1">IF(AND(DH$3=INDIRECT("'" &amp; $O$3 &amp;"'!$H"&amp;6+$AO11),$AR$4=INDIRECT("'" &amp; $O$3 &amp;"'!$j"&amp;6+$AO11)),INDIRECT("'" &amp; $O$3 &amp;"'!$d"&amp;6+$AO11),"")</f>
        <v/>
      </c>
      <c r="DJ14" s="218" t="str">
        <f t="array" aca="1" ref="DJ14" ca="1">IF(AND(DJ$3=INDIRECT("'" &amp; $O$3 &amp;"'!$H"&amp;6+$AO11),$AR$4=INDIRECT("'" &amp; $O$3 &amp;"'!$j"&amp;6+$AO11)),INDIRECT("'" &amp; $O$3 &amp;"'!$d"&amp;6+$AO11),"")</f>
        <v/>
      </c>
      <c r="DL14" s="218" t="str">
        <f t="array" aca="1" ref="DL14" ca="1">IF(AND(DL$3=INDIRECT("'" &amp; $O$3 &amp;"'!$H"&amp;6+$AO11),$AR$4=INDIRECT("'" &amp; $O$3 &amp;"'!$j"&amp;6+$AO11)),INDIRECT("'" &amp; $O$3 &amp;"'!$d"&amp;6+$AO11),"")</f>
        <v/>
      </c>
      <c r="DN14" s="218" t="str">
        <f t="array" aca="1" ref="DN14" ca="1">IF(AND(DN$3=INDIRECT("'" &amp; $O$3 &amp;"'!$H"&amp;6+$AO11),$AR$4=INDIRECT("'" &amp; $O$3 &amp;"'!$j"&amp;6+$AO11)),INDIRECT("'" &amp; $O$3 &amp;"'!$d"&amp;6+$AO11),"")</f>
        <v/>
      </c>
      <c r="DP14" s="218" t="str">
        <f t="array" aca="1" ref="DP14" ca="1">IF(AND(DP$3=INDIRECT("'" &amp; $O$3 &amp;"'!$H"&amp;6+$AO11),$AR$4=INDIRECT("'" &amp; $O$3 &amp;"'!$j"&amp;6+$AO11)),INDIRECT("'" &amp; $O$3 &amp;"'!$d"&amp;6+$AO11),"")</f>
        <v/>
      </c>
      <c r="DR14" s="218" t="str">
        <f t="array" aca="1" ref="DR14" ca="1">IF(AND(DR$3=INDIRECT("'" &amp; $O$3 &amp;"'!$H"&amp;6+$AO11),$AR$4=INDIRECT("'" &amp; $O$3 &amp;"'!$j"&amp;6+$AO11)),INDIRECT("'" &amp; $O$3 &amp;"'!$d"&amp;6+$AO11),"")</f>
        <v/>
      </c>
      <c r="DT14" s="218" t="str">
        <f t="array" aca="1" ref="DT14" ca="1">IF(AND(DT$3=INDIRECT("'" &amp; $O$3 &amp;"'!$H"&amp;6+$AO11),$AR$4=INDIRECT("'" &amp; $O$3 &amp;"'!$j"&amp;6+$AO11)),INDIRECT("'" &amp; $O$3 &amp;"'!$d"&amp;6+$AO11),"")</f>
        <v/>
      </c>
      <c r="DV14" s="218" t="str">
        <f t="array" aca="1" ref="DV14" ca="1">IF(AND(DV$3=INDIRECT("'" &amp; $O$3 &amp;"'!$H"&amp;6+$AO11),$AR$4=INDIRECT("'" &amp; $O$3 &amp;"'!$j"&amp;6+$AO11)),INDIRECT("'" &amp; $O$3 &amp;"'!$d"&amp;6+$AO11),"")</f>
        <v/>
      </c>
    </row>
    <row r="15" spans="1:127" ht="15.6" thickBot="1">
      <c r="C15" s="48"/>
      <c r="D15" s="46"/>
      <c r="E15" s="46"/>
      <c r="F15" s="85"/>
      <c r="G15" s="86"/>
      <c r="H15" s="86"/>
      <c r="I15" s="86"/>
      <c r="J15" s="86"/>
      <c r="K15" s="86"/>
      <c r="L15" s="86"/>
      <c r="M15" s="86"/>
      <c r="N15" s="84"/>
      <c r="O15" s="85"/>
      <c r="P15" s="86"/>
      <c r="Q15" s="86"/>
      <c r="R15" s="86"/>
      <c r="S15" s="86"/>
      <c r="T15" s="86"/>
      <c r="U15" s="86"/>
      <c r="V15" s="86"/>
      <c r="W15" s="84"/>
      <c r="X15" s="46"/>
      <c r="Y15" s="46"/>
      <c r="Z15" s="46"/>
      <c r="AA15" s="46"/>
      <c r="AB15" s="46"/>
      <c r="AC15" s="46"/>
      <c r="AD15" s="46"/>
      <c r="AE15" s="46"/>
      <c r="AF15" s="46"/>
      <c r="AG15" s="46"/>
      <c r="AH15" s="46"/>
      <c r="AI15" s="46"/>
      <c r="AJ15" s="46"/>
      <c r="AK15" s="46"/>
      <c r="AL15" s="46"/>
      <c r="AM15" s="93"/>
      <c r="AO15">
        <v>14</v>
      </c>
      <c r="AS15" t="str">
        <f t="array" aca="1" ref="AS15" ca="1">IF(AND(AS$3=INDIRECT("'" &amp; $O$3 &amp;"'!$H"&amp;6+$AO12),$AR$4=INDIRECT("'" &amp; $O$3 &amp;"'!$j"&amp;6+$AO12)),INDIRECT("'" &amp; $O$3 &amp;"'!$b"&amp;6+$AO12),"")</f>
        <v/>
      </c>
      <c r="AU15" t="str">
        <f t="array" aca="1" ref="AU15" ca="1">IF(AND(AU$3=INDIRECT("'" &amp; $O$3 &amp;"'!$H"&amp;6+$AO12),$AR$4=INDIRECT("'" &amp; $O$3 &amp;"'!$j"&amp;6+$AO12)),INDIRECT("'" &amp; $O$3 &amp;"'!$b"&amp;6+$AO12),"")</f>
        <v/>
      </c>
      <c r="AW15" t="str">
        <f t="array" aca="1" ref="AW15" ca="1">IF(AND(AW$3=INDIRECT("'" &amp; $O$3 &amp;"'!$H"&amp;6+$AO12),$AR$4=INDIRECT("'" &amp; $O$3 &amp;"'!$j"&amp;6+$AO12)),INDIRECT("'" &amp; $O$3 &amp;"'!$b"&amp;6+$AO12),"")</f>
        <v/>
      </c>
      <c r="AY15" t="str">
        <f t="array" aca="1" ref="AY15" ca="1">IF(AND(AY$3=INDIRECT("'" &amp; $O$3 &amp;"'!$H"&amp;6+$AO12),$AR$4=INDIRECT("'" &amp; $O$3 &amp;"'!$j"&amp;6+$AO12)),INDIRECT("'" &amp; $O$3 &amp;"'!$b"&amp;6+$AO12),"")</f>
        <v/>
      </c>
      <c r="BA15" t="str">
        <f t="array" aca="1" ref="BA15" ca="1">IF(AND(BA$3=INDIRECT("'" &amp; $O$3 &amp;"'!$H"&amp;6+$AO12),$AR$4=INDIRECT("'" &amp; $O$3 &amp;"'!$j"&amp;6+$AO12)),INDIRECT("'" &amp; $O$3 &amp;"'!$b"&amp;6+$AO12),"")</f>
        <v/>
      </c>
      <c r="BC15" t="str">
        <f t="array" aca="1" ref="BC15" ca="1">IF(AND(BC$3=INDIRECT("'" &amp; $O$3 &amp;"'!$H"&amp;6+$AO12),$AR$4=INDIRECT("'" &amp; $O$3 &amp;"'!$j"&amp;6+$AO12)),INDIRECT("'" &amp; $O$3 &amp;"'!$b"&amp;6+$AO12),"")</f>
        <v/>
      </c>
      <c r="BE15" t="str">
        <f t="array" aca="1" ref="BE15" ca="1">IF(AND(BE$3=INDIRECT("'" &amp; $O$3 &amp;"'!$H"&amp;6+$AO12),$AR$4=INDIRECT("'" &amp; $O$3 &amp;"'!$j"&amp;6+$AO12)),INDIRECT("'" &amp; $O$3 &amp;"'!$b"&amp;6+$AO12),"")</f>
        <v/>
      </c>
      <c r="BG15" t="str">
        <f t="array" aca="1" ref="BG15" ca="1">IF(AND(BG$3=INDIRECT("'" &amp; $O$3 &amp;"'!$H"&amp;6+$AO12),$AR$4=INDIRECT("'" &amp; $O$3 &amp;"'!$j"&amp;6+$AO12)),INDIRECT("'" &amp; $O$3 &amp;"'!$b"&amp;6+$AO12),"")</f>
        <v/>
      </c>
      <c r="BI15" t="str">
        <f t="array" aca="1" ref="BI15" ca="1">IF(AND(BI$3=INDIRECT("'" &amp; $O$3 &amp;"'!$H"&amp;6+$AO12),$AR$4=INDIRECT("'" &amp; $O$3 &amp;"'!$j"&amp;6+$AO12)),INDIRECT("'" &amp; $O$3 &amp;"'!$b"&amp;6+$AO12),"")</f>
        <v/>
      </c>
      <c r="BK15" t="str">
        <f t="array" aca="1" ref="BK15" ca="1">IF(AND(BK$3=INDIRECT("'" &amp; $O$3 &amp;"'!$H"&amp;6+$AO12),$AR$4=INDIRECT("'" &amp; $O$3 &amp;"'!$j"&amp;6+$AO12)),INDIRECT("'" &amp; $O$3 &amp;"'!$b"&amp;6+$AO12),"")</f>
        <v/>
      </c>
      <c r="BM15" t="str">
        <f t="array" aca="1" ref="BM15" ca="1">IF(AND(BM$3=INDIRECT("'" &amp; $O$3 &amp;"'!$H"&amp;6+$AO12),$AR$4=INDIRECT("'" &amp; $O$3 &amp;"'!$j"&amp;6+$AO12)),INDIRECT("'" &amp; $O$3 &amp;"'!$b"&amp;6+$AO12),"")</f>
        <v/>
      </c>
      <c r="BO15" t="str">
        <f t="array" aca="1" ref="BO15" ca="1">IF(AND(BO$3=INDIRECT("'" &amp; $O$3 &amp;"'!$H"&amp;6+$AO12),$AR$4=INDIRECT("'" &amp; $O$3 &amp;"'!$j"&amp;6+$AO12)),INDIRECT("'" &amp; $O$3 &amp;"'!$b"&amp;6+$AO12),"")</f>
        <v/>
      </c>
      <c r="BQ15" t="str">
        <f t="array" aca="1" ref="BQ15" ca="1">IF(AND(BQ$3=INDIRECT("'" &amp; $O$3 &amp;"'!$H"&amp;6+$AO12),$AR$4=INDIRECT("'" &amp; $O$3 &amp;"'!$j"&amp;6+$AO12)),INDIRECT("'" &amp; $O$3 &amp;"'!$b"&amp;6+$AO12),"")</f>
        <v/>
      </c>
      <c r="BV15" t="str">
        <f t="array" aca="1" ref="BV15" ca="1">IF(AND(BV$3=INDIRECT("'" &amp; $O$3 &amp;"'!$H"&amp;6+$AO12),$AR$4=INDIRECT("'" &amp; $O$3 &amp;"'!$j"&amp;6+$AO12)),INDIRECT("'" &amp; $O$3 &amp;"'!$c"&amp;6+$AO12),"")</f>
        <v/>
      </c>
      <c r="BX15" t="str">
        <f t="array" aca="1" ref="BX15" ca="1">IF(AND(BX$3=INDIRECT("'" &amp; $O$3 &amp;"'!$H"&amp;6+$AO12),$AR$4=INDIRECT("'" &amp; $O$3 &amp;"'!$j"&amp;6+$AO12)),INDIRECT("'" &amp; $O$3 &amp;"'!$c"&amp;6+$AO12),"")</f>
        <v/>
      </c>
      <c r="BZ15" t="str">
        <f t="array" aca="1" ref="BZ15" ca="1">IF(AND(BZ$3=INDIRECT("'" &amp; $O$3 &amp;"'!$H"&amp;6+$AO12),$AR$4=INDIRECT("'" &amp; $O$3 &amp;"'!$j"&amp;6+$AO12)),INDIRECT("'" &amp; $O$3 &amp;"'!$c"&amp;6+$AO12),"")</f>
        <v/>
      </c>
      <c r="CB15" t="str">
        <f t="array" aca="1" ref="CB15" ca="1">IF(AND(CB$3=INDIRECT("'" &amp; $O$3 &amp;"'!$H"&amp;6+$AO12),$AR$4=INDIRECT("'" &amp; $O$3 &amp;"'!$j"&amp;6+$AO12)),INDIRECT("'" &amp; $O$3 &amp;"'!$c"&amp;6+$AO12),"")</f>
        <v/>
      </c>
      <c r="CD15" t="str">
        <f t="array" aca="1" ref="CD15" ca="1">IF(AND(CD$3=INDIRECT("'" &amp; $O$3 &amp;"'!$H"&amp;6+$AO12),$AR$4=INDIRECT("'" &amp; $O$3 &amp;"'!$j"&amp;6+$AO12)),INDIRECT("'" &amp; $O$3 &amp;"'!$c"&amp;6+$AO12),"")</f>
        <v/>
      </c>
      <c r="CF15" t="str">
        <f t="array" aca="1" ref="CF15" ca="1">IF(AND(CF$3=INDIRECT("'" &amp; $O$3 &amp;"'!$H"&amp;6+$AO12),$AR$4=INDIRECT("'" &amp; $O$3 &amp;"'!$j"&amp;6+$AO12)),INDIRECT("'" &amp; $O$3 &amp;"'!$c"&amp;6+$AO12),"")</f>
        <v/>
      </c>
      <c r="CH15" t="str">
        <f t="array" aca="1" ref="CH15" ca="1">IF(AND(CH$3=INDIRECT("'" &amp; $O$3 &amp;"'!$H"&amp;6+$AO12),$AR$4=INDIRECT("'" &amp; $O$3 &amp;"'!$j"&amp;6+$AO12)),INDIRECT("'" &amp; $O$3 &amp;"'!$c"&amp;6+$AO12),"")</f>
        <v/>
      </c>
      <c r="CJ15" t="str">
        <f t="array" aca="1" ref="CJ15" ca="1">IF(AND(CJ$3=INDIRECT("'" &amp; $O$3 &amp;"'!$H"&amp;6+$AO12),$AR$4=INDIRECT("'" &amp; $O$3 &amp;"'!$j"&amp;6+$AO12)),INDIRECT("'" &amp; $O$3 &amp;"'!$c"&amp;6+$AO12),"")</f>
        <v/>
      </c>
      <c r="CL15" t="str">
        <f t="array" aca="1" ref="CL15" ca="1">IF(AND(CL$3=INDIRECT("'" &amp; $O$3 &amp;"'!$H"&amp;6+$AO12),$AR$4=INDIRECT("'" &amp; $O$3 &amp;"'!$j"&amp;6+$AO12)),INDIRECT("'" &amp; $O$3 &amp;"'!$c"&amp;6+$AO12),"")</f>
        <v/>
      </c>
      <c r="CN15" t="str">
        <f t="array" aca="1" ref="CN15" ca="1">IF(AND(CN$3=INDIRECT("'" &amp; $O$3 &amp;"'!$H"&amp;6+$AO12),$AR$4=INDIRECT("'" &amp; $O$3 &amp;"'!$j"&amp;6+$AO12)),INDIRECT("'" &amp; $O$3 &amp;"'!$c"&amp;6+$AO12),"")</f>
        <v/>
      </c>
      <c r="CP15" t="str">
        <f t="array" aca="1" ref="CP15" ca="1">IF(AND(CP$3=INDIRECT("'" &amp; $O$3 &amp;"'!$H"&amp;6+$AO12),$AR$4=INDIRECT("'" &amp; $O$3 &amp;"'!$j"&amp;6+$AO12)),INDIRECT("'" &amp; $O$3 &amp;"'!$c"&amp;6+$AO12),"")</f>
        <v/>
      </c>
      <c r="CR15" s="218" t="str">
        <f t="array" aca="1" ref="CR15" ca="1">IF(AND(CR$3=INDIRECT("'" &amp; $O$3 &amp;"'!$H"&amp;6+$AO12),$AR$4=INDIRECT("'" &amp; $O$3 &amp;"'!$j"&amp;6+$AO12)),INDIRECT("'" &amp; $O$3 &amp;"'!$c"&amp;6+$AO12),"")</f>
        <v/>
      </c>
      <c r="CT15" s="218" t="str">
        <f t="array" aca="1" ref="CT15" ca="1">IF(AND(CT$3=INDIRECT("'" &amp; $O$3 &amp;"'!$H"&amp;6+$AO12),$AR$4=INDIRECT("'" &amp; $O$3 &amp;"'!$j"&amp;6+$AO12)),INDIRECT("'" &amp; $O$3 &amp;"'!$c"&amp;6+$AO12),"")</f>
        <v/>
      </c>
      <c r="CX15" s="218" t="str">
        <f t="array" aca="1" ref="CX15" ca="1">IF(AND(CX$3=INDIRECT("'" &amp; $O$3 &amp;"'!$H"&amp;6+$AO12),$AR$4=INDIRECT("'" &amp; $O$3 &amp;"'!$j"&amp;6+$AO12)),INDIRECT("'" &amp; $O$3 &amp;"'!$d"&amp;6+$AO12),"")</f>
        <v/>
      </c>
      <c r="CZ15" s="218" t="str">
        <f t="array" aca="1" ref="CZ15" ca="1">IF(AND(CZ$3=INDIRECT("'" &amp; $O$3 &amp;"'!$H"&amp;6+$AO12),$AR$4=INDIRECT("'" &amp; $O$3 &amp;"'!$j"&amp;6+$AO12)),INDIRECT("'" &amp; $O$3 &amp;"'!$d"&amp;6+$AO12),"")</f>
        <v/>
      </c>
      <c r="DB15" s="218" t="str">
        <f t="array" aca="1" ref="DB15" ca="1">IF(AND(DB$3=INDIRECT("'" &amp; $O$3 &amp;"'!$H"&amp;6+$AO12),$AR$4=INDIRECT("'" &amp; $O$3 &amp;"'!$j"&amp;6+$AO12)),INDIRECT("'" &amp; $O$3 &amp;"'!$d"&amp;6+$AO12),"")</f>
        <v/>
      </c>
      <c r="DD15" s="218" t="str">
        <f t="array" aca="1" ref="DD15" ca="1">IF(AND(DD$3=INDIRECT("'" &amp; $O$3 &amp;"'!$H"&amp;6+$AO12),$AR$4=INDIRECT("'" &amp; $O$3 &amp;"'!$j"&amp;6+$AO12)),INDIRECT("'" &amp; $O$3 &amp;"'!$d"&amp;6+$AO12),"")</f>
        <v/>
      </c>
      <c r="DF15" s="218" t="str">
        <f t="array" aca="1" ref="DF15" ca="1">IF(AND(DF$3=INDIRECT("'" &amp; $O$3 &amp;"'!$H"&amp;6+$AO12),$AR$4=INDIRECT("'" &amp; $O$3 &amp;"'!$j"&amp;6+$AO12)),INDIRECT("'" &amp; $O$3 &amp;"'!$d"&amp;6+$AO12),"")</f>
        <v/>
      </c>
      <c r="DH15" s="218" t="str">
        <f t="array" aca="1" ref="DH15" ca="1">IF(AND(DH$3=INDIRECT("'" &amp; $O$3 &amp;"'!$H"&amp;6+$AO12),$AR$4=INDIRECT("'" &amp; $O$3 &amp;"'!$j"&amp;6+$AO12)),INDIRECT("'" &amp; $O$3 &amp;"'!$d"&amp;6+$AO12),"")</f>
        <v/>
      </c>
      <c r="DJ15" s="218" t="str">
        <f t="array" aca="1" ref="DJ15" ca="1">IF(AND(DJ$3=INDIRECT("'" &amp; $O$3 &amp;"'!$H"&amp;6+$AO12),$AR$4=INDIRECT("'" &amp; $O$3 &amp;"'!$j"&amp;6+$AO12)),INDIRECT("'" &amp; $O$3 &amp;"'!$d"&amp;6+$AO12),"")</f>
        <v/>
      </c>
      <c r="DL15" s="218" t="str">
        <f t="array" aca="1" ref="DL15" ca="1">IF(AND(DL$3=INDIRECT("'" &amp; $O$3 &amp;"'!$H"&amp;6+$AO12),$AR$4=INDIRECT("'" &amp; $O$3 &amp;"'!$j"&amp;6+$AO12)),INDIRECT("'" &amp; $O$3 &amp;"'!$d"&amp;6+$AO12),"")</f>
        <v/>
      </c>
      <c r="DN15" s="218" t="str">
        <f t="array" aca="1" ref="DN15" ca="1">IF(AND(DN$3=INDIRECT("'" &amp; $O$3 &amp;"'!$H"&amp;6+$AO12),$AR$4=INDIRECT("'" &amp; $O$3 &amp;"'!$j"&amp;6+$AO12)),INDIRECT("'" &amp; $O$3 &amp;"'!$d"&amp;6+$AO12),"")</f>
        <v/>
      </c>
      <c r="DP15" s="218" t="str">
        <f t="array" aca="1" ref="DP15" ca="1">IF(AND(DP$3=INDIRECT("'" &amp; $O$3 &amp;"'!$H"&amp;6+$AO12),$AR$4=INDIRECT("'" &amp; $O$3 &amp;"'!$j"&amp;6+$AO12)),INDIRECT("'" &amp; $O$3 &amp;"'!$d"&amp;6+$AO12),"")</f>
        <v/>
      </c>
      <c r="DR15" s="218" t="str">
        <f t="array" aca="1" ref="DR15" ca="1">IF(AND(DR$3=INDIRECT("'" &amp; $O$3 &amp;"'!$H"&amp;6+$AO12),$AR$4=INDIRECT("'" &amp; $O$3 &amp;"'!$j"&amp;6+$AO12)),INDIRECT("'" &amp; $O$3 &amp;"'!$d"&amp;6+$AO12),"")</f>
        <v/>
      </c>
      <c r="DT15" s="218" t="str">
        <f t="array" aca="1" ref="DT15" ca="1">IF(AND(DT$3=INDIRECT("'" &amp; $O$3 &amp;"'!$H"&amp;6+$AO12),$AR$4=INDIRECT("'" &amp; $O$3 &amp;"'!$j"&amp;6+$AO12)),INDIRECT("'" &amp; $O$3 &amp;"'!$d"&amp;6+$AO12),"")</f>
        <v/>
      </c>
      <c r="DV15" s="218" t="str">
        <f t="array" aca="1" ref="DV15" ca="1">IF(AND(DV$3=INDIRECT("'" &amp; $O$3 &amp;"'!$H"&amp;6+$AO12),$AR$4=INDIRECT("'" &amp; $O$3 &amp;"'!$j"&amp;6+$AO12)),INDIRECT("'" &amp; $O$3 &amp;"'!$d"&amp;6+$AO12),"")</f>
        <v/>
      </c>
    </row>
    <row r="16" spans="1:127" ht="18">
      <c r="C16" s="48"/>
      <c r="D16" s="46"/>
      <c r="E16" s="1502" t="s">
        <v>92</v>
      </c>
      <c r="F16" s="1503"/>
      <c r="G16" s="1503"/>
      <c r="H16" s="1503"/>
      <c r="I16" s="1503"/>
      <c r="J16" s="1503"/>
      <c r="K16" s="1504"/>
      <c r="L16" s="46"/>
      <c r="M16" s="46"/>
      <c r="N16" s="1502" t="s">
        <v>93</v>
      </c>
      <c r="O16" s="1503"/>
      <c r="P16" s="1503"/>
      <c r="Q16" s="1503"/>
      <c r="R16" s="1503"/>
      <c r="S16" s="1503"/>
      <c r="T16" s="1504"/>
      <c r="U16" s="46"/>
      <c r="V16" s="46"/>
      <c r="W16" s="1502" t="s">
        <v>94</v>
      </c>
      <c r="X16" s="1503"/>
      <c r="Y16" s="1503"/>
      <c r="Z16" s="1503"/>
      <c r="AA16" s="1503"/>
      <c r="AB16" s="1503"/>
      <c r="AC16" s="1504"/>
      <c r="AD16" s="46"/>
      <c r="AE16" s="46"/>
      <c r="AF16" s="46"/>
      <c r="AG16" s="46"/>
      <c r="AH16" s="46"/>
      <c r="AI16" s="46"/>
      <c r="AJ16" s="46"/>
      <c r="AK16" s="46"/>
      <c r="AL16" s="46"/>
      <c r="AM16" s="94"/>
      <c r="AO16">
        <v>15</v>
      </c>
      <c r="AS16" t="str">
        <f t="array" aca="1" ref="AS16" ca="1">IF(AND(AS$3=INDIRECT("'" &amp; $O$3 &amp;"'!$H"&amp;6+$AO13),$AR$4=INDIRECT("'" &amp; $O$3 &amp;"'!$j"&amp;6+$AO13)),INDIRECT("'" &amp; $O$3 &amp;"'!$b"&amp;6+$AO13),"")</f>
        <v/>
      </c>
      <c r="AU16" t="str">
        <f t="array" aca="1" ref="AU16" ca="1">IF(AND(AU$3=INDIRECT("'" &amp; $O$3 &amp;"'!$H"&amp;6+$AO13),$AR$4=INDIRECT("'" &amp; $O$3 &amp;"'!$j"&amp;6+$AO13)),INDIRECT("'" &amp; $O$3 &amp;"'!$b"&amp;6+$AO13),"")</f>
        <v/>
      </c>
      <c r="AW16" t="str">
        <f t="array" aca="1" ref="AW16" ca="1">IF(AND(AW$3=INDIRECT("'" &amp; $O$3 &amp;"'!$H"&amp;6+$AO13),$AR$4=INDIRECT("'" &amp; $O$3 &amp;"'!$j"&amp;6+$AO13)),INDIRECT("'" &amp; $O$3 &amp;"'!$b"&amp;6+$AO13),"")</f>
        <v/>
      </c>
      <c r="AY16" t="str">
        <f t="array" aca="1" ref="AY16" ca="1">IF(AND(AY$3=INDIRECT("'" &amp; $O$3 &amp;"'!$H"&amp;6+$AO13),$AR$4=INDIRECT("'" &amp; $O$3 &amp;"'!$j"&amp;6+$AO13)),INDIRECT("'" &amp; $O$3 &amp;"'!$b"&amp;6+$AO13),"")</f>
        <v/>
      </c>
      <c r="BA16" t="str">
        <f t="array" aca="1" ref="BA16" ca="1">IF(AND(BA$3=INDIRECT("'" &amp; $O$3 &amp;"'!$H"&amp;6+$AO13),$AR$4=INDIRECT("'" &amp; $O$3 &amp;"'!$j"&amp;6+$AO13)),INDIRECT("'" &amp; $O$3 &amp;"'!$b"&amp;6+$AO13),"")</f>
        <v/>
      </c>
      <c r="BC16" t="str">
        <f t="array" aca="1" ref="BC16" ca="1">IF(AND(BC$3=INDIRECT("'" &amp; $O$3 &amp;"'!$H"&amp;6+$AO13),$AR$4=INDIRECT("'" &amp; $O$3 &amp;"'!$j"&amp;6+$AO13)),INDIRECT("'" &amp; $O$3 &amp;"'!$b"&amp;6+$AO13),"")</f>
        <v/>
      </c>
      <c r="BE16" t="str">
        <f t="array" aca="1" ref="BE16" ca="1">IF(AND(BE$3=INDIRECT("'" &amp; $O$3 &amp;"'!$H"&amp;6+$AO13),$AR$4=INDIRECT("'" &amp; $O$3 &amp;"'!$j"&amp;6+$AO13)),INDIRECT("'" &amp; $O$3 &amp;"'!$b"&amp;6+$AO13),"")</f>
        <v/>
      </c>
      <c r="BG16" t="str">
        <f t="array" aca="1" ref="BG16" ca="1">IF(AND(BG$3=INDIRECT("'" &amp; $O$3 &amp;"'!$H"&amp;6+$AO13),$AR$4=INDIRECT("'" &amp; $O$3 &amp;"'!$j"&amp;6+$AO13)),INDIRECT("'" &amp; $O$3 &amp;"'!$b"&amp;6+$AO13),"")</f>
        <v/>
      </c>
      <c r="BI16" t="str">
        <f t="array" aca="1" ref="BI16" ca="1">IF(AND(BI$3=INDIRECT("'" &amp; $O$3 &amp;"'!$H"&amp;6+$AO13),$AR$4=INDIRECT("'" &amp; $O$3 &amp;"'!$j"&amp;6+$AO13)),INDIRECT("'" &amp; $O$3 &amp;"'!$b"&amp;6+$AO13),"")</f>
        <v/>
      </c>
      <c r="BK16" t="str">
        <f t="array" aca="1" ref="BK16" ca="1">IF(AND(BK$3=INDIRECT("'" &amp; $O$3 &amp;"'!$H"&amp;6+$AO13),$AR$4=INDIRECT("'" &amp; $O$3 &amp;"'!$j"&amp;6+$AO13)),INDIRECT("'" &amp; $O$3 &amp;"'!$b"&amp;6+$AO13),"")</f>
        <v/>
      </c>
      <c r="BM16" t="str">
        <f t="array" aca="1" ref="BM16" ca="1">IF(AND(BM$3=INDIRECT("'" &amp; $O$3 &amp;"'!$H"&amp;6+$AO13),$AR$4=INDIRECT("'" &amp; $O$3 &amp;"'!$j"&amp;6+$AO13)),INDIRECT("'" &amp; $O$3 &amp;"'!$b"&amp;6+$AO13),"")</f>
        <v/>
      </c>
      <c r="BO16" t="str">
        <f t="array" aca="1" ref="BO16" ca="1">IF(AND(BO$3=INDIRECT("'" &amp; $O$3 &amp;"'!$H"&amp;6+$AO13),$AR$4=INDIRECT("'" &amp; $O$3 &amp;"'!$j"&amp;6+$AO13)),INDIRECT("'" &amp; $O$3 &amp;"'!$b"&amp;6+$AO13),"")</f>
        <v/>
      </c>
      <c r="BQ16" t="str">
        <f t="array" aca="1" ref="BQ16" ca="1">IF(AND(BQ$3=INDIRECT("'" &amp; $O$3 &amp;"'!$H"&amp;6+$AO13),$AR$4=INDIRECT("'" &amp; $O$3 &amp;"'!$j"&amp;6+$AO13)),INDIRECT("'" &amp; $O$3 &amp;"'!$b"&amp;6+$AO13),"")</f>
        <v/>
      </c>
      <c r="BV16" t="str">
        <f t="array" aca="1" ref="BV16" ca="1">IF(AND(BV$3=INDIRECT("'" &amp; $O$3 &amp;"'!$H"&amp;6+$AO13),$AR$4=INDIRECT("'" &amp; $O$3 &amp;"'!$j"&amp;6+$AO13)),INDIRECT("'" &amp; $O$3 &amp;"'!$c"&amp;6+$AO13),"")</f>
        <v/>
      </c>
      <c r="BX16" t="str">
        <f t="array" aca="1" ref="BX16" ca="1">IF(AND(BX$3=INDIRECT("'" &amp; $O$3 &amp;"'!$H"&amp;6+$AO13),$AR$4=INDIRECT("'" &amp; $O$3 &amp;"'!$j"&amp;6+$AO13)),INDIRECT("'" &amp; $O$3 &amp;"'!$c"&amp;6+$AO13),"")</f>
        <v/>
      </c>
      <c r="BZ16" t="str">
        <f t="array" aca="1" ref="BZ16" ca="1">IF(AND(BZ$3=INDIRECT("'" &amp; $O$3 &amp;"'!$H"&amp;6+$AO13),$AR$4=INDIRECT("'" &amp; $O$3 &amp;"'!$j"&amp;6+$AO13)),INDIRECT("'" &amp; $O$3 &amp;"'!$c"&amp;6+$AO13),"")</f>
        <v/>
      </c>
      <c r="CB16" t="str">
        <f t="array" aca="1" ref="CB16" ca="1">IF(AND(CB$3=INDIRECT("'" &amp; $O$3 &amp;"'!$H"&amp;6+$AO13),$AR$4=INDIRECT("'" &amp; $O$3 &amp;"'!$j"&amp;6+$AO13)),INDIRECT("'" &amp; $O$3 &amp;"'!$c"&amp;6+$AO13),"")</f>
        <v/>
      </c>
      <c r="CD16" t="str">
        <f t="array" aca="1" ref="CD16" ca="1">IF(AND(CD$3=INDIRECT("'" &amp; $O$3 &amp;"'!$H"&amp;6+$AO13),$AR$4=INDIRECT("'" &amp; $O$3 &amp;"'!$j"&amp;6+$AO13)),INDIRECT("'" &amp; $O$3 &amp;"'!$c"&amp;6+$AO13),"")</f>
        <v/>
      </c>
      <c r="CF16" t="str">
        <f t="array" aca="1" ref="CF16" ca="1">IF(AND(CF$3=INDIRECT("'" &amp; $O$3 &amp;"'!$H"&amp;6+$AO13),$AR$4=INDIRECT("'" &amp; $O$3 &amp;"'!$j"&amp;6+$AO13)),INDIRECT("'" &amp; $O$3 &amp;"'!$c"&amp;6+$AO13),"")</f>
        <v/>
      </c>
      <c r="CH16" t="str">
        <f t="array" aca="1" ref="CH16" ca="1">IF(AND(CH$3=INDIRECT("'" &amp; $O$3 &amp;"'!$H"&amp;6+$AO13),$AR$4=INDIRECT("'" &amp; $O$3 &amp;"'!$j"&amp;6+$AO13)),INDIRECT("'" &amp; $O$3 &amp;"'!$c"&amp;6+$AO13),"")</f>
        <v/>
      </c>
      <c r="CJ16" t="str">
        <f t="array" aca="1" ref="CJ16" ca="1">IF(AND(CJ$3=INDIRECT("'" &amp; $O$3 &amp;"'!$H"&amp;6+$AO13),$AR$4=INDIRECT("'" &amp; $O$3 &amp;"'!$j"&amp;6+$AO13)),INDIRECT("'" &amp; $O$3 &amp;"'!$c"&amp;6+$AO13),"")</f>
        <v/>
      </c>
      <c r="CL16" t="str">
        <f t="array" aca="1" ref="CL16" ca="1">IF(AND(CL$3=INDIRECT("'" &amp; $O$3 &amp;"'!$H"&amp;6+$AO13),$AR$4=INDIRECT("'" &amp; $O$3 &amp;"'!$j"&amp;6+$AO13)),INDIRECT("'" &amp; $O$3 &amp;"'!$c"&amp;6+$AO13),"")</f>
        <v/>
      </c>
      <c r="CN16" t="str">
        <f t="array" aca="1" ref="CN16" ca="1">IF(AND(CN$3=INDIRECT("'" &amp; $O$3 &amp;"'!$H"&amp;6+$AO13),$AR$4=INDIRECT("'" &amp; $O$3 &amp;"'!$j"&amp;6+$AO13)),INDIRECT("'" &amp; $O$3 &amp;"'!$c"&amp;6+$AO13),"")</f>
        <v/>
      </c>
      <c r="CP16" t="str">
        <f t="array" aca="1" ref="CP16" ca="1">IF(AND(CP$3=INDIRECT("'" &amp; $O$3 &amp;"'!$H"&amp;6+$AO13),$AR$4=INDIRECT("'" &amp; $O$3 &amp;"'!$j"&amp;6+$AO13)),INDIRECT("'" &amp; $O$3 &amp;"'!$c"&amp;6+$AO13),"")</f>
        <v/>
      </c>
      <c r="CR16" s="218" t="str">
        <f t="array" aca="1" ref="CR16" ca="1">IF(AND(CR$3=INDIRECT("'" &amp; $O$3 &amp;"'!$H"&amp;6+$AO13),$AR$4=INDIRECT("'" &amp; $O$3 &amp;"'!$j"&amp;6+$AO13)),INDIRECT("'" &amp; $O$3 &amp;"'!$c"&amp;6+$AO13),"")</f>
        <v/>
      </c>
      <c r="CT16" s="218" t="str">
        <f t="array" aca="1" ref="CT16" ca="1">IF(AND(CT$3=INDIRECT("'" &amp; $O$3 &amp;"'!$H"&amp;6+$AO13),$AR$4=INDIRECT("'" &amp; $O$3 &amp;"'!$j"&amp;6+$AO13)),INDIRECT("'" &amp; $O$3 &amp;"'!$c"&amp;6+$AO13),"")</f>
        <v/>
      </c>
      <c r="CX16" s="218" t="str">
        <f t="array" aca="1" ref="CX16" ca="1">IF(AND(CX$3=INDIRECT("'" &amp; $O$3 &amp;"'!$H"&amp;6+$AO13),$AR$4=INDIRECT("'" &amp; $O$3 &amp;"'!$j"&amp;6+$AO13)),INDIRECT("'" &amp; $O$3 &amp;"'!$d"&amp;6+$AO13),"")</f>
        <v/>
      </c>
      <c r="CZ16" s="218" t="str">
        <f t="array" aca="1" ref="CZ16" ca="1">IF(AND(CZ$3=INDIRECT("'" &amp; $O$3 &amp;"'!$H"&amp;6+$AO13),$AR$4=INDIRECT("'" &amp; $O$3 &amp;"'!$j"&amp;6+$AO13)),INDIRECT("'" &amp; $O$3 &amp;"'!$d"&amp;6+$AO13),"")</f>
        <v/>
      </c>
      <c r="DB16" s="218" t="str">
        <f t="array" aca="1" ref="DB16" ca="1">IF(AND(DB$3=INDIRECT("'" &amp; $O$3 &amp;"'!$H"&amp;6+$AO13),$AR$4=INDIRECT("'" &amp; $O$3 &amp;"'!$j"&amp;6+$AO13)),INDIRECT("'" &amp; $O$3 &amp;"'!$d"&amp;6+$AO13),"")</f>
        <v/>
      </c>
      <c r="DD16" s="218" t="str">
        <f t="array" aca="1" ref="DD16" ca="1">IF(AND(DD$3=INDIRECT("'" &amp; $O$3 &amp;"'!$H"&amp;6+$AO13),$AR$4=INDIRECT("'" &amp; $O$3 &amp;"'!$j"&amp;6+$AO13)),INDIRECT("'" &amp; $O$3 &amp;"'!$d"&amp;6+$AO13),"")</f>
        <v/>
      </c>
      <c r="DF16" s="218" t="str">
        <f t="array" aca="1" ref="DF16" ca="1">IF(AND(DF$3=INDIRECT("'" &amp; $O$3 &amp;"'!$H"&amp;6+$AO13),$AR$4=INDIRECT("'" &amp; $O$3 &amp;"'!$j"&amp;6+$AO13)),INDIRECT("'" &amp; $O$3 &amp;"'!$d"&amp;6+$AO13),"")</f>
        <v/>
      </c>
      <c r="DH16" s="218" t="str">
        <f t="array" aca="1" ref="DH16" ca="1">IF(AND(DH$3=INDIRECT("'" &amp; $O$3 &amp;"'!$H"&amp;6+$AO13),$AR$4=INDIRECT("'" &amp; $O$3 &amp;"'!$j"&amp;6+$AO13)),INDIRECT("'" &amp; $O$3 &amp;"'!$d"&amp;6+$AO13),"")</f>
        <v/>
      </c>
      <c r="DJ16" s="218" t="str">
        <f t="array" aca="1" ref="DJ16" ca="1">IF(AND(DJ$3=INDIRECT("'" &amp; $O$3 &amp;"'!$H"&amp;6+$AO13),$AR$4=INDIRECT("'" &amp; $O$3 &amp;"'!$j"&amp;6+$AO13)),INDIRECT("'" &amp; $O$3 &amp;"'!$d"&amp;6+$AO13),"")</f>
        <v/>
      </c>
      <c r="DL16" s="218" t="str">
        <f t="array" aca="1" ref="DL16" ca="1">IF(AND(DL$3=INDIRECT("'" &amp; $O$3 &amp;"'!$H"&amp;6+$AO13),$AR$4=INDIRECT("'" &amp; $O$3 &amp;"'!$j"&amp;6+$AO13)),INDIRECT("'" &amp; $O$3 &amp;"'!$d"&amp;6+$AO13),"")</f>
        <v/>
      </c>
      <c r="DN16" s="218" t="str">
        <f t="array" aca="1" ref="DN16" ca="1">IF(AND(DN$3=INDIRECT("'" &amp; $O$3 &amp;"'!$H"&amp;6+$AO13),$AR$4=INDIRECT("'" &amp; $O$3 &amp;"'!$j"&amp;6+$AO13)),INDIRECT("'" &amp; $O$3 &amp;"'!$d"&amp;6+$AO13),"")</f>
        <v/>
      </c>
      <c r="DP16" s="218" t="str">
        <f t="array" aca="1" ref="DP16" ca="1">IF(AND(DP$3=INDIRECT("'" &amp; $O$3 &amp;"'!$H"&amp;6+$AO13),$AR$4=INDIRECT("'" &amp; $O$3 &amp;"'!$j"&amp;6+$AO13)),INDIRECT("'" &amp; $O$3 &amp;"'!$d"&amp;6+$AO13),"")</f>
        <v/>
      </c>
      <c r="DR16" s="218" t="str">
        <f t="array" aca="1" ref="DR16" ca="1">IF(AND(DR$3=INDIRECT("'" &amp; $O$3 &amp;"'!$H"&amp;6+$AO13),$AR$4=INDIRECT("'" &amp; $O$3 &amp;"'!$j"&amp;6+$AO13)),INDIRECT("'" &amp; $O$3 &amp;"'!$d"&amp;6+$AO13),"")</f>
        <v/>
      </c>
      <c r="DT16" s="218" t="str">
        <f t="array" aca="1" ref="DT16" ca="1">IF(AND(DT$3=INDIRECT("'" &amp; $O$3 &amp;"'!$H"&amp;6+$AO13),$AR$4=INDIRECT("'" &amp; $O$3 &amp;"'!$j"&amp;6+$AO13)),INDIRECT("'" &amp; $O$3 &amp;"'!$d"&amp;6+$AO13),"")</f>
        <v/>
      </c>
      <c r="DV16" s="218" t="str">
        <f t="array" aca="1" ref="DV16" ca="1">IF(AND(DV$3=INDIRECT("'" &amp; $O$3 &amp;"'!$H"&amp;6+$AO13),$AR$4=INDIRECT("'" &amp; $O$3 &amp;"'!$j"&amp;6+$AO13)),INDIRECT("'" &amp; $O$3 &amp;"'!$d"&amp;6+$AO13),"")</f>
        <v/>
      </c>
    </row>
    <row r="17" spans="3:126" ht="15">
      <c r="C17" s="48"/>
      <c r="D17" s="46"/>
      <c r="E17" s="1499" t="s">
        <v>124</v>
      </c>
      <c r="F17" s="1500" t="s">
        <v>3</v>
      </c>
      <c r="G17" s="1500"/>
      <c r="H17" s="1500" t="s">
        <v>4</v>
      </c>
      <c r="I17" s="1500"/>
      <c r="J17" s="1500" t="s">
        <v>5</v>
      </c>
      <c r="K17" s="1501"/>
      <c r="L17" s="46"/>
      <c r="M17" s="46"/>
      <c r="N17" s="1499" t="s">
        <v>124</v>
      </c>
      <c r="O17" s="1500" t="s">
        <v>3</v>
      </c>
      <c r="P17" s="1500"/>
      <c r="Q17" s="1500" t="s">
        <v>4</v>
      </c>
      <c r="R17" s="1500"/>
      <c r="S17" s="1500" t="s">
        <v>5</v>
      </c>
      <c r="T17" s="1501"/>
      <c r="U17" s="46"/>
      <c r="V17" s="46"/>
      <c r="W17" s="1499" t="s">
        <v>124</v>
      </c>
      <c r="X17" s="1500" t="s">
        <v>3</v>
      </c>
      <c r="Y17" s="1500"/>
      <c r="Z17" s="1500" t="s">
        <v>4</v>
      </c>
      <c r="AA17" s="1500"/>
      <c r="AB17" s="1500" t="s">
        <v>5</v>
      </c>
      <c r="AC17" s="1501"/>
      <c r="AD17" s="46"/>
      <c r="AE17" s="46"/>
      <c r="AF17" s="46"/>
      <c r="AG17" s="46"/>
      <c r="AH17" s="46"/>
      <c r="AI17" s="46"/>
      <c r="AJ17" s="46"/>
      <c r="AK17" s="46"/>
      <c r="AL17" s="46"/>
      <c r="AM17" s="94"/>
      <c r="AO17">
        <v>16</v>
      </c>
      <c r="AS17" t="str">
        <f t="array" aca="1" ref="AS17" ca="1">IF(AND(AS$3=INDIRECT("'" &amp; $O$3 &amp;"'!$H"&amp;6+$AO14),$AR$4=INDIRECT("'" &amp; $O$3 &amp;"'!$j"&amp;6+$AO14)),INDIRECT("'" &amp; $O$3 &amp;"'!$b"&amp;6+$AO14),"")</f>
        <v/>
      </c>
      <c r="AU17" t="str">
        <f t="array" aca="1" ref="AU17" ca="1">IF(AND(AU$3=INDIRECT("'" &amp; $O$3 &amp;"'!$H"&amp;6+$AO14),$AR$4=INDIRECT("'" &amp; $O$3 &amp;"'!$j"&amp;6+$AO14)),INDIRECT("'" &amp; $O$3 &amp;"'!$b"&amp;6+$AO14),"")</f>
        <v/>
      </c>
      <c r="AW17" t="str">
        <f t="array" aca="1" ref="AW17" ca="1">IF(AND(AW$3=INDIRECT("'" &amp; $O$3 &amp;"'!$H"&amp;6+$AO14),$AR$4=INDIRECT("'" &amp; $O$3 &amp;"'!$j"&amp;6+$AO14)),INDIRECT("'" &amp; $O$3 &amp;"'!$b"&amp;6+$AO14),"")</f>
        <v/>
      </c>
      <c r="AY17" t="str">
        <f t="array" aca="1" ref="AY17" ca="1">IF(AND(AY$3=INDIRECT("'" &amp; $O$3 &amp;"'!$H"&amp;6+$AO14),$AR$4=INDIRECT("'" &amp; $O$3 &amp;"'!$j"&amp;6+$AO14)),INDIRECT("'" &amp; $O$3 &amp;"'!$b"&amp;6+$AO14),"")</f>
        <v/>
      </c>
      <c r="BA17" t="str">
        <f t="array" aca="1" ref="BA17" ca="1">IF(AND(BA$3=INDIRECT("'" &amp; $O$3 &amp;"'!$H"&amp;6+$AO14),$AR$4=INDIRECT("'" &amp; $O$3 &amp;"'!$j"&amp;6+$AO14)),INDIRECT("'" &amp; $O$3 &amp;"'!$b"&amp;6+$AO14),"")</f>
        <v/>
      </c>
      <c r="BC17" t="str">
        <f t="array" aca="1" ref="BC17" ca="1">IF(AND(BC$3=INDIRECT("'" &amp; $O$3 &amp;"'!$H"&amp;6+$AO14),$AR$4=INDIRECT("'" &amp; $O$3 &amp;"'!$j"&amp;6+$AO14)),INDIRECT("'" &amp; $O$3 &amp;"'!$b"&amp;6+$AO14),"")</f>
        <v/>
      </c>
      <c r="BE17" t="str">
        <f t="array" aca="1" ref="BE17" ca="1">IF(AND(BE$3=INDIRECT("'" &amp; $O$3 &amp;"'!$H"&amp;6+$AO14),$AR$4=INDIRECT("'" &amp; $O$3 &amp;"'!$j"&amp;6+$AO14)),INDIRECT("'" &amp; $O$3 &amp;"'!$b"&amp;6+$AO14),"")</f>
        <v/>
      </c>
      <c r="BG17" t="str">
        <f t="array" aca="1" ref="BG17" ca="1">IF(AND(BG$3=INDIRECT("'" &amp; $O$3 &amp;"'!$H"&amp;6+$AO14),$AR$4=INDIRECT("'" &amp; $O$3 &amp;"'!$j"&amp;6+$AO14)),INDIRECT("'" &amp; $O$3 &amp;"'!$b"&amp;6+$AO14),"")</f>
        <v/>
      </c>
      <c r="BI17" t="str">
        <f t="array" aca="1" ref="BI17" ca="1">IF(AND(BI$3=INDIRECT("'" &amp; $O$3 &amp;"'!$H"&amp;6+$AO14),$AR$4=INDIRECT("'" &amp; $O$3 &amp;"'!$j"&amp;6+$AO14)),INDIRECT("'" &amp; $O$3 &amp;"'!$b"&amp;6+$AO14),"")</f>
        <v/>
      </c>
      <c r="BK17" t="str">
        <f t="array" aca="1" ref="BK17" ca="1">IF(AND(BK$3=INDIRECT("'" &amp; $O$3 &amp;"'!$H"&amp;6+$AO14),$AR$4=INDIRECT("'" &amp; $O$3 &amp;"'!$j"&amp;6+$AO14)),INDIRECT("'" &amp; $O$3 &amp;"'!$b"&amp;6+$AO14),"")</f>
        <v/>
      </c>
      <c r="BM17" t="str">
        <f t="array" aca="1" ref="BM17" ca="1">IF(AND(BM$3=INDIRECT("'" &amp; $O$3 &amp;"'!$H"&amp;6+$AO14),$AR$4=INDIRECT("'" &amp; $O$3 &amp;"'!$j"&amp;6+$AO14)),INDIRECT("'" &amp; $O$3 &amp;"'!$b"&amp;6+$AO14),"")</f>
        <v/>
      </c>
      <c r="BO17" t="str">
        <f t="array" aca="1" ref="BO17" ca="1">IF(AND(BO$3=INDIRECT("'" &amp; $O$3 &amp;"'!$H"&amp;6+$AO14),$AR$4=INDIRECT("'" &amp; $O$3 &amp;"'!$j"&amp;6+$AO14)),INDIRECT("'" &amp; $O$3 &amp;"'!$b"&amp;6+$AO14),"")</f>
        <v/>
      </c>
      <c r="BQ17" t="str">
        <f t="array" aca="1" ref="BQ17" ca="1">IF(AND(BQ$3=INDIRECT("'" &amp; $O$3 &amp;"'!$H"&amp;6+$AO14),$AR$4=INDIRECT("'" &amp; $O$3 &amp;"'!$j"&amp;6+$AO14)),INDIRECT("'" &amp; $O$3 &amp;"'!$b"&amp;6+$AO14),"")</f>
        <v/>
      </c>
      <c r="BV17" t="str">
        <f t="array" aca="1" ref="BV17" ca="1">IF(AND(BV$3=INDIRECT("'" &amp; $O$3 &amp;"'!$H"&amp;6+$AO14),$AR$4=INDIRECT("'" &amp; $O$3 &amp;"'!$j"&amp;6+$AO14)),INDIRECT("'" &amp; $O$3 &amp;"'!$c"&amp;6+$AO14),"")</f>
        <v/>
      </c>
      <c r="BX17" t="str">
        <f t="array" aca="1" ref="BX17" ca="1">IF(AND(BX$3=INDIRECT("'" &amp; $O$3 &amp;"'!$H"&amp;6+$AO14),$AR$4=INDIRECT("'" &amp; $O$3 &amp;"'!$j"&amp;6+$AO14)),INDIRECT("'" &amp; $O$3 &amp;"'!$c"&amp;6+$AO14),"")</f>
        <v/>
      </c>
      <c r="BZ17" t="str">
        <f t="array" aca="1" ref="BZ17" ca="1">IF(AND(BZ$3=INDIRECT("'" &amp; $O$3 &amp;"'!$H"&amp;6+$AO14),$AR$4=INDIRECT("'" &amp; $O$3 &amp;"'!$j"&amp;6+$AO14)),INDIRECT("'" &amp; $O$3 &amp;"'!$c"&amp;6+$AO14),"")</f>
        <v/>
      </c>
      <c r="CB17" t="str">
        <f t="array" aca="1" ref="CB17" ca="1">IF(AND(CB$3=INDIRECT("'" &amp; $O$3 &amp;"'!$H"&amp;6+$AO14),$AR$4=INDIRECT("'" &amp; $O$3 &amp;"'!$j"&amp;6+$AO14)),INDIRECT("'" &amp; $O$3 &amp;"'!$c"&amp;6+$AO14),"")</f>
        <v/>
      </c>
      <c r="CD17" t="str">
        <f t="array" aca="1" ref="CD17" ca="1">IF(AND(CD$3=INDIRECT("'" &amp; $O$3 &amp;"'!$H"&amp;6+$AO14),$AR$4=INDIRECT("'" &amp; $O$3 &amp;"'!$j"&amp;6+$AO14)),INDIRECT("'" &amp; $O$3 &amp;"'!$c"&amp;6+$AO14),"")</f>
        <v/>
      </c>
      <c r="CF17" t="str">
        <f t="array" aca="1" ref="CF17" ca="1">IF(AND(CF$3=INDIRECT("'" &amp; $O$3 &amp;"'!$H"&amp;6+$AO14),$AR$4=INDIRECT("'" &amp; $O$3 &amp;"'!$j"&amp;6+$AO14)),INDIRECT("'" &amp; $O$3 &amp;"'!$c"&amp;6+$AO14),"")</f>
        <v/>
      </c>
      <c r="CH17" t="str">
        <f t="array" aca="1" ref="CH17" ca="1">IF(AND(CH$3=INDIRECT("'" &amp; $O$3 &amp;"'!$H"&amp;6+$AO14),$AR$4=INDIRECT("'" &amp; $O$3 &amp;"'!$j"&amp;6+$AO14)),INDIRECT("'" &amp; $O$3 &amp;"'!$c"&amp;6+$AO14),"")</f>
        <v/>
      </c>
      <c r="CJ17" t="str">
        <f t="array" aca="1" ref="CJ17" ca="1">IF(AND(CJ$3=INDIRECT("'" &amp; $O$3 &amp;"'!$H"&amp;6+$AO14),$AR$4=INDIRECT("'" &amp; $O$3 &amp;"'!$j"&amp;6+$AO14)),INDIRECT("'" &amp; $O$3 &amp;"'!$c"&amp;6+$AO14),"")</f>
        <v/>
      </c>
      <c r="CL17" t="str">
        <f t="array" aca="1" ref="CL17" ca="1">IF(AND(CL$3=INDIRECT("'" &amp; $O$3 &amp;"'!$H"&amp;6+$AO14),$AR$4=INDIRECT("'" &amp; $O$3 &amp;"'!$j"&amp;6+$AO14)),INDIRECT("'" &amp; $O$3 &amp;"'!$c"&amp;6+$AO14),"")</f>
        <v/>
      </c>
      <c r="CN17" t="str">
        <f t="array" aca="1" ref="CN17" ca="1">IF(AND(CN$3=INDIRECT("'" &amp; $O$3 &amp;"'!$H"&amp;6+$AO14),$AR$4=INDIRECT("'" &amp; $O$3 &amp;"'!$j"&amp;6+$AO14)),INDIRECT("'" &amp; $O$3 &amp;"'!$c"&amp;6+$AO14),"")</f>
        <v/>
      </c>
      <c r="CP17" t="str">
        <f t="array" aca="1" ref="CP17" ca="1">IF(AND(CP$3=INDIRECT("'" &amp; $O$3 &amp;"'!$H"&amp;6+$AO14),$AR$4=INDIRECT("'" &amp; $O$3 &amp;"'!$j"&amp;6+$AO14)),INDIRECT("'" &amp; $O$3 &amp;"'!$c"&amp;6+$AO14),"")</f>
        <v/>
      </c>
      <c r="CR17" s="218" t="str">
        <f t="array" aca="1" ref="CR17" ca="1">IF(AND(CR$3=INDIRECT("'" &amp; $O$3 &amp;"'!$H"&amp;6+$AO14),$AR$4=INDIRECT("'" &amp; $O$3 &amp;"'!$j"&amp;6+$AO14)),INDIRECT("'" &amp; $O$3 &amp;"'!$c"&amp;6+$AO14),"")</f>
        <v/>
      </c>
      <c r="CT17" s="218" t="str">
        <f t="array" aca="1" ref="CT17" ca="1">IF(AND(CT$3=INDIRECT("'" &amp; $O$3 &amp;"'!$H"&amp;6+$AO14),$AR$4=INDIRECT("'" &amp; $O$3 &amp;"'!$j"&amp;6+$AO14)),INDIRECT("'" &amp; $O$3 &amp;"'!$c"&amp;6+$AO14),"")</f>
        <v/>
      </c>
      <c r="CX17" s="218" t="str">
        <f t="array" aca="1" ref="CX17" ca="1">IF(AND(CX$3=INDIRECT("'" &amp; $O$3 &amp;"'!$H"&amp;6+$AO14),$AR$4=INDIRECT("'" &amp; $O$3 &amp;"'!$j"&amp;6+$AO14)),INDIRECT("'" &amp; $O$3 &amp;"'!$d"&amp;6+$AO14),"")</f>
        <v/>
      </c>
      <c r="CZ17" s="218" t="str">
        <f t="array" aca="1" ref="CZ17" ca="1">IF(AND(CZ$3=INDIRECT("'" &amp; $O$3 &amp;"'!$H"&amp;6+$AO14),$AR$4=INDIRECT("'" &amp; $O$3 &amp;"'!$j"&amp;6+$AO14)),INDIRECT("'" &amp; $O$3 &amp;"'!$d"&amp;6+$AO14),"")</f>
        <v/>
      </c>
      <c r="DB17" s="218" t="str">
        <f t="array" aca="1" ref="DB17" ca="1">IF(AND(DB$3=INDIRECT("'" &amp; $O$3 &amp;"'!$H"&amp;6+$AO14),$AR$4=INDIRECT("'" &amp; $O$3 &amp;"'!$j"&amp;6+$AO14)),INDIRECT("'" &amp; $O$3 &amp;"'!$d"&amp;6+$AO14),"")</f>
        <v/>
      </c>
      <c r="DD17" s="218" t="str">
        <f t="array" aca="1" ref="DD17" ca="1">IF(AND(DD$3=INDIRECT("'" &amp; $O$3 &amp;"'!$H"&amp;6+$AO14),$AR$4=INDIRECT("'" &amp; $O$3 &amp;"'!$j"&amp;6+$AO14)),INDIRECT("'" &amp; $O$3 &amp;"'!$d"&amp;6+$AO14),"")</f>
        <v/>
      </c>
      <c r="DF17" s="218" t="str">
        <f t="array" aca="1" ref="DF17" ca="1">IF(AND(DF$3=INDIRECT("'" &amp; $O$3 &amp;"'!$H"&amp;6+$AO14),$AR$4=INDIRECT("'" &amp; $O$3 &amp;"'!$j"&amp;6+$AO14)),INDIRECT("'" &amp; $O$3 &amp;"'!$d"&amp;6+$AO14),"")</f>
        <v/>
      </c>
      <c r="DH17" s="218" t="str">
        <f t="array" aca="1" ref="DH17" ca="1">IF(AND(DH$3=INDIRECT("'" &amp; $O$3 &amp;"'!$H"&amp;6+$AO14),$AR$4=INDIRECT("'" &amp; $O$3 &amp;"'!$j"&amp;6+$AO14)),INDIRECT("'" &amp; $O$3 &amp;"'!$d"&amp;6+$AO14),"")</f>
        <v/>
      </c>
      <c r="DJ17" s="218" t="str">
        <f t="array" aca="1" ref="DJ17" ca="1">IF(AND(DJ$3=INDIRECT("'" &amp; $O$3 &amp;"'!$H"&amp;6+$AO14),$AR$4=INDIRECT("'" &amp; $O$3 &amp;"'!$j"&amp;6+$AO14)),INDIRECT("'" &amp; $O$3 &amp;"'!$d"&amp;6+$AO14),"")</f>
        <v/>
      </c>
      <c r="DL17" s="218" t="str">
        <f t="array" aca="1" ref="DL17" ca="1">IF(AND(DL$3=INDIRECT("'" &amp; $O$3 &amp;"'!$H"&amp;6+$AO14),$AR$4=INDIRECT("'" &amp; $O$3 &amp;"'!$j"&amp;6+$AO14)),INDIRECT("'" &amp; $O$3 &amp;"'!$d"&amp;6+$AO14),"")</f>
        <v/>
      </c>
      <c r="DN17" s="218" t="str">
        <f t="array" aca="1" ref="DN17" ca="1">IF(AND(DN$3=INDIRECT("'" &amp; $O$3 &amp;"'!$H"&amp;6+$AO14),$AR$4=INDIRECT("'" &amp; $O$3 &amp;"'!$j"&amp;6+$AO14)),INDIRECT("'" &amp; $O$3 &amp;"'!$d"&amp;6+$AO14),"")</f>
        <v/>
      </c>
      <c r="DP17" s="218" t="str">
        <f t="array" aca="1" ref="DP17" ca="1">IF(AND(DP$3=INDIRECT("'" &amp; $O$3 &amp;"'!$H"&amp;6+$AO14),$AR$4=INDIRECT("'" &amp; $O$3 &amp;"'!$j"&amp;6+$AO14)),INDIRECT("'" &amp; $O$3 &amp;"'!$d"&amp;6+$AO14),"")</f>
        <v/>
      </c>
      <c r="DR17" s="218" t="str">
        <f t="array" aca="1" ref="DR17" ca="1">IF(AND(DR$3=INDIRECT("'" &amp; $O$3 &amp;"'!$H"&amp;6+$AO14),$AR$4=INDIRECT("'" &amp; $O$3 &amp;"'!$j"&amp;6+$AO14)),INDIRECT("'" &amp; $O$3 &amp;"'!$d"&amp;6+$AO14),"")</f>
        <v/>
      </c>
      <c r="DT17" s="218" t="str">
        <f t="array" aca="1" ref="DT17" ca="1">IF(AND(DT$3=INDIRECT("'" &amp; $O$3 &amp;"'!$H"&amp;6+$AO14),$AR$4=INDIRECT("'" &amp; $O$3 &amp;"'!$j"&amp;6+$AO14)),INDIRECT("'" &amp; $O$3 &amp;"'!$d"&amp;6+$AO14),"")</f>
        <v/>
      </c>
      <c r="DV17" s="218" t="str">
        <f t="array" aca="1" ref="DV17" ca="1">IF(AND(DV$3=INDIRECT("'" &amp; $O$3 &amp;"'!$H"&amp;6+$AO14),$AR$4=INDIRECT("'" &amp; $O$3 &amp;"'!$j"&amp;6+$AO14)),INDIRECT("'" &amp; $O$3 &amp;"'!$d"&amp;6+$AO14),"")</f>
        <v/>
      </c>
    </row>
    <row r="18" spans="3:126" ht="15">
      <c r="C18" s="48"/>
      <c r="D18" s="46"/>
      <c r="E18" s="1499"/>
      <c r="F18" s="164" t="s">
        <v>115</v>
      </c>
      <c r="G18" s="164" t="s">
        <v>43</v>
      </c>
      <c r="H18" s="164" t="s">
        <v>115</v>
      </c>
      <c r="I18" s="164" t="s">
        <v>43</v>
      </c>
      <c r="J18" s="164" t="s">
        <v>115</v>
      </c>
      <c r="K18" s="165" t="s">
        <v>43</v>
      </c>
      <c r="L18" s="46"/>
      <c r="M18" s="46"/>
      <c r="N18" s="1499"/>
      <c r="O18" s="164" t="s">
        <v>115</v>
      </c>
      <c r="P18" s="164" t="s">
        <v>43</v>
      </c>
      <c r="Q18" s="164" t="s">
        <v>115</v>
      </c>
      <c r="R18" s="164" t="s">
        <v>43</v>
      </c>
      <c r="S18" s="164" t="s">
        <v>115</v>
      </c>
      <c r="T18" s="165" t="s">
        <v>43</v>
      </c>
      <c r="U18" s="46"/>
      <c r="V18" s="46"/>
      <c r="W18" s="1499"/>
      <c r="X18" s="164" t="s">
        <v>115</v>
      </c>
      <c r="Y18" s="164" t="s">
        <v>43</v>
      </c>
      <c r="Z18" s="164" t="s">
        <v>115</v>
      </c>
      <c r="AA18" s="164" t="s">
        <v>43</v>
      </c>
      <c r="AB18" s="164" t="s">
        <v>115</v>
      </c>
      <c r="AC18" s="165" t="s">
        <v>43</v>
      </c>
      <c r="AD18" s="46"/>
      <c r="AE18" s="46"/>
      <c r="AF18" s="46"/>
      <c r="AG18" s="46"/>
      <c r="AH18" s="46"/>
      <c r="AI18" s="46"/>
      <c r="AJ18" s="46"/>
      <c r="AK18" s="46"/>
      <c r="AL18" s="46"/>
      <c r="AM18" s="94"/>
      <c r="AO18">
        <v>17</v>
      </c>
      <c r="AS18" t="str">
        <f t="array" aca="1" ref="AS18" ca="1">IF(AND(AS$3=INDIRECT("'" &amp; $O$3 &amp;"'!$H"&amp;6+$AO15),$AR$4=INDIRECT("'" &amp; $O$3 &amp;"'!$j"&amp;6+$AO15)),INDIRECT("'" &amp; $O$3 &amp;"'!$b"&amp;6+$AO15),"")</f>
        <v/>
      </c>
      <c r="AU18" t="str">
        <f t="array" aca="1" ref="AU18" ca="1">IF(AND(AU$3=INDIRECT("'" &amp; $O$3 &amp;"'!$H"&amp;6+$AO15),$AR$4=INDIRECT("'" &amp; $O$3 &amp;"'!$j"&amp;6+$AO15)),INDIRECT("'" &amp; $O$3 &amp;"'!$b"&amp;6+$AO15),"")</f>
        <v/>
      </c>
      <c r="AW18" t="str">
        <f t="array" aca="1" ref="AW18" ca="1">IF(AND(AW$3=INDIRECT("'" &amp; $O$3 &amp;"'!$H"&amp;6+$AO15),$AR$4=INDIRECT("'" &amp; $O$3 &amp;"'!$j"&amp;6+$AO15)),INDIRECT("'" &amp; $O$3 &amp;"'!$b"&amp;6+$AO15),"")</f>
        <v/>
      </c>
      <c r="AY18" t="str">
        <f t="array" aca="1" ref="AY18" ca="1">IF(AND(AY$3=INDIRECT("'" &amp; $O$3 &amp;"'!$H"&amp;6+$AO15),$AR$4=INDIRECT("'" &amp; $O$3 &amp;"'!$j"&amp;6+$AO15)),INDIRECT("'" &amp; $O$3 &amp;"'!$b"&amp;6+$AO15),"")</f>
        <v/>
      </c>
      <c r="BA18" t="str">
        <f t="array" aca="1" ref="BA18" ca="1">IF(AND(BA$3=INDIRECT("'" &amp; $O$3 &amp;"'!$H"&amp;6+$AO15),$AR$4=INDIRECT("'" &amp; $O$3 &amp;"'!$j"&amp;6+$AO15)),INDIRECT("'" &amp; $O$3 &amp;"'!$b"&amp;6+$AO15),"")</f>
        <v/>
      </c>
      <c r="BC18" t="str">
        <f t="array" aca="1" ref="BC18" ca="1">IF(AND(BC$3=INDIRECT("'" &amp; $O$3 &amp;"'!$H"&amp;6+$AO15),$AR$4=INDIRECT("'" &amp; $O$3 &amp;"'!$j"&amp;6+$AO15)),INDIRECT("'" &amp; $O$3 &amp;"'!$b"&amp;6+$AO15),"")</f>
        <v/>
      </c>
      <c r="BE18" t="str">
        <f t="array" aca="1" ref="BE18" ca="1">IF(AND(BE$3=INDIRECT("'" &amp; $O$3 &amp;"'!$H"&amp;6+$AO15),$AR$4=INDIRECT("'" &amp; $O$3 &amp;"'!$j"&amp;6+$AO15)),INDIRECT("'" &amp; $O$3 &amp;"'!$b"&amp;6+$AO15),"")</f>
        <v/>
      </c>
      <c r="BG18" t="str">
        <f t="array" aca="1" ref="BG18" ca="1">IF(AND(BG$3=INDIRECT("'" &amp; $O$3 &amp;"'!$H"&amp;6+$AO15),$AR$4=INDIRECT("'" &amp; $O$3 &amp;"'!$j"&amp;6+$AO15)),INDIRECT("'" &amp; $O$3 &amp;"'!$b"&amp;6+$AO15),"")</f>
        <v/>
      </c>
      <c r="BI18" t="str">
        <f t="array" aca="1" ref="BI18" ca="1">IF(AND(BI$3=INDIRECT("'" &amp; $O$3 &amp;"'!$H"&amp;6+$AO15),$AR$4=INDIRECT("'" &amp; $O$3 &amp;"'!$j"&amp;6+$AO15)),INDIRECT("'" &amp; $O$3 &amp;"'!$b"&amp;6+$AO15),"")</f>
        <v/>
      </c>
      <c r="BK18" t="str">
        <f t="array" aca="1" ref="BK18" ca="1">IF(AND(BK$3=INDIRECT("'" &amp; $O$3 &amp;"'!$H"&amp;6+$AO15),$AR$4=INDIRECT("'" &amp; $O$3 &amp;"'!$j"&amp;6+$AO15)),INDIRECT("'" &amp; $O$3 &amp;"'!$b"&amp;6+$AO15),"")</f>
        <v/>
      </c>
      <c r="BM18" t="str">
        <f t="array" aca="1" ref="BM18" ca="1">IF(AND(BM$3=INDIRECT("'" &amp; $O$3 &amp;"'!$H"&amp;6+$AO15),$AR$4=INDIRECT("'" &amp; $O$3 &amp;"'!$j"&amp;6+$AO15)),INDIRECT("'" &amp; $O$3 &amp;"'!$b"&amp;6+$AO15),"")</f>
        <v/>
      </c>
      <c r="BO18" t="str">
        <f t="array" aca="1" ref="BO18" ca="1">IF(AND(BO$3=INDIRECT("'" &amp; $O$3 &amp;"'!$H"&amp;6+$AO15),$AR$4=INDIRECT("'" &amp; $O$3 &amp;"'!$j"&amp;6+$AO15)),INDIRECT("'" &amp; $O$3 &amp;"'!$b"&amp;6+$AO15),"")</f>
        <v/>
      </c>
      <c r="BQ18" t="str">
        <f t="array" aca="1" ref="BQ18" ca="1">IF(AND(BQ$3=INDIRECT("'" &amp; $O$3 &amp;"'!$H"&amp;6+$AO15),$AR$4=INDIRECT("'" &amp; $O$3 &amp;"'!$j"&amp;6+$AO15)),INDIRECT("'" &amp; $O$3 &amp;"'!$b"&amp;6+$AO15),"")</f>
        <v/>
      </c>
      <c r="BV18" t="str">
        <f t="array" aca="1" ref="BV18" ca="1">IF(AND(BV$3=INDIRECT("'" &amp; $O$3 &amp;"'!$H"&amp;6+$AO15),$AR$4=INDIRECT("'" &amp; $O$3 &amp;"'!$j"&amp;6+$AO15)),INDIRECT("'" &amp; $O$3 &amp;"'!$c"&amp;6+$AO15),"")</f>
        <v/>
      </c>
      <c r="BX18" t="str">
        <f t="array" aca="1" ref="BX18" ca="1">IF(AND(BX$3=INDIRECT("'" &amp; $O$3 &amp;"'!$H"&amp;6+$AO15),$AR$4=INDIRECT("'" &amp; $O$3 &amp;"'!$j"&amp;6+$AO15)),INDIRECT("'" &amp; $O$3 &amp;"'!$c"&amp;6+$AO15),"")</f>
        <v/>
      </c>
      <c r="BZ18" t="str">
        <f t="array" aca="1" ref="BZ18" ca="1">IF(AND(BZ$3=INDIRECT("'" &amp; $O$3 &amp;"'!$H"&amp;6+$AO15),$AR$4=INDIRECT("'" &amp; $O$3 &amp;"'!$j"&amp;6+$AO15)),INDIRECT("'" &amp; $O$3 &amp;"'!$c"&amp;6+$AO15),"")</f>
        <v/>
      </c>
      <c r="CB18" t="str">
        <f t="array" aca="1" ref="CB18" ca="1">IF(AND(CB$3=INDIRECT("'" &amp; $O$3 &amp;"'!$H"&amp;6+$AO15),$AR$4=INDIRECT("'" &amp; $O$3 &amp;"'!$j"&amp;6+$AO15)),INDIRECT("'" &amp; $O$3 &amp;"'!$c"&amp;6+$AO15),"")</f>
        <v/>
      </c>
      <c r="CD18" t="str">
        <f t="array" aca="1" ref="CD18" ca="1">IF(AND(CD$3=INDIRECT("'" &amp; $O$3 &amp;"'!$H"&amp;6+$AO15),$AR$4=INDIRECT("'" &amp; $O$3 &amp;"'!$j"&amp;6+$AO15)),INDIRECT("'" &amp; $O$3 &amp;"'!$c"&amp;6+$AO15),"")</f>
        <v/>
      </c>
      <c r="CF18" t="str">
        <f t="array" aca="1" ref="CF18" ca="1">IF(AND(CF$3=INDIRECT("'" &amp; $O$3 &amp;"'!$H"&amp;6+$AO15),$AR$4=INDIRECT("'" &amp; $O$3 &amp;"'!$j"&amp;6+$AO15)),INDIRECT("'" &amp; $O$3 &amp;"'!$c"&amp;6+$AO15),"")</f>
        <v/>
      </c>
      <c r="CH18" t="str">
        <f t="array" aca="1" ref="CH18" ca="1">IF(AND(CH$3=INDIRECT("'" &amp; $O$3 &amp;"'!$H"&amp;6+$AO15),$AR$4=INDIRECT("'" &amp; $O$3 &amp;"'!$j"&amp;6+$AO15)),INDIRECT("'" &amp; $O$3 &amp;"'!$c"&amp;6+$AO15),"")</f>
        <v/>
      </c>
      <c r="CJ18" t="str">
        <f t="array" aca="1" ref="CJ18" ca="1">IF(AND(CJ$3=INDIRECT("'" &amp; $O$3 &amp;"'!$H"&amp;6+$AO15),$AR$4=INDIRECT("'" &amp; $O$3 &amp;"'!$j"&amp;6+$AO15)),INDIRECT("'" &amp; $O$3 &amp;"'!$c"&amp;6+$AO15),"")</f>
        <v/>
      </c>
      <c r="CL18" t="str">
        <f t="array" aca="1" ref="CL18" ca="1">IF(AND(CL$3=INDIRECT("'" &amp; $O$3 &amp;"'!$H"&amp;6+$AO15),$AR$4=INDIRECT("'" &amp; $O$3 &amp;"'!$j"&amp;6+$AO15)),INDIRECT("'" &amp; $O$3 &amp;"'!$c"&amp;6+$AO15),"")</f>
        <v/>
      </c>
      <c r="CN18" t="str">
        <f t="array" aca="1" ref="CN18" ca="1">IF(AND(CN$3=INDIRECT("'" &amp; $O$3 &amp;"'!$H"&amp;6+$AO15),$AR$4=INDIRECT("'" &amp; $O$3 &amp;"'!$j"&amp;6+$AO15)),INDIRECT("'" &amp; $O$3 &amp;"'!$c"&amp;6+$AO15),"")</f>
        <v/>
      </c>
      <c r="CP18" t="str">
        <f t="array" aca="1" ref="CP18" ca="1">IF(AND(CP$3=INDIRECT("'" &amp; $O$3 &amp;"'!$H"&amp;6+$AO15),$AR$4=INDIRECT("'" &amp; $O$3 &amp;"'!$j"&amp;6+$AO15)),INDIRECT("'" &amp; $O$3 &amp;"'!$c"&amp;6+$AO15),"")</f>
        <v/>
      </c>
      <c r="CR18" s="218" t="str">
        <f t="array" aca="1" ref="CR18" ca="1">IF(AND(CR$3=INDIRECT("'" &amp; $O$3 &amp;"'!$H"&amp;6+$AO15),$AR$4=INDIRECT("'" &amp; $O$3 &amp;"'!$j"&amp;6+$AO15)),INDIRECT("'" &amp; $O$3 &amp;"'!$c"&amp;6+$AO15),"")</f>
        <v/>
      </c>
      <c r="CT18" s="218" t="str">
        <f t="array" aca="1" ref="CT18" ca="1">IF(AND(CT$3=INDIRECT("'" &amp; $O$3 &amp;"'!$H"&amp;6+$AO15),$AR$4=INDIRECT("'" &amp; $O$3 &amp;"'!$j"&amp;6+$AO15)),INDIRECT("'" &amp; $O$3 &amp;"'!$c"&amp;6+$AO15),"")</f>
        <v/>
      </c>
      <c r="CX18" s="218" t="str">
        <f t="array" aca="1" ref="CX18" ca="1">IF(AND(CX$3=INDIRECT("'" &amp; $O$3 &amp;"'!$H"&amp;6+$AO15),$AR$4=INDIRECT("'" &amp; $O$3 &amp;"'!$j"&amp;6+$AO15)),INDIRECT("'" &amp; $O$3 &amp;"'!$d"&amp;6+$AO15),"")</f>
        <v/>
      </c>
      <c r="CZ18" s="218" t="str">
        <f t="array" aca="1" ref="CZ18" ca="1">IF(AND(CZ$3=INDIRECT("'" &amp; $O$3 &amp;"'!$H"&amp;6+$AO15),$AR$4=INDIRECT("'" &amp; $O$3 &amp;"'!$j"&amp;6+$AO15)),INDIRECT("'" &amp; $O$3 &amp;"'!$d"&amp;6+$AO15),"")</f>
        <v/>
      </c>
      <c r="DB18" s="218" t="str">
        <f t="array" aca="1" ref="DB18" ca="1">IF(AND(DB$3=INDIRECT("'" &amp; $O$3 &amp;"'!$H"&amp;6+$AO15),$AR$4=INDIRECT("'" &amp; $O$3 &amp;"'!$j"&amp;6+$AO15)),INDIRECT("'" &amp; $O$3 &amp;"'!$d"&amp;6+$AO15),"")</f>
        <v/>
      </c>
      <c r="DD18" s="218" t="str">
        <f t="array" aca="1" ref="DD18" ca="1">IF(AND(DD$3=INDIRECT("'" &amp; $O$3 &amp;"'!$H"&amp;6+$AO15),$AR$4=INDIRECT("'" &amp; $O$3 &amp;"'!$j"&amp;6+$AO15)),INDIRECT("'" &amp; $O$3 &amp;"'!$d"&amp;6+$AO15),"")</f>
        <v/>
      </c>
      <c r="DF18" s="218" t="str">
        <f t="array" aca="1" ref="DF18" ca="1">IF(AND(DF$3=INDIRECT("'" &amp; $O$3 &amp;"'!$H"&amp;6+$AO15),$AR$4=INDIRECT("'" &amp; $O$3 &amp;"'!$j"&amp;6+$AO15)),INDIRECT("'" &amp; $O$3 &amp;"'!$d"&amp;6+$AO15),"")</f>
        <v/>
      </c>
      <c r="DH18" s="218" t="str">
        <f t="array" aca="1" ref="DH18" ca="1">IF(AND(DH$3=INDIRECT("'" &amp; $O$3 &amp;"'!$H"&amp;6+$AO15),$AR$4=INDIRECT("'" &amp; $O$3 &amp;"'!$j"&amp;6+$AO15)),INDIRECT("'" &amp; $O$3 &amp;"'!$d"&amp;6+$AO15),"")</f>
        <v/>
      </c>
      <c r="DJ18" s="218" t="str">
        <f t="array" aca="1" ref="DJ18" ca="1">IF(AND(DJ$3=INDIRECT("'" &amp; $O$3 &amp;"'!$H"&amp;6+$AO15),$AR$4=INDIRECT("'" &amp; $O$3 &amp;"'!$j"&amp;6+$AO15)),INDIRECT("'" &amp; $O$3 &amp;"'!$d"&amp;6+$AO15),"")</f>
        <v/>
      </c>
      <c r="DL18" s="218" t="str">
        <f t="array" aca="1" ref="DL18" ca="1">IF(AND(DL$3=INDIRECT("'" &amp; $O$3 &amp;"'!$H"&amp;6+$AO15),$AR$4=INDIRECT("'" &amp; $O$3 &amp;"'!$j"&amp;6+$AO15)),INDIRECT("'" &amp; $O$3 &amp;"'!$d"&amp;6+$AO15),"")</f>
        <v/>
      </c>
      <c r="DN18" s="218" t="str">
        <f t="array" aca="1" ref="DN18" ca="1">IF(AND(DN$3=INDIRECT("'" &amp; $O$3 &amp;"'!$H"&amp;6+$AO15),$AR$4=INDIRECT("'" &amp; $O$3 &amp;"'!$j"&amp;6+$AO15)),INDIRECT("'" &amp; $O$3 &amp;"'!$d"&amp;6+$AO15),"")</f>
        <v/>
      </c>
      <c r="DP18" s="218" t="str">
        <f t="array" aca="1" ref="DP18" ca="1">IF(AND(DP$3=INDIRECT("'" &amp; $O$3 &amp;"'!$H"&amp;6+$AO15),$AR$4=INDIRECT("'" &amp; $O$3 &amp;"'!$j"&amp;6+$AO15)),INDIRECT("'" &amp; $O$3 &amp;"'!$d"&amp;6+$AO15),"")</f>
        <v/>
      </c>
      <c r="DR18" s="218" t="str">
        <f t="array" aca="1" ref="DR18" ca="1">IF(AND(DR$3=INDIRECT("'" &amp; $O$3 &amp;"'!$H"&amp;6+$AO15),$AR$4=INDIRECT("'" &amp; $O$3 &amp;"'!$j"&amp;6+$AO15)),INDIRECT("'" &amp; $O$3 &amp;"'!$d"&amp;6+$AO15),"")</f>
        <v/>
      </c>
      <c r="DT18" s="218" t="str">
        <f t="array" aca="1" ref="DT18" ca="1">IF(AND(DT$3=INDIRECT("'" &amp; $O$3 &amp;"'!$H"&amp;6+$AO15),$AR$4=INDIRECT("'" &amp; $O$3 &amp;"'!$j"&amp;6+$AO15)),INDIRECT("'" &amp; $O$3 &amp;"'!$d"&amp;6+$AO15),"")</f>
        <v/>
      </c>
      <c r="DV18" s="218" t="str">
        <f t="array" aca="1" ref="DV18" ca="1">IF(AND(DV$3=INDIRECT("'" &amp; $O$3 &amp;"'!$H"&amp;6+$AO15),$AR$4=INDIRECT("'" &amp; $O$3 &amp;"'!$j"&amp;6+$AO15)),INDIRECT("'" &amp; $O$3 &amp;"'!$d"&amp;6+$AO15),"")</f>
        <v/>
      </c>
    </row>
    <row r="19" spans="3:126" ht="15">
      <c r="C19" s="48"/>
      <c r="D19" s="46"/>
      <c r="E19" s="140" t="s">
        <v>88</v>
      </c>
      <c r="F19" s="143">
        <f ca="1">BR2</f>
        <v>180</v>
      </c>
      <c r="G19" s="143"/>
      <c r="H19" s="141">
        <f ca="1">CU2</f>
        <v>180</v>
      </c>
      <c r="I19" s="143"/>
      <c r="J19" s="143">
        <f ca="1">DW2</f>
        <v>180</v>
      </c>
      <c r="K19" s="144"/>
      <c r="L19" s="46"/>
      <c r="M19" s="46"/>
      <c r="N19" s="140" t="s">
        <v>88</v>
      </c>
      <c r="O19" s="143">
        <f ca="1">BP2</f>
        <v>0</v>
      </c>
      <c r="P19" s="143"/>
      <c r="Q19" s="143">
        <f ca="1">CS2</f>
        <v>0</v>
      </c>
      <c r="R19" s="143"/>
      <c r="S19" s="143">
        <f ca="1">DU2</f>
        <v>0</v>
      </c>
      <c r="T19" s="144"/>
      <c r="U19" s="46"/>
      <c r="V19" s="46"/>
      <c r="W19" s="140" t="s">
        <v>88</v>
      </c>
      <c r="X19" s="143">
        <f ca="1">SQRT(SUMSQ(O28,X28))</f>
        <v>0</v>
      </c>
      <c r="Y19" s="143"/>
      <c r="Z19" s="143">
        <f ca="1">SQRT(SUMSQ(Q28,Z28))</f>
        <v>0</v>
      </c>
      <c r="AA19" s="143"/>
      <c r="AB19" s="143">
        <f ca="1">SQRT(SUMSQ(S28,AB28))</f>
        <v>0</v>
      </c>
      <c r="AC19" s="144"/>
      <c r="AD19" s="46"/>
      <c r="AE19" s="46"/>
      <c r="AF19" s="46"/>
      <c r="AG19" s="46"/>
      <c r="AH19" s="46"/>
      <c r="AI19" s="46"/>
      <c r="AJ19" s="46"/>
      <c r="AK19" s="46"/>
      <c r="AL19" s="46"/>
      <c r="AM19" s="95"/>
      <c r="AO19">
        <v>18</v>
      </c>
      <c r="AS19" t="str">
        <f t="array" aca="1" ref="AS19" ca="1">IF(AND(AS$3=INDIRECT("'" &amp; $O$3 &amp;"'!$H"&amp;6+$AO16),$AR$4=INDIRECT("'" &amp; $O$3 &amp;"'!$j"&amp;6+$AO16)),INDIRECT("'" &amp; $O$3 &amp;"'!$b"&amp;6+$AO16),"")</f>
        <v/>
      </c>
      <c r="AU19" t="str">
        <f t="array" aca="1" ref="AU19" ca="1">IF(AND(AU$3=INDIRECT("'" &amp; $O$3 &amp;"'!$H"&amp;6+$AO16),$AR$4=INDIRECT("'" &amp; $O$3 &amp;"'!$j"&amp;6+$AO16)),INDIRECT("'" &amp; $O$3 &amp;"'!$b"&amp;6+$AO16),"")</f>
        <v/>
      </c>
      <c r="AW19" t="str">
        <f t="array" aca="1" ref="AW19" ca="1">IF(AND(AW$3=INDIRECT("'" &amp; $O$3 &amp;"'!$H"&amp;6+$AO16),$AR$4=INDIRECT("'" &amp; $O$3 &amp;"'!$j"&amp;6+$AO16)),INDIRECT("'" &amp; $O$3 &amp;"'!$b"&amp;6+$AO16),"")</f>
        <v/>
      </c>
      <c r="AY19" t="str">
        <f t="array" aca="1" ref="AY19" ca="1">IF(AND(AY$3=INDIRECT("'" &amp; $O$3 &amp;"'!$H"&amp;6+$AO16),$AR$4=INDIRECT("'" &amp; $O$3 &amp;"'!$j"&amp;6+$AO16)),INDIRECT("'" &amp; $O$3 &amp;"'!$b"&amp;6+$AO16),"")</f>
        <v/>
      </c>
      <c r="BA19" t="str">
        <f t="array" aca="1" ref="BA19" ca="1">IF(AND(BA$3=INDIRECT("'" &amp; $O$3 &amp;"'!$H"&amp;6+$AO16),$AR$4=INDIRECT("'" &amp; $O$3 &amp;"'!$j"&amp;6+$AO16)),INDIRECT("'" &amp; $O$3 &amp;"'!$b"&amp;6+$AO16),"")</f>
        <v/>
      </c>
      <c r="BC19" t="str">
        <f t="array" aca="1" ref="BC19" ca="1">IF(AND(BC$3=INDIRECT("'" &amp; $O$3 &amp;"'!$H"&amp;6+$AO16),$AR$4=INDIRECT("'" &amp; $O$3 &amp;"'!$j"&amp;6+$AO16)),INDIRECT("'" &amp; $O$3 &amp;"'!$b"&amp;6+$AO16),"")</f>
        <v/>
      </c>
      <c r="BE19" t="str">
        <f t="array" aca="1" ref="BE19" ca="1">IF(AND(BE$3=INDIRECT("'" &amp; $O$3 &amp;"'!$H"&amp;6+$AO16),$AR$4=INDIRECT("'" &amp; $O$3 &amp;"'!$j"&amp;6+$AO16)),INDIRECT("'" &amp; $O$3 &amp;"'!$b"&amp;6+$AO16),"")</f>
        <v/>
      </c>
      <c r="BG19" t="str">
        <f t="array" aca="1" ref="BG19" ca="1">IF(AND(BG$3=INDIRECT("'" &amp; $O$3 &amp;"'!$H"&amp;6+$AO16),$AR$4=INDIRECT("'" &amp; $O$3 &amp;"'!$j"&amp;6+$AO16)),INDIRECT("'" &amp; $O$3 &amp;"'!$b"&amp;6+$AO16),"")</f>
        <v/>
      </c>
      <c r="BI19" t="str">
        <f t="array" aca="1" ref="BI19" ca="1">IF(AND(BI$3=INDIRECT("'" &amp; $O$3 &amp;"'!$H"&amp;6+$AO16),$AR$4=INDIRECT("'" &amp; $O$3 &amp;"'!$j"&amp;6+$AO16)),INDIRECT("'" &amp; $O$3 &amp;"'!$b"&amp;6+$AO16),"")</f>
        <v/>
      </c>
      <c r="BK19" t="str">
        <f t="array" aca="1" ref="BK19" ca="1">IF(AND(BK$3=INDIRECT("'" &amp; $O$3 &amp;"'!$H"&amp;6+$AO16),$AR$4=INDIRECT("'" &amp; $O$3 &amp;"'!$j"&amp;6+$AO16)),INDIRECT("'" &amp; $O$3 &amp;"'!$b"&amp;6+$AO16),"")</f>
        <v/>
      </c>
      <c r="BM19" t="str">
        <f t="array" aca="1" ref="BM19" ca="1">IF(AND(BM$3=INDIRECT("'" &amp; $O$3 &amp;"'!$H"&amp;6+$AO16),$AR$4=INDIRECT("'" &amp; $O$3 &amp;"'!$j"&amp;6+$AO16)),INDIRECT("'" &amp; $O$3 &amp;"'!$b"&amp;6+$AO16),"")</f>
        <v/>
      </c>
      <c r="BO19" t="str">
        <f t="array" aca="1" ref="BO19" ca="1">IF(AND(BO$3=INDIRECT("'" &amp; $O$3 &amp;"'!$H"&amp;6+$AO16),$AR$4=INDIRECT("'" &amp; $O$3 &amp;"'!$j"&amp;6+$AO16)),INDIRECT("'" &amp; $O$3 &amp;"'!$b"&amp;6+$AO16),"")</f>
        <v/>
      </c>
      <c r="BQ19" t="str">
        <f t="array" aca="1" ref="BQ19" ca="1">IF(AND(BQ$3=INDIRECT("'" &amp; $O$3 &amp;"'!$H"&amp;6+$AO16),$AR$4=INDIRECT("'" &amp; $O$3 &amp;"'!$j"&amp;6+$AO16)),INDIRECT("'" &amp; $O$3 &amp;"'!$b"&amp;6+$AO16),"")</f>
        <v/>
      </c>
      <c r="BV19" t="str">
        <f t="array" aca="1" ref="BV19" ca="1">IF(AND(BV$3=INDIRECT("'" &amp; $O$3 &amp;"'!$H"&amp;6+$AO16),$AR$4=INDIRECT("'" &amp; $O$3 &amp;"'!$j"&amp;6+$AO16)),INDIRECT("'" &amp; $O$3 &amp;"'!$c"&amp;6+$AO16),"")</f>
        <v/>
      </c>
      <c r="BX19" t="str">
        <f t="array" aca="1" ref="BX19" ca="1">IF(AND(BX$3=INDIRECT("'" &amp; $O$3 &amp;"'!$H"&amp;6+$AO16),$AR$4=INDIRECT("'" &amp; $O$3 &amp;"'!$j"&amp;6+$AO16)),INDIRECT("'" &amp; $O$3 &amp;"'!$c"&amp;6+$AO16),"")</f>
        <v/>
      </c>
      <c r="BZ19" t="str">
        <f t="array" aca="1" ref="BZ19" ca="1">IF(AND(BZ$3=INDIRECT("'" &amp; $O$3 &amp;"'!$H"&amp;6+$AO16),$AR$4=INDIRECT("'" &amp; $O$3 &amp;"'!$j"&amp;6+$AO16)),INDIRECT("'" &amp; $O$3 &amp;"'!$c"&amp;6+$AO16),"")</f>
        <v/>
      </c>
      <c r="CB19" t="str">
        <f t="array" aca="1" ref="CB19" ca="1">IF(AND(CB$3=INDIRECT("'" &amp; $O$3 &amp;"'!$H"&amp;6+$AO16),$AR$4=INDIRECT("'" &amp; $O$3 &amp;"'!$j"&amp;6+$AO16)),INDIRECT("'" &amp; $O$3 &amp;"'!$c"&amp;6+$AO16),"")</f>
        <v/>
      </c>
      <c r="CD19" t="str">
        <f t="array" aca="1" ref="CD19" ca="1">IF(AND(CD$3=INDIRECT("'" &amp; $O$3 &amp;"'!$H"&amp;6+$AO16),$AR$4=INDIRECT("'" &amp; $O$3 &amp;"'!$j"&amp;6+$AO16)),INDIRECT("'" &amp; $O$3 &amp;"'!$c"&amp;6+$AO16),"")</f>
        <v/>
      </c>
      <c r="CF19" t="str">
        <f t="array" aca="1" ref="CF19" ca="1">IF(AND(CF$3=INDIRECT("'" &amp; $O$3 &amp;"'!$H"&amp;6+$AO16),$AR$4=INDIRECT("'" &amp; $O$3 &amp;"'!$j"&amp;6+$AO16)),INDIRECT("'" &amp; $O$3 &amp;"'!$c"&amp;6+$AO16),"")</f>
        <v/>
      </c>
      <c r="CH19" t="str">
        <f t="array" aca="1" ref="CH19" ca="1">IF(AND(CH$3=INDIRECT("'" &amp; $O$3 &amp;"'!$H"&amp;6+$AO16),$AR$4=INDIRECT("'" &amp; $O$3 &amp;"'!$j"&amp;6+$AO16)),INDIRECT("'" &amp; $O$3 &amp;"'!$c"&amp;6+$AO16),"")</f>
        <v/>
      </c>
      <c r="CJ19" t="str">
        <f t="array" aca="1" ref="CJ19" ca="1">IF(AND(CJ$3=INDIRECT("'" &amp; $O$3 &amp;"'!$H"&amp;6+$AO16),$AR$4=INDIRECT("'" &amp; $O$3 &amp;"'!$j"&amp;6+$AO16)),INDIRECT("'" &amp; $O$3 &amp;"'!$c"&amp;6+$AO16),"")</f>
        <v/>
      </c>
      <c r="CL19" t="str">
        <f t="array" aca="1" ref="CL19" ca="1">IF(AND(CL$3=INDIRECT("'" &amp; $O$3 &amp;"'!$H"&amp;6+$AO16),$AR$4=INDIRECT("'" &amp; $O$3 &amp;"'!$j"&amp;6+$AO16)),INDIRECT("'" &amp; $O$3 &amp;"'!$c"&amp;6+$AO16),"")</f>
        <v/>
      </c>
      <c r="CN19" t="str">
        <f t="array" aca="1" ref="CN19" ca="1">IF(AND(CN$3=INDIRECT("'" &amp; $O$3 &amp;"'!$H"&amp;6+$AO16),$AR$4=INDIRECT("'" &amp; $O$3 &amp;"'!$j"&amp;6+$AO16)),INDIRECT("'" &amp; $O$3 &amp;"'!$c"&amp;6+$AO16),"")</f>
        <v/>
      </c>
      <c r="CP19" t="str">
        <f t="array" aca="1" ref="CP19" ca="1">IF(AND(CP$3=INDIRECT("'" &amp; $O$3 &amp;"'!$H"&amp;6+$AO16),$AR$4=INDIRECT("'" &amp; $O$3 &amp;"'!$j"&amp;6+$AO16)),INDIRECT("'" &amp; $O$3 &amp;"'!$c"&amp;6+$AO16),"")</f>
        <v/>
      </c>
      <c r="CR19" s="218" t="str">
        <f t="array" aca="1" ref="CR19" ca="1">IF(AND(CR$3=INDIRECT("'" &amp; $O$3 &amp;"'!$H"&amp;6+$AO16),$AR$4=INDIRECT("'" &amp; $O$3 &amp;"'!$j"&amp;6+$AO16)),INDIRECT("'" &amp; $O$3 &amp;"'!$c"&amp;6+$AO16),"")</f>
        <v/>
      </c>
      <c r="CT19" s="218" t="str">
        <f t="array" aca="1" ref="CT19" ca="1">IF(AND(CT$3=INDIRECT("'" &amp; $O$3 &amp;"'!$H"&amp;6+$AO16),$AR$4=INDIRECT("'" &amp; $O$3 &amp;"'!$j"&amp;6+$AO16)),INDIRECT("'" &amp; $O$3 &amp;"'!$c"&amp;6+$AO16),"")</f>
        <v/>
      </c>
      <c r="CX19" s="218" t="str">
        <f t="array" aca="1" ref="CX19" ca="1">IF(AND(CX$3=INDIRECT("'" &amp; $O$3 &amp;"'!$H"&amp;6+$AO16),$AR$4=INDIRECT("'" &amp; $O$3 &amp;"'!$j"&amp;6+$AO16)),INDIRECT("'" &amp; $O$3 &amp;"'!$d"&amp;6+$AO16),"")</f>
        <v/>
      </c>
      <c r="CZ19" s="218" t="str">
        <f t="array" aca="1" ref="CZ19" ca="1">IF(AND(CZ$3=INDIRECT("'" &amp; $O$3 &amp;"'!$H"&amp;6+$AO16),$AR$4=INDIRECT("'" &amp; $O$3 &amp;"'!$j"&amp;6+$AO16)),INDIRECT("'" &amp; $O$3 &amp;"'!$d"&amp;6+$AO16),"")</f>
        <v/>
      </c>
      <c r="DB19" s="218" t="str">
        <f t="array" aca="1" ref="DB19" ca="1">IF(AND(DB$3=INDIRECT("'" &amp; $O$3 &amp;"'!$H"&amp;6+$AO16),$AR$4=INDIRECT("'" &amp; $O$3 &amp;"'!$j"&amp;6+$AO16)),INDIRECT("'" &amp; $O$3 &amp;"'!$d"&amp;6+$AO16),"")</f>
        <v/>
      </c>
      <c r="DD19" s="218" t="str">
        <f t="array" aca="1" ref="DD19" ca="1">IF(AND(DD$3=INDIRECT("'" &amp; $O$3 &amp;"'!$H"&amp;6+$AO16),$AR$4=INDIRECT("'" &amp; $O$3 &amp;"'!$j"&amp;6+$AO16)),INDIRECT("'" &amp; $O$3 &amp;"'!$d"&amp;6+$AO16),"")</f>
        <v/>
      </c>
      <c r="DF19" s="218" t="str">
        <f t="array" aca="1" ref="DF19" ca="1">IF(AND(DF$3=INDIRECT("'" &amp; $O$3 &amp;"'!$H"&amp;6+$AO16),$AR$4=INDIRECT("'" &amp; $O$3 &amp;"'!$j"&amp;6+$AO16)),INDIRECT("'" &amp; $O$3 &amp;"'!$d"&amp;6+$AO16),"")</f>
        <v/>
      </c>
      <c r="DH19" s="218" t="str">
        <f t="array" aca="1" ref="DH19" ca="1">IF(AND(DH$3=INDIRECT("'" &amp; $O$3 &amp;"'!$H"&amp;6+$AO16),$AR$4=INDIRECT("'" &amp; $O$3 &amp;"'!$j"&amp;6+$AO16)),INDIRECT("'" &amp; $O$3 &amp;"'!$d"&amp;6+$AO16),"")</f>
        <v/>
      </c>
      <c r="DJ19" s="218" t="str">
        <f t="array" aca="1" ref="DJ19" ca="1">IF(AND(DJ$3=INDIRECT("'" &amp; $O$3 &amp;"'!$H"&amp;6+$AO16),$AR$4=INDIRECT("'" &amp; $O$3 &amp;"'!$j"&amp;6+$AO16)),INDIRECT("'" &amp; $O$3 &amp;"'!$d"&amp;6+$AO16),"")</f>
        <v/>
      </c>
      <c r="DL19" s="218" t="str">
        <f t="array" aca="1" ref="DL19" ca="1">IF(AND(DL$3=INDIRECT("'" &amp; $O$3 &amp;"'!$H"&amp;6+$AO16),$AR$4=INDIRECT("'" &amp; $O$3 &amp;"'!$j"&amp;6+$AO16)),INDIRECT("'" &amp; $O$3 &amp;"'!$d"&amp;6+$AO16),"")</f>
        <v/>
      </c>
      <c r="DN19" s="218" t="str">
        <f t="array" aca="1" ref="DN19" ca="1">IF(AND(DN$3=INDIRECT("'" &amp; $O$3 &amp;"'!$H"&amp;6+$AO16),$AR$4=INDIRECT("'" &amp; $O$3 &amp;"'!$j"&amp;6+$AO16)),INDIRECT("'" &amp; $O$3 &amp;"'!$d"&amp;6+$AO16),"")</f>
        <v/>
      </c>
      <c r="DP19" s="218" t="str">
        <f t="array" aca="1" ref="DP19" ca="1">IF(AND(DP$3=INDIRECT("'" &amp; $O$3 &amp;"'!$H"&amp;6+$AO16),$AR$4=INDIRECT("'" &amp; $O$3 &amp;"'!$j"&amp;6+$AO16)),INDIRECT("'" &amp; $O$3 &amp;"'!$d"&amp;6+$AO16),"")</f>
        <v/>
      </c>
      <c r="DR19" s="218" t="str">
        <f t="array" aca="1" ref="DR19" ca="1">IF(AND(DR$3=INDIRECT("'" &amp; $O$3 &amp;"'!$H"&amp;6+$AO16),$AR$4=INDIRECT("'" &amp; $O$3 &amp;"'!$j"&amp;6+$AO16)),INDIRECT("'" &amp; $O$3 &amp;"'!$d"&amp;6+$AO16),"")</f>
        <v/>
      </c>
      <c r="DT19" s="218" t="str">
        <f t="array" aca="1" ref="DT19" ca="1">IF(AND(DT$3=INDIRECT("'" &amp; $O$3 &amp;"'!$H"&amp;6+$AO16),$AR$4=INDIRECT("'" &amp; $O$3 &amp;"'!$j"&amp;6+$AO16)),INDIRECT("'" &amp; $O$3 &amp;"'!$d"&amp;6+$AO16),"")</f>
        <v/>
      </c>
      <c r="DV19" s="218" t="str">
        <f t="array" aca="1" ref="DV19" ca="1">IF(AND(DV$3=INDIRECT("'" &amp; $O$3 &amp;"'!$H"&amp;6+$AO16),$AR$4=INDIRECT("'" &amp; $O$3 &amp;"'!$j"&amp;6+$AO16)),INDIRECT("'" &amp; $O$3 &amp;"'!$d"&amp;6+$AO16),"")</f>
        <v/>
      </c>
    </row>
    <row r="20" spans="3:126" ht="15">
      <c r="C20" s="48"/>
      <c r="D20" s="46"/>
      <c r="E20" s="140" t="s">
        <v>89</v>
      </c>
      <c r="F20" s="143">
        <f ca="1">BR55</f>
        <v>0</v>
      </c>
      <c r="G20" s="143"/>
      <c r="H20" s="141">
        <f ca="1">CU55</f>
        <v>0</v>
      </c>
      <c r="I20" s="143"/>
      <c r="J20" s="143">
        <f ca="1">DW55</f>
        <v>0</v>
      </c>
      <c r="K20" s="144"/>
      <c r="L20" s="46"/>
      <c r="M20" s="46"/>
      <c r="N20" s="140" t="s">
        <v>89</v>
      </c>
      <c r="O20" s="143">
        <f ca="1">BP55</f>
        <v>0</v>
      </c>
      <c r="P20" s="143"/>
      <c r="Q20" s="143">
        <f ca="1">CS55</f>
        <v>0</v>
      </c>
      <c r="R20" s="143"/>
      <c r="S20" s="143">
        <f ca="1">DU55</f>
        <v>0</v>
      </c>
      <c r="T20" s="144"/>
      <c r="U20" s="46"/>
      <c r="V20" s="46"/>
      <c r="W20" s="140" t="s">
        <v>89</v>
      </c>
      <c r="X20" s="143">
        <f ca="1">SQRT(SUMSQ(O29,X29))</f>
        <v>213.54156504062621</v>
      </c>
      <c r="Y20" s="143"/>
      <c r="Z20" s="143">
        <f ca="1">SQRT(SUMSQ(Q29,Z29))</f>
        <v>216.33307652783935</v>
      </c>
      <c r="AA20" s="143"/>
      <c r="AB20" s="143">
        <f ca="1">SQRT(SUMSQ(S29,AB29))</f>
        <v>213.54156504062621</v>
      </c>
      <c r="AC20" s="144"/>
      <c r="AD20" s="46"/>
      <c r="AE20" s="46"/>
      <c r="AF20" s="46"/>
      <c r="AG20" s="46"/>
      <c r="AH20" s="46"/>
      <c r="AI20" s="46"/>
      <c r="AJ20" s="46"/>
      <c r="AK20" s="46"/>
      <c r="AL20" s="46"/>
      <c r="AM20" s="95"/>
      <c r="AO20">
        <v>19</v>
      </c>
      <c r="AS20" t="str">
        <f t="array" aca="1" ref="AS20" ca="1">IF(AND(AS$3=INDIRECT("'" &amp; $O$3 &amp;"'!$H"&amp;6+$AO17),$AR$4=INDIRECT("'" &amp; $O$3 &amp;"'!$j"&amp;6+$AO17)),INDIRECT("'" &amp; $O$3 &amp;"'!$b"&amp;6+$AO17),"")</f>
        <v/>
      </c>
      <c r="AU20" t="str">
        <f t="array" aca="1" ref="AU20" ca="1">IF(AND(AU$3=INDIRECT("'" &amp; $O$3 &amp;"'!$H"&amp;6+$AO17),$AR$4=INDIRECT("'" &amp; $O$3 &amp;"'!$j"&amp;6+$AO17)),INDIRECT("'" &amp; $O$3 &amp;"'!$b"&amp;6+$AO17),"")</f>
        <v/>
      </c>
      <c r="AW20" t="str">
        <f t="array" aca="1" ref="AW20" ca="1">IF(AND(AW$3=INDIRECT("'" &amp; $O$3 &amp;"'!$H"&amp;6+$AO17),$AR$4=INDIRECT("'" &amp; $O$3 &amp;"'!$j"&amp;6+$AO17)),INDIRECT("'" &amp; $O$3 &amp;"'!$b"&amp;6+$AO17),"")</f>
        <v/>
      </c>
      <c r="AY20" t="str">
        <f t="array" aca="1" ref="AY20" ca="1">IF(AND(AY$3=INDIRECT("'" &amp; $O$3 &amp;"'!$H"&amp;6+$AO17),$AR$4=INDIRECT("'" &amp; $O$3 &amp;"'!$j"&amp;6+$AO17)),INDIRECT("'" &amp; $O$3 &amp;"'!$b"&amp;6+$AO17),"")</f>
        <v/>
      </c>
      <c r="BA20" t="str">
        <f t="array" aca="1" ref="BA20" ca="1">IF(AND(BA$3=INDIRECT("'" &amp; $O$3 &amp;"'!$H"&amp;6+$AO17),$AR$4=INDIRECT("'" &amp; $O$3 &amp;"'!$j"&amp;6+$AO17)),INDIRECT("'" &amp; $O$3 &amp;"'!$b"&amp;6+$AO17),"")</f>
        <v/>
      </c>
      <c r="BC20" t="str">
        <f t="array" aca="1" ref="BC20" ca="1">IF(AND(BC$3=INDIRECT("'" &amp; $O$3 &amp;"'!$H"&amp;6+$AO17),$AR$4=INDIRECT("'" &amp; $O$3 &amp;"'!$j"&amp;6+$AO17)),INDIRECT("'" &amp; $O$3 &amp;"'!$b"&amp;6+$AO17),"")</f>
        <v/>
      </c>
      <c r="BE20" t="str">
        <f t="array" aca="1" ref="BE20" ca="1">IF(AND(BE$3=INDIRECT("'" &amp; $O$3 &amp;"'!$H"&amp;6+$AO17),$AR$4=INDIRECT("'" &amp; $O$3 &amp;"'!$j"&amp;6+$AO17)),INDIRECT("'" &amp; $O$3 &amp;"'!$b"&amp;6+$AO17),"")</f>
        <v/>
      </c>
      <c r="BG20" t="str">
        <f t="array" aca="1" ref="BG20" ca="1">IF(AND(BG$3=INDIRECT("'" &amp; $O$3 &amp;"'!$H"&amp;6+$AO17),$AR$4=INDIRECT("'" &amp; $O$3 &amp;"'!$j"&amp;6+$AO17)),INDIRECT("'" &amp; $O$3 &amp;"'!$b"&amp;6+$AO17),"")</f>
        <v/>
      </c>
      <c r="BI20" t="str">
        <f t="array" aca="1" ref="BI20" ca="1">IF(AND(BI$3=INDIRECT("'" &amp; $O$3 &amp;"'!$H"&amp;6+$AO17),$AR$4=INDIRECT("'" &amp; $O$3 &amp;"'!$j"&amp;6+$AO17)),INDIRECT("'" &amp; $O$3 &amp;"'!$b"&amp;6+$AO17),"")</f>
        <v/>
      </c>
      <c r="BK20" t="str">
        <f t="array" aca="1" ref="BK20" ca="1">IF(AND(BK$3=INDIRECT("'" &amp; $O$3 &amp;"'!$H"&amp;6+$AO17),$AR$4=INDIRECT("'" &amp; $O$3 &amp;"'!$j"&amp;6+$AO17)),INDIRECT("'" &amp; $O$3 &amp;"'!$b"&amp;6+$AO17),"")</f>
        <v/>
      </c>
      <c r="BM20" t="str">
        <f t="array" aca="1" ref="BM20" ca="1">IF(AND(BM$3=INDIRECT("'" &amp; $O$3 &amp;"'!$H"&amp;6+$AO17),$AR$4=INDIRECT("'" &amp; $O$3 &amp;"'!$j"&amp;6+$AO17)),INDIRECT("'" &amp; $O$3 &amp;"'!$b"&amp;6+$AO17),"")</f>
        <v/>
      </c>
      <c r="BO20" t="str">
        <f t="array" aca="1" ref="BO20" ca="1">IF(AND(BO$3=INDIRECT("'" &amp; $O$3 &amp;"'!$H"&amp;6+$AO17),$AR$4=INDIRECT("'" &amp; $O$3 &amp;"'!$j"&amp;6+$AO17)),INDIRECT("'" &amp; $O$3 &amp;"'!$b"&amp;6+$AO17),"")</f>
        <v/>
      </c>
      <c r="BQ20" t="str">
        <f t="array" aca="1" ref="BQ20" ca="1">IF(AND(BQ$3=INDIRECT("'" &amp; $O$3 &amp;"'!$H"&amp;6+$AO17),$AR$4=INDIRECT("'" &amp; $O$3 &amp;"'!$j"&amp;6+$AO17)),INDIRECT("'" &amp; $O$3 &amp;"'!$b"&amp;6+$AO17),"")</f>
        <v/>
      </c>
      <c r="BV20" t="str">
        <f t="array" aca="1" ref="BV20" ca="1">IF(AND(BV$3=INDIRECT("'" &amp; $O$3 &amp;"'!$H"&amp;6+$AO17),$AR$4=INDIRECT("'" &amp; $O$3 &amp;"'!$j"&amp;6+$AO17)),INDIRECT("'" &amp; $O$3 &amp;"'!$c"&amp;6+$AO17),"")</f>
        <v/>
      </c>
      <c r="BX20" t="str">
        <f t="array" aca="1" ref="BX20" ca="1">IF(AND(BX$3=INDIRECT("'" &amp; $O$3 &amp;"'!$H"&amp;6+$AO17),$AR$4=INDIRECT("'" &amp; $O$3 &amp;"'!$j"&amp;6+$AO17)),INDIRECT("'" &amp; $O$3 &amp;"'!$c"&amp;6+$AO17),"")</f>
        <v/>
      </c>
      <c r="BZ20" t="str">
        <f t="array" aca="1" ref="BZ20" ca="1">IF(AND(BZ$3=INDIRECT("'" &amp; $O$3 &amp;"'!$H"&amp;6+$AO17),$AR$4=INDIRECT("'" &amp; $O$3 &amp;"'!$j"&amp;6+$AO17)),INDIRECT("'" &amp; $O$3 &amp;"'!$c"&amp;6+$AO17),"")</f>
        <v/>
      </c>
      <c r="CB20" t="str">
        <f t="array" aca="1" ref="CB20" ca="1">IF(AND(CB$3=INDIRECT("'" &amp; $O$3 &amp;"'!$H"&amp;6+$AO17),$AR$4=INDIRECT("'" &amp; $O$3 &amp;"'!$j"&amp;6+$AO17)),INDIRECT("'" &amp; $O$3 &amp;"'!$c"&amp;6+$AO17),"")</f>
        <v/>
      </c>
      <c r="CD20" t="str">
        <f t="array" aca="1" ref="CD20" ca="1">IF(AND(CD$3=INDIRECT("'" &amp; $O$3 &amp;"'!$H"&amp;6+$AO17),$AR$4=INDIRECT("'" &amp; $O$3 &amp;"'!$j"&amp;6+$AO17)),INDIRECT("'" &amp; $O$3 &amp;"'!$c"&amp;6+$AO17),"")</f>
        <v/>
      </c>
      <c r="CF20" t="str">
        <f t="array" aca="1" ref="CF20" ca="1">IF(AND(CF$3=INDIRECT("'" &amp; $O$3 &amp;"'!$H"&amp;6+$AO17),$AR$4=INDIRECT("'" &amp; $O$3 &amp;"'!$j"&amp;6+$AO17)),INDIRECT("'" &amp; $O$3 &amp;"'!$c"&amp;6+$AO17),"")</f>
        <v/>
      </c>
      <c r="CH20" t="str">
        <f t="array" aca="1" ref="CH20" ca="1">IF(AND(CH$3=INDIRECT("'" &amp; $O$3 &amp;"'!$H"&amp;6+$AO17),$AR$4=INDIRECT("'" &amp; $O$3 &amp;"'!$j"&amp;6+$AO17)),INDIRECT("'" &amp; $O$3 &amp;"'!$c"&amp;6+$AO17),"")</f>
        <v/>
      </c>
      <c r="CJ20" t="str">
        <f t="array" aca="1" ref="CJ20" ca="1">IF(AND(CJ$3=INDIRECT("'" &amp; $O$3 &amp;"'!$H"&amp;6+$AO17),$AR$4=INDIRECT("'" &amp; $O$3 &amp;"'!$j"&amp;6+$AO17)),INDIRECT("'" &amp; $O$3 &amp;"'!$c"&amp;6+$AO17),"")</f>
        <v/>
      </c>
      <c r="CL20" t="str">
        <f t="array" aca="1" ref="CL20" ca="1">IF(AND(CL$3=INDIRECT("'" &amp; $O$3 &amp;"'!$H"&amp;6+$AO17),$AR$4=INDIRECT("'" &amp; $O$3 &amp;"'!$j"&amp;6+$AO17)),INDIRECT("'" &amp; $O$3 &amp;"'!$c"&amp;6+$AO17),"")</f>
        <v/>
      </c>
      <c r="CN20" t="str">
        <f t="array" aca="1" ref="CN20" ca="1">IF(AND(CN$3=INDIRECT("'" &amp; $O$3 &amp;"'!$H"&amp;6+$AO17),$AR$4=INDIRECT("'" &amp; $O$3 &amp;"'!$j"&amp;6+$AO17)),INDIRECT("'" &amp; $O$3 &amp;"'!$c"&amp;6+$AO17),"")</f>
        <v/>
      </c>
      <c r="CP20" t="str">
        <f t="array" aca="1" ref="CP20" ca="1">IF(AND(CP$3=INDIRECT("'" &amp; $O$3 &amp;"'!$H"&amp;6+$AO17),$AR$4=INDIRECT("'" &amp; $O$3 &amp;"'!$j"&amp;6+$AO17)),INDIRECT("'" &amp; $O$3 &amp;"'!$c"&amp;6+$AO17),"")</f>
        <v/>
      </c>
      <c r="CR20" s="218" t="str">
        <f t="array" aca="1" ref="CR20" ca="1">IF(AND(CR$3=INDIRECT("'" &amp; $O$3 &amp;"'!$H"&amp;6+$AO17),$AR$4=INDIRECT("'" &amp; $O$3 &amp;"'!$j"&amp;6+$AO17)),INDIRECT("'" &amp; $O$3 &amp;"'!$c"&amp;6+$AO17),"")</f>
        <v/>
      </c>
      <c r="CT20" s="218" t="str">
        <f t="array" aca="1" ref="CT20" ca="1">IF(AND(CT$3=INDIRECT("'" &amp; $O$3 &amp;"'!$H"&amp;6+$AO17),$AR$4=INDIRECT("'" &amp; $O$3 &amp;"'!$j"&amp;6+$AO17)),INDIRECT("'" &amp; $O$3 &amp;"'!$c"&amp;6+$AO17),"")</f>
        <v/>
      </c>
      <c r="CX20" s="218" t="str">
        <f t="array" aca="1" ref="CX20" ca="1">IF(AND(CX$3=INDIRECT("'" &amp; $O$3 &amp;"'!$H"&amp;6+$AO17),$AR$4=INDIRECT("'" &amp; $O$3 &amp;"'!$j"&amp;6+$AO17)),INDIRECT("'" &amp; $O$3 &amp;"'!$d"&amp;6+$AO17),"")</f>
        <v/>
      </c>
      <c r="CZ20" s="218" t="str">
        <f t="array" aca="1" ref="CZ20" ca="1">IF(AND(CZ$3=INDIRECT("'" &amp; $O$3 &amp;"'!$H"&amp;6+$AO17),$AR$4=INDIRECT("'" &amp; $O$3 &amp;"'!$j"&amp;6+$AO17)),INDIRECT("'" &amp; $O$3 &amp;"'!$d"&amp;6+$AO17),"")</f>
        <v/>
      </c>
      <c r="DB20" s="218" t="str">
        <f t="array" aca="1" ref="DB20" ca="1">IF(AND(DB$3=INDIRECT("'" &amp; $O$3 &amp;"'!$H"&amp;6+$AO17),$AR$4=INDIRECT("'" &amp; $O$3 &amp;"'!$j"&amp;6+$AO17)),INDIRECT("'" &amp; $O$3 &amp;"'!$d"&amp;6+$AO17),"")</f>
        <v/>
      </c>
      <c r="DD20" s="218" t="str">
        <f t="array" aca="1" ref="DD20" ca="1">IF(AND(DD$3=INDIRECT("'" &amp; $O$3 &amp;"'!$H"&amp;6+$AO17),$AR$4=INDIRECT("'" &amp; $O$3 &amp;"'!$j"&amp;6+$AO17)),INDIRECT("'" &amp; $O$3 &amp;"'!$d"&amp;6+$AO17),"")</f>
        <v/>
      </c>
      <c r="DF20" s="218" t="str">
        <f t="array" aca="1" ref="DF20" ca="1">IF(AND(DF$3=INDIRECT("'" &amp; $O$3 &amp;"'!$H"&amp;6+$AO17),$AR$4=INDIRECT("'" &amp; $O$3 &amp;"'!$j"&amp;6+$AO17)),INDIRECT("'" &amp; $O$3 &amp;"'!$d"&amp;6+$AO17),"")</f>
        <v/>
      </c>
      <c r="DH20" s="218" t="str">
        <f t="array" aca="1" ref="DH20" ca="1">IF(AND(DH$3=INDIRECT("'" &amp; $O$3 &amp;"'!$H"&amp;6+$AO17),$AR$4=INDIRECT("'" &amp; $O$3 &amp;"'!$j"&amp;6+$AO17)),INDIRECT("'" &amp; $O$3 &amp;"'!$d"&amp;6+$AO17),"")</f>
        <v/>
      </c>
      <c r="DJ20" s="218" t="str">
        <f t="array" aca="1" ref="DJ20" ca="1">IF(AND(DJ$3=INDIRECT("'" &amp; $O$3 &amp;"'!$H"&amp;6+$AO17),$AR$4=INDIRECT("'" &amp; $O$3 &amp;"'!$j"&amp;6+$AO17)),INDIRECT("'" &amp; $O$3 &amp;"'!$d"&amp;6+$AO17),"")</f>
        <v/>
      </c>
      <c r="DL20" s="218" t="str">
        <f t="array" aca="1" ref="DL20" ca="1">IF(AND(DL$3=INDIRECT("'" &amp; $O$3 &amp;"'!$H"&amp;6+$AO17),$AR$4=INDIRECT("'" &amp; $O$3 &amp;"'!$j"&amp;6+$AO17)),INDIRECT("'" &amp; $O$3 &amp;"'!$d"&amp;6+$AO17),"")</f>
        <v/>
      </c>
      <c r="DN20" s="218" t="str">
        <f t="array" aca="1" ref="DN20" ca="1">IF(AND(DN$3=INDIRECT("'" &amp; $O$3 &amp;"'!$H"&amp;6+$AO17),$AR$4=INDIRECT("'" &amp; $O$3 &amp;"'!$j"&amp;6+$AO17)),INDIRECT("'" &amp; $O$3 &amp;"'!$d"&amp;6+$AO17),"")</f>
        <v/>
      </c>
      <c r="DP20" s="218" t="str">
        <f t="array" aca="1" ref="DP20" ca="1">IF(AND(DP$3=INDIRECT("'" &amp; $O$3 &amp;"'!$H"&amp;6+$AO17),$AR$4=INDIRECT("'" &amp; $O$3 &amp;"'!$j"&amp;6+$AO17)),INDIRECT("'" &amp; $O$3 &amp;"'!$d"&amp;6+$AO17),"")</f>
        <v/>
      </c>
      <c r="DR20" s="218" t="str">
        <f t="array" aca="1" ref="DR20" ca="1">IF(AND(DR$3=INDIRECT("'" &amp; $O$3 &amp;"'!$H"&amp;6+$AO17),$AR$4=INDIRECT("'" &amp; $O$3 &amp;"'!$j"&amp;6+$AO17)),INDIRECT("'" &amp; $O$3 &amp;"'!$d"&amp;6+$AO17),"")</f>
        <v/>
      </c>
      <c r="DT20" s="218" t="str">
        <f t="array" aca="1" ref="DT20" ca="1">IF(AND(DT$3=INDIRECT("'" &amp; $O$3 &amp;"'!$H"&amp;6+$AO17),$AR$4=INDIRECT("'" &amp; $O$3 &amp;"'!$j"&amp;6+$AO17)),INDIRECT("'" &amp; $O$3 &amp;"'!$d"&amp;6+$AO17),"")</f>
        <v/>
      </c>
      <c r="DV20" s="218" t="str">
        <f t="array" aca="1" ref="DV20" ca="1">IF(AND(DV$3=INDIRECT("'" &amp; $O$3 &amp;"'!$H"&amp;6+$AO17),$AR$4=INDIRECT("'" &amp; $O$3 &amp;"'!$j"&amp;6+$AO17)),INDIRECT("'" &amp; $O$3 &amp;"'!$d"&amp;6+$AO17),"")</f>
        <v/>
      </c>
    </row>
    <row r="21" spans="3:126" ht="15">
      <c r="C21" s="48"/>
      <c r="D21" s="46"/>
      <c r="E21" s="140" t="s">
        <v>90</v>
      </c>
      <c r="F21" s="143">
        <f ca="1">BR109</f>
        <v>0</v>
      </c>
      <c r="G21" s="143"/>
      <c r="H21" s="141">
        <f ca="1">CU109</f>
        <v>0</v>
      </c>
      <c r="I21" s="143"/>
      <c r="J21" s="143">
        <f ca="1">DW109</f>
        <v>0</v>
      </c>
      <c r="K21" s="144"/>
      <c r="L21" s="46"/>
      <c r="M21" s="46"/>
      <c r="N21" s="140" t="s">
        <v>90</v>
      </c>
      <c r="O21" s="143">
        <f ca="1">BP109</f>
        <v>0</v>
      </c>
      <c r="P21" s="143"/>
      <c r="Q21" s="143">
        <f ca="1">CS109</f>
        <v>0</v>
      </c>
      <c r="R21" s="143"/>
      <c r="S21" s="143">
        <f ca="1">DU109</f>
        <v>0</v>
      </c>
      <c r="T21" s="144"/>
      <c r="U21" s="46"/>
      <c r="V21" s="46"/>
      <c r="W21" s="140" t="s">
        <v>90</v>
      </c>
      <c r="X21" s="143">
        <f ca="1">SQRT(SUMSQ(O30,X30))</f>
        <v>31.622776601683793</v>
      </c>
      <c r="Y21" s="143"/>
      <c r="Z21" s="143">
        <f ca="1">SQRT(SUMSQ(Q30,Z30))</f>
        <v>31.622776601683793</v>
      </c>
      <c r="AA21" s="143"/>
      <c r="AB21" s="143">
        <f ca="1">SQRT(SUMSQ(S30,AB30))</f>
        <v>31.622776601683793</v>
      </c>
      <c r="AC21" s="144"/>
      <c r="AD21" s="46"/>
      <c r="AE21" s="46"/>
      <c r="AF21" s="46"/>
      <c r="AG21" s="46"/>
      <c r="AH21" s="46"/>
      <c r="AI21" s="46"/>
      <c r="AJ21" s="46"/>
      <c r="AK21" s="46"/>
      <c r="AL21" s="46"/>
      <c r="AM21" s="94"/>
      <c r="AO21">
        <v>20</v>
      </c>
      <c r="AS21" t="str">
        <f t="array" aca="1" ref="AS21" ca="1">IF(AND(AS$3=INDIRECT("'" &amp; $O$3 &amp;"'!$H"&amp;6+$AO18),$AR$4=INDIRECT("'" &amp; $O$3 &amp;"'!$j"&amp;6+$AO18)),INDIRECT("'" &amp; $O$3 &amp;"'!$b"&amp;6+$AO18),"")</f>
        <v/>
      </c>
      <c r="AU21" t="str">
        <f t="array" aca="1" ref="AU21" ca="1">IF(AND(AU$3=INDIRECT("'" &amp; $O$3 &amp;"'!$H"&amp;6+$AO18),$AR$4=INDIRECT("'" &amp; $O$3 &amp;"'!$j"&amp;6+$AO18)),INDIRECT("'" &amp; $O$3 &amp;"'!$b"&amp;6+$AO18),"")</f>
        <v/>
      </c>
      <c r="AW21" t="str">
        <f t="array" aca="1" ref="AW21" ca="1">IF(AND(AW$3=INDIRECT("'" &amp; $O$3 &amp;"'!$H"&amp;6+$AO18),$AR$4=INDIRECT("'" &amp; $O$3 &amp;"'!$j"&amp;6+$AO18)),INDIRECT("'" &amp; $O$3 &amp;"'!$b"&amp;6+$AO18),"")</f>
        <v/>
      </c>
      <c r="AY21" t="str">
        <f t="array" aca="1" ref="AY21" ca="1">IF(AND(AY$3=INDIRECT("'" &amp; $O$3 &amp;"'!$H"&amp;6+$AO18),$AR$4=INDIRECT("'" &amp; $O$3 &amp;"'!$j"&amp;6+$AO18)),INDIRECT("'" &amp; $O$3 &amp;"'!$b"&amp;6+$AO18),"")</f>
        <v/>
      </c>
      <c r="BA21" t="str">
        <f t="array" aca="1" ref="BA21" ca="1">IF(AND(BA$3=INDIRECT("'" &amp; $O$3 &amp;"'!$H"&amp;6+$AO18),$AR$4=INDIRECT("'" &amp; $O$3 &amp;"'!$j"&amp;6+$AO18)),INDIRECT("'" &amp; $O$3 &amp;"'!$b"&amp;6+$AO18),"")</f>
        <v/>
      </c>
      <c r="BC21" t="str">
        <f t="array" aca="1" ref="BC21" ca="1">IF(AND(BC$3=INDIRECT("'" &amp; $O$3 &amp;"'!$H"&amp;6+$AO18),$AR$4=INDIRECT("'" &amp; $O$3 &amp;"'!$j"&amp;6+$AO18)),INDIRECT("'" &amp; $O$3 &amp;"'!$b"&amp;6+$AO18),"")</f>
        <v/>
      </c>
      <c r="BE21" t="str">
        <f t="array" aca="1" ref="BE21" ca="1">IF(AND(BE$3=INDIRECT("'" &amp; $O$3 &amp;"'!$H"&amp;6+$AO18),$AR$4=INDIRECT("'" &amp; $O$3 &amp;"'!$j"&amp;6+$AO18)),INDIRECT("'" &amp; $O$3 &amp;"'!$b"&amp;6+$AO18),"")</f>
        <v/>
      </c>
      <c r="BG21" t="str">
        <f t="array" aca="1" ref="BG21" ca="1">IF(AND(BG$3=INDIRECT("'" &amp; $O$3 &amp;"'!$H"&amp;6+$AO18),$AR$4=INDIRECT("'" &amp; $O$3 &amp;"'!$j"&amp;6+$AO18)),INDIRECT("'" &amp; $O$3 &amp;"'!$b"&amp;6+$AO18),"")</f>
        <v/>
      </c>
      <c r="BI21" t="str">
        <f t="array" aca="1" ref="BI21" ca="1">IF(AND(BI$3=INDIRECT("'" &amp; $O$3 &amp;"'!$H"&amp;6+$AO18),$AR$4=INDIRECT("'" &amp; $O$3 &amp;"'!$j"&amp;6+$AO18)),INDIRECT("'" &amp; $O$3 &amp;"'!$b"&amp;6+$AO18),"")</f>
        <v/>
      </c>
      <c r="BK21" t="str">
        <f t="array" aca="1" ref="BK21" ca="1">IF(AND(BK$3=INDIRECT("'" &amp; $O$3 &amp;"'!$H"&amp;6+$AO18),$AR$4=INDIRECT("'" &amp; $O$3 &amp;"'!$j"&amp;6+$AO18)),INDIRECT("'" &amp; $O$3 &amp;"'!$b"&amp;6+$AO18),"")</f>
        <v/>
      </c>
      <c r="BM21" t="str">
        <f t="array" aca="1" ref="BM21" ca="1">IF(AND(BM$3=INDIRECT("'" &amp; $O$3 &amp;"'!$H"&amp;6+$AO18),$AR$4=INDIRECT("'" &amp; $O$3 &amp;"'!$j"&amp;6+$AO18)),INDIRECT("'" &amp; $O$3 &amp;"'!$b"&amp;6+$AO18),"")</f>
        <v/>
      </c>
      <c r="BO21" t="str">
        <f t="array" aca="1" ref="BO21" ca="1">IF(AND(BO$3=INDIRECT("'" &amp; $O$3 &amp;"'!$H"&amp;6+$AO18),$AR$4=INDIRECT("'" &amp; $O$3 &amp;"'!$j"&amp;6+$AO18)),INDIRECT("'" &amp; $O$3 &amp;"'!$b"&amp;6+$AO18),"")</f>
        <v/>
      </c>
      <c r="BQ21" t="str">
        <f t="array" aca="1" ref="BQ21" ca="1">IF(AND(BQ$3=INDIRECT("'" &amp; $O$3 &amp;"'!$H"&amp;6+$AO18),$AR$4=INDIRECT("'" &amp; $O$3 &amp;"'!$j"&amp;6+$AO18)),INDIRECT("'" &amp; $O$3 &amp;"'!$b"&amp;6+$AO18),"")</f>
        <v/>
      </c>
      <c r="BV21" t="str">
        <f t="array" aca="1" ref="BV21" ca="1">IF(AND(BV$3=INDIRECT("'" &amp; $O$3 &amp;"'!$H"&amp;6+$AO18),$AR$4=INDIRECT("'" &amp; $O$3 &amp;"'!$j"&amp;6+$AO18)),INDIRECT("'" &amp; $O$3 &amp;"'!$c"&amp;6+$AO18),"")</f>
        <v/>
      </c>
      <c r="BX21" t="str">
        <f t="array" aca="1" ref="BX21" ca="1">IF(AND(BX$3=INDIRECT("'" &amp; $O$3 &amp;"'!$H"&amp;6+$AO18),$AR$4=INDIRECT("'" &amp; $O$3 &amp;"'!$j"&amp;6+$AO18)),INDIRECT("'" &amp; $O$3 &amp;"'!$c"&amp;6+$AO18),"")</f>
        <v/>
      </c>
      <c r="BZ21" t="str">
        <f t="array" aca="1" ref="BZ21" ca="1">IF(AND(BZ$3=INDIRECT("'" &amp; $O$3 &amp;"'!$H"&amp;6+$AO18),$AR$4=INDIRECT("'" &amp; $O$3 &amp;"'!$j"&amp;6+$AO18)),INDIRECT("'" &amp; $O$3 &amp;"'!$c"&amp;6+$AO18),"")</f>
        <v/>
      </c>
      <c r="CB21" t="str">
        <f t="array" aca="1" ref="CB21" ca="1">IF(AND(CB$3=INDIRECT("'" &amp; $O$3 &amp;"'!$H"&amp;6+$AO18),$AR$4=INDIRECT("'" &amp; $O$3 &amp;"'!$j"&amp;6+$AO18)),INDIRECT("'" &amp; $O$3 &amp;"'!$c"&amp;6+$AO18),"")</f>
        <v/>
      </c>
      <c r="CD21" t="str">
        <f t="array" aca="1" ref="CD21" ca="1">IF(AND(CD$3=INDIRECT("'" &amp; $O$3 &amp;"'!$H"&amp;6+$AO18),$AR$4=INDIRECT("'" &amp; $O$3 &amp;"'!$j"&amp;6+$AO18)),INDIRECT("'" &amp; $O$3 &amp;"'!$c"&amp;6+$AO18),"")</f>
        <v/>
      </c>
      <c r="CF21" t="str">
        <f t="array" aca="1" ref="CF21" ca="1">IF(AND(CF$3=INDIRECT("'" &amp; $O$3 &amp;"'!$H"&amp;6+$AO18),$AR$4=INDIRECT("'" &amp; $O$3 &amp;"'!$j"&amp;6+$AO18)),INDIRECT("'" &amp; $O$3 &amp;"'!$c"&amp;6+$AO18),"")</f>
        <v/>
      </c>
      <c r="CH21" t="str">
        <f t="array" aca="1" ref="CH21" ca="1">IF(AND(CH$3=INDIRECT("'" &amp; $O$3 &amp;"'!$H"&amp;6+$AO18),$AR$4=INDIRECT("'" &amp; $O$3 &amp;"'!$j"&amp;6+$AO18)),INDIRECT("'" &amp; $O$3 &amp;"'!$c"&amp;6+$AO18),"")</f>
        <v/>
      </c>
      <c r="CJ21" t="str">
        <f t="array" aca="1" ref="CJ21" ca="1">IF(AND(CJ$3=INDIRECT("'" &amp; $O$3 &amp;"'!$H"&amp;6+$AO18),$AR$4=INDIRECT("'" &amp; $O$3 &amp;"'!$j"&amp;6+$AO18)),INDIRECT("'" &amp; $O$3 &amp;"'!$c"&amp;6+$AO18),"")</f>
        <v/>
      </c>
      <c r="CL21" t="str">
        <f t="array" aca="1" ref="CL21" ca="1">IF(AND(CL$3=INDIRECT("'" &amp; $O$3 &amp;"'!$H"&amp;6+$AO18),$AR$4=INDIRECT("'" &amp; $O$3 &amp;"'!$j"&amp;6+$AO18)),INDIRECT("'" &amp; $O$3 &amp;"'!$c"&amp;6+$AO18),"")</f>
        <v/>
      </c>
      <c r="CN21" t="str">
        <f t="array" aca="1" ref="CN21" ca="1">IF(AND(CN$3=INDIRECT("'" &amp; $O$3 &amp;"'!$H"&amp;6+$AO18),$AR$4=INDIRECT("'" &amp; $O$3 &amp;"'!$j"&amp;6+$AO18)),INDIRECT("'" &amp; $O$3 &amp;"'!$c"&amp;6+$AO18),"")</f>
        <v/>
      </c>
      <c r="CP21" t="str">
        <f t="array" aca="1" ref="CP21" ca="1">IF(AND(CP$3=INDIRECT("'" &amp; $O$3 &amp;"'!$H"&amp;6+$AO18),$AR$4=INDIRECT("'" &amp; $O$3 &amp;"'!$j"&amp;6+$AO18)),INDIRECT("'" &amp; $O$3 &amp;"'!$c"&amp;6+$AO18),"")</f>
        <v/>
      </c>
      <c r="CR21" s="218" t="str">
        <f t="array" aca="1" ref="CR21" ca="1">IF(AND(CR$3=INDIRECT("'" &amp; $O$3 &amp;"'!$H"&amp;6+$AO18),$AR$4=INDIRECT("'" &amp; $O$3 &amp;"'!$j"&amp;6+$AO18)),INDIRECT("'" &amp; $O$3 &amp;"'!$c"&amp;6+$AO18),"")</f>
        <v/>
      </c>
      <c r="CT21" s="218" t="str">
        <f t="array" aca="1" ref="CT21" ca="1">IF(AND(CT$3=INDIRECT("'" &amp; $O$3 &amp;"'!$H"&amp;6+$AO18),$AR$4=INDIRECT("'" &amp; $O$3 &amp;"'!$j"&amp;6+$AO18)),INDIRECT("'" &amp; $O$3 &amp;"'!$c"&amp;6+$AO18),"")</f>
        <v/>
      </c>
      <c r="CX21" s="218" t="str">
        <f t="array" aca="1" ref="CX21" ca="1">IF(AND(CX$3=INDIRECT("'" &amp; $O$3 &amp;"'!$H"&amp;6+$AO18),$AR$4=INDIRECT("'" &amp; $O$3 &amp;"'!$j"&amp;6+$AO18)),INDIRECT("'" &amp; $O$3 &amp;"'!$d"&amp;6+$AO18),"")</f>
        <v/>
      </c>
      <c r="CZ21" s="218" t="str">
        <f t="array" aca="1" ref="CZ21" ca="1">IF(AND(CZ$3=INDIRECT("'" &amp; $O$3 &amp;"'!$H"&amp;6+$AO18),$AR$4=INDIRECT("'" &amp; $O$3 &amp;"'!$j"&amp;6+$AO18)),INDIRECT("'" &amp; $O$3 &amp;"'!$d"&amp;6+$AO18),"")</f>
        <v/>
      </c>
      <c r="DB21" s="218" t="str">
        <f t="array" aca="1" ref="DB21" ca="1">IF(AND(DB$3=INDIRECT("'" &amp; $O$3 &amp;"'!$H"&amp;6+$AO18),$AR$4=INDIRECT("'" &amp; $O$3 &amp;"'!$j"&amp;6+$AO18)),INDIRECT("'" &amp; $O$3 &amp;"'!$d"&amp;6+$AO18),"")</f>
        <v/>
      </c>
      <c r="DD21" s="218" t="str">
        <f t="array" aca="1" ref="DD21" ca="1">IF(AND(DD$3=INDIRECT("'" &amp; $O$3 &amp;"'!$H"&amp;6+$AO18),$AR$4=INDIRECT("'" &amp; $O$3 &amp;"'!$j"&amp;6+$AO18)),INDIRECT("'" &amp; $O$3 &amp;"'!$d"&amp;6+$AO18),"")</f>
        <v/>
      </c>
      <c r="DF21" s="218" t="str">
        <f t="array" aca="1" ref="DF21" ca="1">IF(AND(DF$3=INDIRECT("'" &amp; $O$3 &amp;"'!$H"&amp;6+$AO18),$AR$4=INDIRECT("'" &amp; $O$3 &amp;"'!$j"&amp;6+$AO18)),INDIRECT("'" &amp; $O$3 &amp;"'!$d"&amp;6+$AO18),"")</f>
        <v/>
      </c>
      <c r="DH21" s="218" t="str">
        <f t="array" aca="1" ref="DH21" ca="1">IF(AND(DH$3=INDIRECT("'" &amp; $O$3 &amp;"'!$H"&amp;6+$AO18),$AR$4=INDIRECT("'" &amp; $O$3 &amp;"'!$j"&amp;6+$AO18)),INDIRECT("'" &amp; $O$3 &amp;"'!$d"&amp;6+$AO18),"")</f>
        <v/>
      </c>
      <c r="DJ21" s="218" t="str">
        <f t="array" aca="1" ref="DJ21" ca="1">IF(AND(DJ$3=INDIRECT("'" &amp; $O$3 &amp;"'!$H"&amp;6+$AO18),$AR$4=INDIRECT("'" &amp; $O$3 &amp;"'!$j"&amp;6+$AO18)),INDIRECT("'" &amp; $O$3 &amp;"'!$d"&amp;6+$AO18),"")</f>
        <v/>
      </c>
      <c r="DL21" s="218" t="str">
        <f t="array" aca="1" ref="DL21" ca="1">IF(AND(DL$3=INDIRECT("'" &amp; $O$3 &amp;"'!$H"&amp;6+$AO18),$AR$4=INDIRECT("'" &amp; $O$3 &amp;"'!$j"&amp;6+$AO18)),INDIRECT("'" &amp; $O$3 &amp;"'!$d"&amp;6+$AO18),"")</f>
        <v/>
      </c>
      <c r="DN21" s="218" t="str">
        <f t="array" aca="1" ref="DN21" ca="1">IF(AND(DN$3=INDIRECT("'" &amp; $O$3 &amp;"'!$H"&amp;6+$AO18),$AR$4=INDIRECT("'" &amp; $O$3 &amp;"'!$j"&amp;6+$AO18)),INDIRECT("'" &amp; $O$3 &amp;"'!$d"&amp;6+$AO18),"")</f>
        <v/>
      </c>
      <c r="DP21" s="218" t="str">
        <f t="array" aca="1" ref="DP21" ca="1">IF(AND(DP$3=INDIRECT("'" &amp; $O$3 &amp;"'!$H"&amp;6+$AO18),$AR$4=INDIRECT("'" &amp; $O$3 &amp;"'!$j"&amp;6+$AO18)),INDIRECT("'" &amp; $O$3 &amp;"'!$d"&amp;6+$AO18),"")</f>
        <v/>
      </c>
      <c r="DR21" s="218" t="str">
        <f t="array" aca="1" ref="DR21" ca="1">IF(AND(DR$3=INDIRECT("'" &amp; $O$3 &amp;"'!$H"&amp;6+$AO18),$AR$4=INDIRECT("'" &amp; $O$3 &amp;"'!$j"&amp;6+$AO18)),INDIRECT("'" &amp; $O$3 &amp;"'!$d"&amp;6+$AO18),"")</f>
        <v/>
      </c>
      <c r="DT21" s="218" t="str">
        <f t="array" aca="1" ref="DT21" ca="1">IF(AND(DT$3=INDIRECT("'" &amp; $O$3 &amp;"'!$H"&amp;6+$AO18),$AR$4=INDIRECT("'" &amp; $O$3 &amp;"'!$j"&amp;6+$AO18)),INDIRECT("'" &amp; $O$3 &amp;"'!$d"&amp;6+$AO18),"")</f>
        <v/>
      </c>
      <c r="DV21" s="218" t="str">
        <f t="array" aca="1" ref="DV21" ca="1">IF(AND(DV$3=INDIRECT("'" &amp; $O$3 &amp;"'!$H"&amp;6+$AO18),$AR$4=INDIRECT("'" &amp; $O$3 &amp;"'!$j"&amp;6+$AO18)),INDIRECT("'" &amp; $O$3 &amp;"'!$d"&amp;6+$AO18),"")</f>
        <v/>
      </c>
    </row>
    <row r="22" spans="3:126" ht="15.6" thickBot="1">
      <c r="C22" s="48"/>
      <c r="D22" s="46"/>
      <c r="E22" s="142" t="s">
        <v>91</v>
      </c>
      <c r="F22" s="145">
        <f ca="1">SUM(F19,SQRT(SUMSQ(F20:F21)))</f>
        <v>180</v>
      </c>
      <c r="G22" s="145"/>
      <c r="H22" s="145">
        <f ca="1">SUM(H19,SQRT(SUMSQ(H20:H21)))</f>
        <v>180</v>
      </c>
      <c r="I22" s="145"/>
      <c r="J22" s="145">
        <f ca="1">SUM(J19,SQRT(SUMSQ(J20:J21)))</f>
        <v>180</v>
      </c>
      <c r="K22" s="146"/>
      <c r="L22" s="46"/>
      <c r="M22" s="46"/>
      <c r="N22" s="142" t="s">
        <v>91</v>
      </c>
      <c r="O22" s="145">
        <f ca="1">SUM(O19,SQRT(SUMSQ(O20:O21)))</f>
        <v>0</v>
      </c>
      <c r="P22" s="145"/>
      <c r="Q22" s="145">
        <f ca="1">SUM(Q19,SQRT(SUMSQ(Q20:Q21)))</f>
        <v>0</v>
      </c>
      <c r="R22" s="145"/>
      <c r="S22" s="145">
        <f ca="1">SUM(S19,SQRT(SUMSQ(S20:S21)))</f>
        <v>0</v>
      </c>
      <c r="T22" s="146"/>
      <c r="U22" s="46"/>
      <c r="V22" s="46"/>
      <c r="W22" s="142" t="s">
        <v>91</v>
      </c>
      <c r="X22" s="145">
        <f ca="1">SUM(X19,SQRT(SUMSQ(X20:X21)))</f>
        <v>215.87033144922901</v>
      </c>
      <c r="Y22" s="145"/>
      <c r="Z22" s="145">
        <f ca="1">SQRT(SUMSQ(Q31,Z31))</f>
        <v>218.63211109075445</v>
      </c>
      <c r="AA22" s="145"/>
      <c r="AB22" s="145">
        <f ca="1">SUM(AB19,SQRT(SUMSQ(AB20:AB21)))</f>
        <v>215.87033144922901</v>
      </c>
      <c r="AC22" s="146"/>
      <c r="AD22" s="46"/>
      <c r="AE22" s="46"/>
      <c r="AF22" s="46"/>
      <c r="AG22" s="46"/>
      <c r="AH22" s="46"/>
      <c r="AI22" s="46"/>
      <c r="AJ22" s="46"/>
      <c r="AK22" s="46"/>
      <c r="AL22" s="46"/>
      <c r="AM22" s="95"/>
      <c r="AO22">
        <v>21</v>
      </c>
      <c r="AS22" t="str">
        <f t="array" aca="1" ref="AS22" ca="1">IF(AND(AS$3=INDIRECT("'" &amp; $O$3 &amp;"'!$H"&amp;6+$AO19),$AR$4=INDIRECT("'" &amp; $O$3 &amp;"'!$j"&amp;6+$AO19)),INDIRECT("'" &amp; $O$3 &amp;"'!$b"&amp;6+$AO19),"")</f>
        <v/>
      </c>
      <c r="AU22" t="str">
        <f t="array" aca="1" ref="AU22" ca="1">IF(AND(AU$3=INDIRECT("'" &amp; $O$3 &amp;"'!$H"&amp;6+$AO19),$AR$4=INDIRECT("'" &amp; $O$3 &amp;"'!$j"&amp;6+$AO19)),INDIRECT("'" &amp; $O$3 &amp;"'!$b"&amp;6+$AO19),"")</f>
        <v/>
      </c>
      <c r="AW22" t="str">
        <f t="array" aca="1" ref="AW22" ca="1">IF(AND(AW$3=INDIRECT("'" &amp; $O$3 &amp;"'!$H"&amp;6+$AO19),$AR$4=INDIRECT("'" &amp; $O$3 &amp;"'!$j"&amp;6+$AO19)),INDIRECT("'" &amp; $O$3 &amp;"'!$b"&amp;6+$AO19),"")</f>
        <v/>
      </c>
      <c r="AY22" t="str">
        <f t="array" aca="1" ref="AY22" ca="1">IF(AND(AY$3=INDIRECT("'" &amp; $O$3 &amp;"'!$H"&amp;6+$AO19),$AR$4=INDIRECT("'" &amp; $O$3 &amp;"'!$j"&amp;6+$AO19)),INDIRECT("'" &amp; $O$3 &amp;"'!$b"&amp;6+$AO19),"")</f>
        <v/>
      </c>
      <c r="BA22" t="str">
        <f t="array" aca="1" ref="BA22" ca="1">IF(AND(BA$3=INDIRECT("'" &amp; $O$3 &amp;"'!$H"&amp;6+$AO19),$AR$4=INDIRECT("'" &amp; $O$3 &amp;"'!$j"&amp;6+$AO19)),INDIRECT("'" &amp; $O$3 &amp;"'!$b"&amp;6+$AO19),"")</f>
        <v/>
      </c>
      <c r="BC22" t="str">
        <f t="array" aca="1" ref="BC22" ca="1">IF(AND(BC$3=INDIRECT("'" &amp; $O$3 &amp;"'!$H"&amp;6+$AO19),$AR$4=INDIRECT("'" &amp; $O$3 &amp;"'!$j"&amp;6+$AO19)),INDIRECT("'" &amp; $O$3 &amp;"'!$b"&amp;6+$AO19),"")</f>
        <v/>
      </c>
      <c r="BE22" t="str">
        <f t="array" aca="1" ref="BE22" ca="1">IF(AND(BE$3=INDIRECT("'" &amp; $O$3 &amp;"'!$H"&amp;6+$AO19),$AR$4=INDIRECT("'" &amp; $O$3 &amp;"'!$j"&amp;6+$AO19)),INDIRECT("'" &amp; $O$3 &amp;"'!$b"&amp;6+$AO19),"")</f>
        <v/>
      </c>
      <c r="BG22" t="str">
        <f t="array" aca="1" ref="BG22" ca="1">IF(AND(BG$3=INDIRECT("'" &amp; $O$3 &amp;"'!$H"&amp;6+$AO19),$AR$4=INDIRECT("'" &amp; $O$3 &amp;"'!$j"&amp;6+$AO19)),INDIRECT("'" &amp; $O$3 &amp;"'!$b"&amp;6+$AO19),"")</f>
        <v/>
      </c>
      <c r="BI22" t="str">
        <f t="array" aca="1" ref="BI22" ca="1">IF(AND(BI$3=INDIRECT("'" &amp; $O$3 &amp;"'!$H"&amp;6+$AO19),$AR$4=INDIRECT("'" &amp; $O$3 &amp;"'!$j"&amp;6+$AO19)),INDIRECT("'" &amp; $O$3 &amp;"'!$b"&amp;6+$AO19),"")</f>
        <v/>
      </c>
      <c r="BK22" t="str">
        <f t="array" aca="1" ref="BK22" ca="1">IF(AND(BK$3=INDIRECT("'" &amp; $O$3 &amp;"'!$H"&amp;6+$AO19),$AR$4=INDIRECT("'" &amp; $O$3 &amp;"'!$j"&amp;6+$AO19)),INDIRECT("'" &amp; $O$3 &amp;"'!$b"&amp;6+$AO19),"")</f>
        <v/>
      </c>
      <c r="BM22" t="str">
        <f t="array" aca="1" ref="BM22" ca="1">IF(AND(BM$3=INDIRECT("'" &amp; $O$3 &amp;"'!$H"&amp;6+$AO19),$AR$4=INDIRECT("'" &amp; $O$3 &amp;"'!$j"&amp;6+$AO19)),INDIRECT("'" &amp; $O$3 &amp;"'!$b"&amp;6+$AO19),"")</f>
        <v/>
      </c>
      <c r="BO22" t="str">
        <f t="array" aca="1" ref="BO22" ca="1">IF(AND(BO$3=INDIRECT("'" &amp; $O$3 &amp;"'!$H"&amp;6+$AO19),$AR$4=INDIRECT("'" &amp; $O$3 &amp;"'!$j"&amp;6+$AO19)),INDIRECT("'" &amp; $O$3 &amp;"'!$b"&amp;6+$AO19),"")</f>
        <v/>
      </c>
      <c r="BQ22" t="str">
        <f t="array" aca="1" ref="BQ22" ca="1">IF(AND(BQ$3=INDIRECT("'" &amp; $O$3 &amp;"'!$H"&amp;6+$AO19),$AR$4=INDIRECT("'" &amp; $O$3 &amp;"'!$j"&amp;6+$AO19)),INDIRECT("'" &amp; $O$3 &amp;"'!$b"&amp;6+$AO19),"")</f>
        <v/>
      </c>
      <c r="BV22" t="str">
        <f t="array" aca="1" ref="BV22" ca="1">IF(AND(BV$3=INDIRECT("'" &amp; $O$3 &amp;"'!$H"&amp;6+$AO19),$AR$4=INDIRECT("'" &amp; $O$3 &amp;"'!$j"&amp;6+$AO19)),INDIRECT("'" &amp; $O$3 &amp;"'!$c"&amp;6+$AO19),"")</f>
        <v/>
      </c>
      <c r="BX22" t="str">
        <f t="array" aca="1" ref="BX22" ca="1">IF(AND(BX$3=INDIRECT("'" &amp; $O$3 &amp;"'!$H"&amp;6+$AO19),$AR$4=INDIRECT("'" &amp; $O$3 &amp;"'!$j"&amp;6+$AO19)),INDIRECT("'" &amp; $O$3 &amp;"'!$c"&amp;6+$AO19),"")</f>
        <v/>
      </c>
      <c r="BZ22" t="str">
        <f t="array" aca="1" ref="BZ22" ca="1">IF(AND(BZ$3=INDIRECT("'" &amp; $O$3 &amp;"'!$H"&amp;6+$AO19),$AR$4=INDIRECT("'" &amp; $O$3 &amp;"'!$j"&amp;6+$AO19)),INDIRECT("'" &amp; $O$3 &amp;"'!$c"&amp;6+$AO19),"")</f>
        <v/>
      </c>
      <c r="CB22" t="str">
        <f t="array" aca="1" ref="CB22" ca="1">IF(AND(CB$3=INDIRECT("'" &amp; $O$3 &amp;"'!$H"&amp;6+$AO19),$AR$4=INDIRECT("'" &amp; $O$3 &amp;"'!$j"&amp;6+$AO19)),INDIRECT("'" &amp; $O$3 &amp;"'!$c"&amp;6+$AO19),"")</f>
        <v/>
      </c>
      <c r="CD22" t="str">
        <f t="array" aca="1" ref="CD22" ca="1">IF(AND(CD$3=INDIRECT("'" &amp; $O$3 &amp;"'!$H"&amp;6+$AO19),$AR$4=INDIRECT("'" &amp; $O$3 &amp;"'!$j"&amp;6+$AO19)),INDIRECT("'" &amp; $O$3 &amp;"'!$c"&amp;6+$AO19),"")</f>
        <v/>
      </c>
      <c r="CF22" t="str">
        <f t="array" aca="1" ref="CF22" ca="1">IF(AND(CF$3=INDIRECT("'" &amp; $O$3 &amp;"'!$H"&amp;6+$AO19),$AR$4=INDIRECT("'" &amp; $O$3 &amp;"'!$j"&amp;6+$AO19)),INDIRECT("'" &amp; $O$3 &amp;"'!$c"&amp;6+$AO19),"")</f>
        <v/>
      </c>
      <c r="CH22" t="str">
        <f t="array" aca="1" ref="CH22" ca="1">IF(AND(CH$3=INDIRECT("'" &amp; $O$3 &amp;"'!$H"&amp;6+$AO19),$AR$4=INDIRECT("'" &amp; $O$3 &amp;"'!$j"&amp;6+$AO19)),INDIRECT("'" &amp; $O$3 &amp;"'!$c"&amp;6+$AO19),"")</f>
        <v/>
      </c>
      <c r="CJ22" t="str">
        <f t="array" aca="1" ref="CJ22" ca="1">IF(AND(CJ$3=INDIRECT("'" &amp; $O$3 &amp;"'!$H"&amp;6+$AO19),$AR$4=INDIRECT("'" &amp; $O$3 &amp;"'!$j"&amp;6+$AO19)),INDIRECT("'" &amp; $O$3 &amp;"'!$c"&amp;6+$AO19),"")</f>
        <v/>
      </c>
      <c r="CL22" t="str">
        <f t="array" aca="1" ref="CL22" ca="1">IF(AND(CL$3=INDIRECT("'" &amp; $O$3 &amp;"'!$H"&amp;6+$AO19),$AR$4=INDIRECT("'" &amp; $O$3 &amp;"'!$j"&amp;6+$AO19)),INDIRECT("'" &amp; $O$3 &amp;"'!$c"&amp;6+$AO19),"")</f>
        <v/>
      </c>
      <c r="CN22" t="str">
        <f t="array" aca="1" ref="CN22" ca="1">IF(AND(CN$3=INDIRECT("'" &amp; $O$3 &amp;"'!$H"&amp;6+$AO19),$AR$4=INDIRECT("'" &amp; $O$3 &amp;"'!$j"&amp;6+$AO19)),INDIRECT("'" &amp; $O$3 &amp;"'!$c"&amp;6+$AO19),"")</f>
        <v/>
      </c>
      <c r="CP22" t="str">
        <f t="array" aca="1" ref="CP22" ca="1">IF(AND(CP$3=INDIRECT("'" &amp; $O$3 &amp;"'!$H"&amp;6+$AO19),$AR$4=INDIRECT("'" &amp; $O$3 &amp;"'!$j"&amp;6+$AO19)),INDIRECT("'" &amp; $O$3 &amp;"'!$c"&amp;6+$AO19),"")</f>
        <v/>
      </c>
      <c r="CR22" s="218" t="str">
        <f t="array" aca="1" ref="CR22" ca="1">IF(AND(CR$3=INDIRECT("'" &amp; $O$3 &amp;"'!$H"&amp;6+$AO19),$AR$4=INDIRECT("'" &amp; $O$3 &amp;"'!$j"&amp;6+$AO19)),INDIRECT("'" &amp; $O$3 &amp;"'!$c"&amp;6+$AO19),"")</f>
        <v/>
      </c>
      <c r="CT22" s="218" t="str">
        <f t="array" aca="1" ref="CT22" ca="1">IF(AND(CT$3=INDIRECT("'" &amp; $O$3 &amp;"'!$H"&amp;6+$AO19),$AR$4=INDIRECT("'" &amp; $O$3 &amp;"'!$j"&amp;6+$AO19)),INDIRECT("'" &amp; $O$3 &amp;"'!$c"&amp;6+$AO19),"")</f>
        <v/>
      </c>
      <c r="CX22" s="218" t="str">
        <f t="array" aca="1" ref="CX22" ca="1">IF(AND(CX$3=INDIRECT("'" &amp; $O$3 &amp;"'!$H"&amp;6+$AO19),$AR$4=INDIRECT("'" &amp; $O$3 &amp;"'!$j"&amp;6+$AO19)),INDIRECT("'" &amp; $O$3 &amp;"'!$d"&amp;6+$AO19),"")</f>
        <v/>
      </c>
      <c r="CZ22" s="218" t="str">
        <f t="array" aca="1" ref="CZ22" ca="1">IF(AND(CZ$3=INDIRECT("'" &amp; $O$3 &amp;"'!$H"&amp;6+$AO19),$AR$4=INDIRECT("'" &amp; $O$3 &amp;"'!$j"&amp;6+$AO19)),INDIRECT("'" &amp; $O$3 &amp;"'!$d"&amp;6+$AO19),"")</f>
        <v/>
      </c>
      <c r="DB22" s="218" t="str">
        <f t="array" aca="1" ref="DB22" ca="1">IF(AND(DB$3=INDIRECT("'" &amp; $O$3 &amp;"'!$H"&amp;6+$AO19),$AR$4=INDIRECT("'" &amp; $O$3 &amp;"'!$j"&amp;6+$AO19)),INDIRECT("'" &amp; $O$3 &amp;"'!$d"&amp;6+$AO19),"")</f>
        <v/>
      </c>
      <c r="DD22" s="218" t="str">
        <f t="array" aca="1" ref="DD22" ca="1">IF(AND(DD$3=INDIRECT("'" &amp; $O$3 &amp;"'!$H"&amp;6+$AO19),$AR$4=INDIRECT("'" &amp; $O$3 &amp;"'!$j"&amp;6+$AO19)),INDIRECT("'" &amp; $O$3 &amp;"'!$d"&amp;6+$AO19),"")</f>
        <v/>
      </c>
      <c r="DF22" s="218" t="str">
        <f t="array" aca="1" ref="DF22" ca="1">IF(AND(DF$3=INDIRECT("'" &amp; $O$3 &amp;"'!$H"&amp;6+$AO19),$AR$4=INDIRECT("'" &amp; $O$3 &amp;"'!$j"&amp;6+$AO19)),INDIRECT("'" &amp; $O$3 &amp;"'!$d"&amp;6+$AO19),"")</f>
        <v/>
      </c>
      <c r="DH22" s="218" t="str">
        <f t="array" aca="1" ref="DH22" ca="1">IF(AND(DH$3=INDIRECT("'" &amp; $O$3 &amp;"'!$H"&amp;6+$AO19),$AR$4=INDIRECT("'" &amp; $O$3 &amp;"'!$j"&amp;6+$AO19)),INDIRECT("'" &amp; $O$3 &amp;"'!$d"&amp;6+$AO19),"")</f>
        <v/>
      </c>
      <c r="DJ22" s="218" t="str">
        <f t="array" aca="1" ref="DJ22" ca="1">IF(AND(DJ$3=INDIRECT("'" &amp; $O$3 &amp;"'!$H"&amp;6+$AO19),$AR$4=INDIRECT("'" &amp; $O$3 &amp;"'!$j"&amp;6+$AO19)),INDIRECT("'" &amp; $O$3 &amp;"'!$d"&amp;6+$AO19),"")</f>
        <v/>
      </c>
      <c r="DL22" s="218" t="str">
        <f t="array" aca="1" ref="DL22" ca="1">IF(AND(DL$3=INDIRECT("'" &amp; $O$3 &amp;"'!$H"&amp;6+$AO19),$AR$4=INDIRECT("'" &amp; $O$3 &amp;"'!$j"&amp;6+$AO19)),INDIRECT("'" &amp; $O$3 &amp;"'!$d"&amp;6+$AO19),"")</f>
        <v/>
      </c>
      <c r="DN22" s="218" t="str">
        <f t="array" aca="1" ref="DN22" ca="1">IF(AND(DN$3=INDIRECT("'" &amp; $O$3 &amp;"'!$H"&amp;6+$AO19),$AR$4=INDIRECT("'" &amp; $O$3 &amp;"'!$j"&amp;6+$AO19)),INDIRECT("'" &amp; $O$3 &amp;"'!$d"&amp;6+$AO19),"")</f>
        <v/>
      </c>
      <c r="DP22" s="218" t="str">
        <f t="array" aca="1" ref="DP22" ca="1">IF(AND(DP$3=INDIRECT("'" &amp; $O$3 &amp;"'!$H"&amp;6+$AO19),$AR$4=INDIRECT("'" &amp; $O$3 &amp;"'!$j"&amp;6+$AO19)),INDIRECT("'" &amp; $O$3 &amp;"'!$d"&amp;6+$AO19),"")</f>
        <v/>
      </c>
      <c r="DR22" s="218" t="str">
        <f t="array" aca="1" ref="DR22" ca="1">IF(AND(DR$3=INDIRECT("'" &amp; $O$3 &amp;"'!$H"&amp;6+$AO19),$AR$4=INDIRECT("'" &amp; $O$3 &amp;"'!$j"&amp;6+$AO19)),INDIRECT("'" &amp; $O$3 &amp;"'!$d"&amp;6+$AO19),"")</f>
        <v/>
      </c>
      <c r="DT22" s="218" t="str">
        <f t="array" aca="1" ref="DT22" ca="1">IF(AND(DT$3=INDIRECT("'" &amp; $O$3 &amp;"'!$H"&amp;6+$AO19),$AR$4=INDIRECT("'" &amp; $O$3 &amp;"'!$j"&amp;6+$AO19)),INDIRECT("'" &amp; $O$3 &amp;"'!$d"&amp;6+$AO19),"")</f>
        <v/>
      </c>
      <c r="DV22" s="218" t="str">
        <f t="array" aca="1" ref="DV22" ca="1">IF(AND(DV$3=INDIRECT("'" &amp; $O$3 &amp;"'!$H"&amp;6+$AO19),$AR$4=INDIRECT("'" &amp; $O$3 &amp;"'!$j"&amp;6+$AO19)),INDIRECT("'" &amp; $O$3 &amp;"'!$d"&amp;6+$AO19),"")</f>
        <v/>
      </c>
    </row>
    <row r="23" spans="3:126" ht="15.6" thickBot="1">
      <c r="C23" s="48"/>
      <c r="D23" s="46"/>
      <c r="E23" s="46"/>
      <c r="F23" s="46"/>
      <c r="G23" s="46"/>
      <c r="H23" s="46"/>
      <c r="I23" s="46"/>
      <c r="J23" s="46"/>
      <c r="K23" s="46"/>
      <c r="L23" s="46"/>
      <c r="M23" s="46"/>
      <c r="N23" s="46"/>
      <c r="O23" s="46"/>
      <c r="P23" s="46"/>
      <c r="Q23" s="46"/>
      <c r="R23" s="46"/>
      <c r="S23" s="46"/>
      <c r="T23" s="46"/>
      <c r="U23" s="46"/>
      <c r="V23" s="46"/>
      <c r="W23" s="84"/>
      <c r="X23" s="46"/>
      <c r="Y23" s="46"/>
      <c r="Z23" s="46"/>
      <c r="AA23" s="46"/>
      <c r="AB23" s="46"/>
      <c r="AC23" s="46"/>
      <c r="AD23" s="46"/>
      <c r="AE23" s="46"/>
      <c r="AF23" s="46"/>
      <c r="AG23" s="46"/>
      <c r="AH23" s="46"/>
      <c r="AI23" s="46"/>
      <c r="AJ23" s="46"/>
      <c r="AK23" s="46"/>
      <c r="AL23" s="46"/>
      <c r="AM23" s="95"/>
      <c r="AO23">
        <v>22</v>
      </c>
      <c r="AS23" t="str">
        <f t="array" aca="1" ref="AS23" ca="1">IF(AND(AS$3=INDIRECT("'" &amp; $O$3 &amp;"'!$H"&amp;6+$AO20),$AR$4=INDIRECT("'" &amp; $O$3 &amp;"'!$j"&amp;6+$AO20)),INDIRECT("'" &amp; $O$3 &amp;"'!$b"&amp;6+$AO20),"")</f>
        <v/>
      </c>
      <c r="AU23" t="str">
        <f t="array" aca="1" ref="AU23" ca="1">IF(AND(AU$3=INDIRECT("'" &amp; $O$3 &amp;"'!$H"&amp;6+$AO20),$AR$4=INDIRECT("'" &amp; $O$3 &amp;"'!$j"&amp;6+$AO20)),INDIRECT("'" &amp; $O$3 &amp;"'!$b"&amp;6+$AO20),"")</f>
        <v/>
      </c>
      <c r="AW23" t="str">
        <f t="array" aca="1" ref="AW23" ca="1">IF(AND(AW$3=INDIRECT("'" &amp; $O$3 &amp;"'!$H"&amp;6+$AO20),$AR$4=INDIRECT("'" &amp; $O$3 &amp;"'!$j"&amp;6+$AO20)),INDIRECT("'" &amp; $O$3 &amp;"'!$b"&amp;6+$AO20),"")</f>
        <v/>
      </c>
      <c r="AY23" t="str">
        <f t="array" aca="1" ref="AY23" ca="1">IF(AND(AY$3=INDIRECT("'" &amp; $O$3 &amp;"'!$H"&amp;6+$AO20),$AR$4=INDIRECT("'" &amp; $O$3 &amp;"'!$j"&amp;6+$AO20)),INDIRECT("'" &amp; $O$3 &amp;"'!$b"&amp;6+$AO20),"")</f>
        <v/>
      </c>
      <c r="BA23" t="str">
        <f t="array" aca="1" ref="BA23" ca="1">IF(AND(BA$3=INDIRECT("'" &amp; $O$3 &amp;"'!$H"&amp;6+$AO20),$AR$4=INDIRECT("'" &amp; $O$3 &amp;"'!$j"&amp;6+$AO20)),INDIRECT("'" &amp; $O$3 &amp;"'!$b"&amp;6+$AO20),"")</f>
        <v/>
      </c>
      <c r="BC23" t="str">
        <f t="array" aca="1" ref="BC23" ca="1">IF(AND(BC$3=INDIRECT("'" &amp; $O$3 &amp;"'!$H"&amp;6+$AO20),$AR$4=INDIRECT("'" &amp; $O$3 &amp;"'!$j"&amp;6+$AO20)),INDIRECT("'" &amp; $O$3 &amp;"'!$b"&amp;6+$AO20),"")</f>
        <v/>
      </c>
      <c r="BE23" t="str">
        <f t="array" aca="1" ref="BE23" ca="1">IF(AND(BE$3=INDIRECT("'" &amp; $O$3 &amp;"'!$H"&amp;6+$AO20),$AR$4=INDIRECT("'" &amp; $O$3 &amp;"'!$j"&amp;6+$AO20)),INDIRECT("'" &amp; $O$3 &amp;"'!$b"&amp;6+$AO20),"")</f>
        <v/>
      </c>
      <c r="BG23" t="str">
        <f t="array" aca="1" ref="BG23" ca="1">IF(AND(BG$3=INDIRECT("'" &amp; $O$3 &amp;"'!$H"&amp;6+$AO20),$AR$4=INDIRECT("'" &amp; $O$3 &amp;"'!$j"&amp;6+$AO20)),INDIRECT("'" &amp; $O$3 &amp;"'!$b"&amp;6+$AO20),"")</f>
        <v/>
      </c>
      <c r="BI23" t="str">
        <f t="array" aca="1" ref="BI23" ca="1">IF(AND(BI$3=INDIRECT("'" &amp; $O$3 &amp;"'!$H"&amp;6+$AO20),$AR$4=INDIRECT("'" &amp; $O$3 &amp;"'!$j"&amp;6+$AO20)),INDIRECT("'" &amp; $O$3 &amp;"'!$b"&amp;6+$AO20),"")</f>
        <v/>
      </c>
      <c r="BK23" t="str">
        <f t="array" aca="1" ref="BK23" ca="1">IF(AND(BK$3=INDIRECT("'" &amp; $O$3 &amp;"'!$H"&amp;6+$AO20),$AR$4=INDIRECT("'" &amp; $O$3 &amp;"'!$j"&amp;6+$AO20)),INDIRECT("'" &amp; $O$3 &amp;"'!$b"&amp;6+$AO20),"")</f>
        <v/>
      </c>
      <c r="BM23" t="str">
        <f t="array" aca="1" ref="BM23" ca="1">IF(AND(BM$3=INDIRECT("'" &amp; $O$3 &amp;"'!$H"&amp;6+$AO20),$AR$4=INDIRECT("'" &amp; $O$3 &amp;"'!$j"&amp;6+$AO20)),INDIRECT("'" &amp; $O$3 &amp;"'!$b"&amp;6+$AO20),"")</f>
        <v/>
      </c>
      <c r="BO23" t="str">
        <f t="array" aca="1" ref="BO23" ca="1">IF(AND(BO$3=INDIRECT("'" &amp; $O$3 &amp;"'!$H"&amp;6+$AO20),$AR$4=INDIRECT("'" &amp; $O$3 &amp;"'!$j"&amp;6+$AO20)),INDIRECT("'" &amp; $O$3 &amp;"'!$b"&amp;6+$AO20),"")</f>
        <v/>
      </c>
      <c r="BQ23" t="str">
        <f t="array" aca="1" ref="BQ23" ca="1">IF(AND(BQ$3=INDIRECT("'" &amp; $O$3 &amp;"'!$H"&amp;6+$AO20),$AR$4=INDIRECT("'" &amp; $O$3 &amp;"'!$j"&amp;6+$AO20)),INDIRECT("'" &amp; $O$3 &amp;"'!$b"&amp;6+$AO20),"")</f>
        <v/>
      </c>
      <c r="BV23" t="str">
        <f t="array" aca="1" ref="BV23" ca="1">IF(AND(BV$3=INDIRECT("'" &amp; $O$3 &amp;"'!$H"&amp;6+$AO20),$AR$4=INDIRECT("'" &amp; $O$3 &amp;"'!$j"&amp;6+$AO20)),INDIRECT("'" &amp; $O$3 &amp;"'!$c"&amp;6+$AO20),"")</f>
        <v/>
      </c>
      <c r="BX23" t="str">
        <f t="array" aca="1" ref="BX23" ca="1">IF(AND(BX$3=INDIRECT("'" &amp; $O$3 &amp;"'!$H"&amp;6+$AO20),$AR$4=INDIRECT("'" &amp; $O$3 &amp;"'!$j"&amp;6+$AO20)),INDIRECT("'" &amp; $O$3 &amp;"'!$c"&amp;6+$AO20),"")</f>
        <v/>
      </c>
      <c r="BZ23" t="str">
        <f t="array" aca="1" ref="BZ23" ca="1">IF(AND(BZ$3=INDIRECT("'" &amp; $O$3 &amp;"'!$H"&amp;6+$AO20),$AR$4=INDIRECT("'" &amp; $O$3 &amp;"'!$j"&amp;6+$AO20)),INDIRECT("'" &amp; $O$3 &amp;"'!$c"&amp;6+$AO20),"")</f>
        <v/>
      </c>
      <c r="CB23" t="str">
        <f t="array" aca="1" ref="CB23" ca="1">IF(AND(CB$3=INDIRECT("'" &amp; $O$3 &amp;"'!$H"&amp;6+$AO20),$AR$4=INDIRECT("'" &amp; $O$3 &amp;"'!$j"&amp;6+$AO20)),INDIRECT("'" &amp; $O$3 &amp;"'!$c"&amp;6+$AO20),"")</f>
        <v/>
      </c>
      <c r="CD23" t="str">
        <f t="array" aca="1" ref="CD23" ca="1">IF(AND(CD$3=INDIRECT("'" &amp; $O$3 &amp;"'!$H"&amp;6+$AO20),$AR$4=INDIRECT("'" &amp; $O$3 &amp;"'!$j"&amp;6+$AO20)),INDIRECT("'" &amp; $O$3 &amp;"'!$c"&amp;6+$AO20),"")</f>
        <v/>
      </c>
      <c r="CF23" t="str">
        <f t="array" aca="1" ref="CF23" ca="1">IF(AND(CF$3=INDIRECT("'" &amp; $O$3 &amp;"'!$H"&amp;6+$AO20),$AR$4=INDIRECT("'" &amp; $O$3 &amp;"'!$j"&amp;6+$AO20)),INDIRECT("'" &amp; $O$3 &amp;"'!$c"&amp;6+$AO20),"")</f>
        <v/>
      </c>
      <c r="CH23" t="str">
        <f t="array" aca="1" ref="CH23" ca="1">IF(AND(CH$3=INDIRECT("'" &amp; $O$3 &amp;"'!$H"&amp;6+$AO20),$AR$4=INDIRECT("'" &amp; $O$3 &amp;"'!$j"&amp;6+$AO20)),INDIRECT("'" &amp; $O$3 &amp;"'!$c"&amp;6+$AO20),"")</f>
        <v/>
      </c>
      <c r="CJ23" t="str">
        <f t="array" aca="1" ref="CJ23" ca="1">IF(AND(CJ$3=INDIRECT("'" &amp; $O$3 &amp;"'!$H"&amp;6+$AO20),$AR$4=INDIRECT("'" &amp; $O$3 &amp;"'!$j"&amp;6+$AO20)),INDIRECT("'" &amp; $O$3 &amp;"'!$c"&amp;6+$AO20),"")</f>
        <v/>
      </c>
      <c r="CL23" t="str">
        <f t="array" aca="1" ref="CL23" ca="1">IF(AND(CL$3=INDIRECT("'" &amp; $O$3 &amp;"'!$H"&amp;6+$AO20),$AR$4=INDIRECT("'" &amp; $O$3 &amp;"'!$j"&amp;6+$AO20)),INDIRECT("'" &amp; $O$3 &amp;"'!$c"&amp;6+$AO20),"")</f>
        <v/>
      </c>
      <c r="CN23" t="str">
        <f t="array" aca="1" ref="CN23" ca="1">IF(AND(CN$3=INDIRECT("'" &amp; $O$3 &amp;"'!$H"&amp;6+$AO20),$AR$4=INDIRECT("'" &amp; $O$3 &amp;"'!$j"&amp;6+$AO20)),INDIRECT("'" &amp; $O$3 &amp;"'!$c"&amp;6+$AO20),"")</f>
        <v/>
      </c>
      <c r="CP23" t="str">
        <f t="array" aca="1" ref="CP23" ca="1">IF(AND(CP$3=INDIRECT("'" &amp; $O$3 &amp;"'!$H"&amp;6+$AO20),$AR$4=INDIRECT("'" &amp; $O$3 &amp;"'!$j"&amp;6+$AO20)),INDIRECT("'" &amp; $O$3 &amp;"'!$c"&amp;6+$AO20),"")</f>
        <v/>
      </c>
      <c r="CR23" s="218" t="str">
        <f t="array" aca="1" ref="CR23" ca="1">IF(AND(CR$3=INDIRECT("'" &amp; $O$3 &amp;"'!$H"&amp;6+$AO20),$AR$4=INDIRECT("'" &amp; $O$3 &amp;"'!$j"&amp;6+$AO20)),INDIRECT("'" &amp; $O$3 &amp;"'!$c"&amp;6+$AO20),"")</f>
        <v/>
      </c>
      <c r="CT23" s="218" t="str">
        <f t="array" aca="1" ref="CT23" ca="1">IF(AND(CT$3=INDIRECT("'" &amp; $O$3 &amp;"'!$H"&amp;6+$AO20),$AR$4=INDIRECT("'" &amp; $O$3 &amp;"'!$j"&amp;6+$AO20)),INDIRECT("'" &amp; $O$3 &amp;"'!$c"&amp;6+$AO20),"")</f>
        <v/>
      </c>
      <c r="CX23" s="218" t="str">
        <f t="array" aca="1" ref="CX23" ca="1">IF(AND(CX$3=INDIRECT("'" &amp; $O$3 &amp;"'!$H"&amp;6+$AO20),$AR$4=INDIRECT("'" &amp; $O$3 &amp;"'!$j"&amp;6+$AO20)),INDIRECT("'" &amp; $O$3 &amp;"'!$d"&amp;6+$AO20),"")</f>
        <v/>
      </c>
      <c r="CZ23" s="218" t="str">
        <f t="array" aca="1" ref="CZ23" ca="1">IF(AND(CZ$3=INDIRECT("'" &amp; $O$3 &amp;"'!$H"&amp;6+$AO20),$AR$4=INDIRECT("'" &amp; $O$3 &amp;"'!$j"&amp;6+$AO20)),INDIRECT("'" &amp; $O$3 &amp;"'!$d"&amp;6+$AO20),"")</f>
        <v/>
      </c>
      <c r="DB23" s="218" t="str">
        <f t="array" aca="1" ref="DB23" ca="1">IF(AND(DB$3=INDIRECT("'" &amp; $O$3 &amp;"'!$H"&amp;6+$AO20),$AR$4=INDIRECT("'" &amp; $O$3 &amp;"'!$j"&amp;6+$AO20)),INDIRECT("'" &amp; $O$3 &amp;"'!$d"&amp;6+$AO20),"")</f>
        <v/>
      </c>
      <c r="DD23" s="218" t="str">
        <f t="array" aca="1" ref="DD23" ca="1">IF(AND(DD$3=INDIRECT("'" &amp; $O$3 &amp;"'!$H"&amp;6+$AO20),$AR$4=INDIRECT("'" &amp; $O$3 &amp;"'!$j"&amp;6+$AO20)),INDIRECT("'" &amp; $O$3 &amp;"'!$d"&amp;6+$AO20),"")</f>
        <v/>
      </c>
      <c r="DF23" s="218" t="str">
        <f t="array" aca="1" ref="DF23" ca="1">IF(AND(DF$3=INDIRECT("'" &amp; $O$3 &amp;"'!$H"&amp;6+$AO20),$AR$4=INDIRECT("'" &amp; $O$3 &amp;"'!$j"&amp;6+$AO20)),INDIRECT("'" &amp; $O$3 &amp;"'!$d"&amp;6+$AO20),"")</f>
        <v/>
      </c>
      <c r="DH23" s="218" t="str">
        <f t="array" aca="1" ref="DH23" ca="1">IF(AND(DH$3=INDIRECT("'" &amp; $O$3 &amp;"'!$H"&amp;6+$AO20),$AR$4=INDIRECT("'" &amp; $O$3 &amp;"'!$j"&amp;6+$AO20)),INDIRECT("'" &amp; $O$3 &amp;"'!$d"&amp;6+$AO20),"")</f>
        <v/>
      </c>
      <c r="DJ23" s="218" t="str">
        <f t="array" aca="1" ref="DJ23" ca="1">IF(AND(DJ$3=INDIRECT("'" &amp; $O$3 &amp;"'!$H"&amp;6+$AO20),$AR$4=INDIRECT("'" &amp; $O$3 &amp;"'!$j"&amp;6+$AO20)),INDIRECT("'" &amp; $O$3 &amp;"'!$d"&amp;6+$AO20),"")</f>
        <v/>
      </c>
      <c r="DL23" s="218" t="str">
        <f t="array" aca="1" ref="DL23" ca="1">IF(AND(DL$3=INDIRECT("'" &amp; $O$3 &amp;"'!$H"&amp;6+$AO20),$AR$4=INDIRECT("'" &amp; $O$3 &amp;"'!$j"&amp;6+$AO20)),INDIRECT("'" &amp; $O$3 &amp;"'!$d"&amp;6+$AO20),"")</f>
        <v/>
      </c>
      <c r="DN23" s="218" t="str">
        <f t="array" aca="1" ref="DN23" ca="1">IF(AND(DN$3=INDIRECT("'" &amp; $O$3 &amp;"'!$H"&amp;6+$AO20),$AR$4=INDIRECT("'" &amp; $O$3 &amp;"'!$j"&amp;6+$AO20)),INDIRECT("'" &amp; $O$3 &amp;"'!$d"&amp;6+$AO20),"")</f>
        <v/>
      </c>
      <c r="DP23" s="218" t="str">
        <f t="array" aca="1" ref="DP23" ca="1">IF(AND(DP$3=INDIRECT("'" &amp; $O$3 &amp;"'!$H"&amp;6+$AO20),$AR$4=INDIRECT("'" &amp; $O$3 &amp;"'!$j"&amp;6+$AO20)),INDIRECT("'" &amp; $O$3 &amp;"'!$d"&amp;6+$AO20),"")</f>
        <v/>
      </c>
      <c r="DR23" s="218" t="str">
        <f t="array" aca="1" ref="DR23" ca="1">IF(AND(DR$3=INDIRECT("'" &amp; $O$3 &amp;"'!$H"&amp;6+$AO20),$AR$4=INDIRECT("'" &amp; $O$3 &amp;"'!$j"&amp;6+$AO20)),INDIRECT("'" &amp; $O$3 &amp;"'!$d"&amp;6+$AO20),"")</f>
        <v/>
      </c>
      <c r="DT23" s="218" t="str">
        <f t="array" aca="1" ref="DT23" ca="1">IF(AND(DT$3=INDIRECT("'" &amp; $O$3 &amp;"'!$H"&amp;6+$AO20),$AR$4=INDIRECT("'" &amp; $O$3 &amp;"'!$j"&amp;6+$AO20)),INDIRECT("'" &amp; $O$3 &amp;"'!$d"&amp;6+$AO20),"")</f>
        <v/>
      </c>
      <c r="DV23" s="218" t="str">
        <f t="array" aca="1" ref="DV23" ca="1">IF(AND(DV$3=INDIRECT("'" &amp; $O$3 &amp;"'!$H"&amp;6+$AO20),$AR$4=INDIRECT("'" &amp; $O$3 &amp;"'!$j"&amp;6+$AO20)),INDIRECT("'" &amp; $O$3 &amp;"'!$d"&amp;6+$AO20),"")</f>
        <v/>
      </c>
    </row>
    <row r="24" spans="3:126" ht="15.6" thickBot="1">
      <c r="C24" s="48"/>
      <c r="D24" s="46"/>
      <c r="E24" s="46"/>
      <c r="F24" s="46"/>
      <c r="G24" s="46"/>
      <c r="H24" s="46"/>
      <c r="I24" s="46"/>
      <c r="J24" s="46"/>
      <c r="K24" s="46"/>
      <c r="L24" s="46"/>
      <c r="M24" s="46"/>
      <c r="N24" s="46"/>
      <c r="O24" s="85"/>
      <c r="P24" s="86"/>
      <c r="Q24" s="86"/>
      <c r="R24" s="86"/>
      <c r="S24" s="86"/>
      <c r="T24" s="86"/>
      <c r="U24" s="86"/>
      <c r="V24" s="86"/>
      <c r="W24" s="84"/>
      <c r="X24" s="46"/>
      <c r="Y24" s="46"/>
      <c r="Z24" s="46"/>
      <c r="AA24" s="46"/>
      <c r="AB24" s="46"/>
      <c r="AC24" s="46"/>
      <c r="AD24" s="46"/>
      <c r="AE24" s="46"/>
      <c r="AF24" s="46"/>
      <c r="AG24" s="46"/>
      <c r="AH24" s="46"/>
      <c r="AI24" s="46"/>
      <c r="AJ24" s="46"/>
      <c r="AK24" s="46"/>
      <c r="AL24" s="46"/>
      <c r="AM24" s="95"/>
      <c r="AO24">
        <v>23</v>
      </c>
      <c r="AS24" t="str">
        <f t="array" aca="1" ref="AS24" ca="1">IF(AND(AS$3=INDIRECT("'" &amp; $O$3 &amp;"'!$H"&amp;6+$AO21),$AR$4=INDIRECT("'" &amp; $O$3 &amp;"'!$j"&amp;6+$AO21)),INDIRECT("'" &amp; $O$3 &amp;"'!$b"&amp;6+$AO21),"")</f>
        <v/>
      </c>
      <c r="AU24" t="str">
        <f t="array" aca="1" ref="AU24" ca="1">IF(AND(AU$3=INDIRECT("'" &amp; $O$3 &amp;"'!$H"&amp;6+$AO21),$AR$4=INDIRECT("'" &amp; $O$3 &amp;"'!$j"&amp;6+$AO21)),INDIRECT("'" &amp; $O$3 &amp;"'!$b"&amp;6+$AO21),"")</f>
        <v/>
      </c>
      <c r="AW24" t="str">
        <f t="array" aca="1" ref="AW24" ca="1">IF(AND(AW$3=INDIRECT("'" &amp; $O$3 &amp;"'!$H"&amp;6+$AO21),$AR$4=INDIRECT("'" &amp; $O$3 &amp;"'!$j"&amp;6+$AO21)),INDIRECT("'" &amp; $O$3 &amp;"'!$b"&amp;6+$AO21),"")</f>
        <v/>
      </c>
      <c r="AY24" t="str">
        <f t="array" aca="1" ref="AY24" ca="1">IF(AND(AY$3=INDIRECT("'" &amp; $O$3 &amp;"'!$H"&amp;6+$AO21),$AR$4=INDIRECT("'" &amp; $O$3 &amp;"'!$j"&amp;6+$AO21)),INDIRECT("'" &amp; $O$3 &amp;"'!$b"&amp;6+$AO21),"")</f>
        <v/>
      </c>
      <c r="BA24" t="str">
        <f t="array" aca="1" ref="BA24" ca="1">IF(AND(BA$3=INDIRECT("'" &amp; $O$3 &amp;"'!$H"&amp;6+$AO21),$AR$4=INDIRECT("'" &amp; $O$3 &amp;"'!$j"&amp;6+$AO21)),INDIRECT("'" &amp; $O$3 &amp;"'!$b"&amp;6+$AO21),"")</f>
        <v/>
      </c>
      <c r="BC24" t="str">
        <f t="array" aca="1" ref="BC24" ca="1">IF(AND(BC$3=INDIRECT("'" &amp; $O$3 &amp;"'!$H"&amp;6+$AO21),$AR$4=INDIRECT("'" &amp; $O$3 &amp;"'!$j"&amp;6+$AO21)),INDIRECT("'" &amp; $O$3 &amp;"'!$b"&amp;6+$AO21),"")</f>
        <v/>
      </c>
      <c r="BE24" t="str">
        <f t="array" aca="1" ref="BE24" ca="1">IF(AND(BE$3=INDIRECT("'" &amp; $O$3 &amp;"'!$H"&amp;6+$AO21),$AR$4=INDIRECT("'" &amp; $O$3 &amp;"'!$j"&amp;6+$AO21)),INDIRECT("'" &amp; $O$3 &amp;"'!$b"&amp;6+$AO21),"")</f>
        <v/>
      </c>
      <c r="BG24" t="str">
        <f t="array" aca="1" ref="BG24" ca="1">IF(AND(BG$3=INDIRECT("'" &amp; $O$3 &amp;"'!$H"&amp;6+$AO21),$AR$4=INDIRECT("'" &amp; $O$3 &amp;"'!$j"&amp;6+$AO21)),INDIRECT("'" &amp; $O$3 &amp;"'!$b"&amp;6+$AO21),"")</f>
        <v/>
      </c>
      <c r="BI24" t="str">
        <f t="array" aca="1" ref="BI24" ca="1">IF(AND(BI$3=INDIRECT("'" &amp; $O$3 &amp;"'!$H"&amp;6+$AO21),$AR$4=INDIRECT("'" &amp; $O$3 &amp;"'!$j"&amp;6+$AO21)),INDIRECT("'" &amp; $O$3 &amp;"'!$b"&amp;6+$AO21),"")</f>
        <v/>
      </c>
      <c r="BK24" t="str">
        <f t="array" aca="1" ref="BK24" ca="1">IF(AND(BK$3=INDIRECT("'" &amp; $O$3 &amp;"'!$H"&amp;6+$AO21),$AR$4=INDIRECT("'" &amp; $O$3 &amp;"'!$j"&amp;6+$AO21)),INDIRECT("'" &amp; $O$3 &amp;"'!$b"&amp;6+$AO21),"")</f>
        <v/>
      </c>
      <c r="BM24" t="str">
        <f t="array" aca="1" ref="BM24" ca="1">IF(AND(BM$3=INDIRECT("'" &amp; $O$3 &amp;"'!$H"&amp;6+$AO21),$AR$4=INDIRECT("'" &amp; $O$3 &amp;"'!$j"&amp;6+$AO21)),INDIRECT("'" &amp; $O$3 &amp;"'!$b"&amp;6+$AO21),"")</f>
        <v/>
      </c>
      <c r="BO24" t="str">
        <f t="array" aca="1" ref="BO24" ca="1">IF(AND(BO$3=INDIRECT("'" &amp; $O$3 &amp;"'!$H"&amp;6+$AO21),$AR$4=INDIRECT("'" &amp; $O$3 &amp;"'!$j"&amp;6+$AO21)),INDIRECT("'" &amp; $O$3 &amp;"'!$b"&amp;6+$AO21),"")</f>
        <v/>
      </c>
      <c r="BQ24" t="str">
        <f t="array" aca="1" ref="BQ24" ca="1">IF(AND(BQ$3=INDIRECT("'" &amp; $O$3 &amp;"'!$H"&amp;6+$AO21),$AR$4=INDIRECT("'" &amp; $O$3 &amp;"'!$j"&amp;6+$AO21)),INDIRECT("'" &amp; $O$3 &amp;"'!$b"&amp;6+$AO21),"")</f>
        <v/>
      </c>
      <c r="BV24" t="str">
        <f t="array" aca="1" ref="BV24" ca="1">IF(AND(BV$3=INDIRECT("'" &amp; $O$3 &amp;"'!$H"&amp;6+$AO21),$AR$4=INDIRECT("'" &amp; $O$3 &amp;"'!$j"&amp;6+$AO21)),INDIRECT("'" &amp; $O$3 &amp;"'!$c"&amp;6+$AO21),"")</f>
        <v/>
      </c>
      <c r="BX24" t="str">
        <f t="array" aca="1" ref="BX24" ca="1">IF(AND(BX$3=INDIRECT("'" &amp; $O$3 &amp;"'!$H"&amp;6+$AO21),$AR$4=INDIRECT("'" &amp; $O$3 &amp;"'!$j"&amp;6+$AO21)),INDIRECT("'" &amp; $O$3 &amp;"'!$c"&amp;6+$AO21),"")</f>
        <v/>
      </c>
      <c r="BZ24" t="str">
        <f t="array" aca="1" ref="BZ24" ca="1">IF(AND(BZ$3=INDIRECT("'" &amp; $O$3 &amp;"'!$H"&amp;6+$AO21),$AR$4=INDIRECT("'" &amp; $O$3 &amp;"'!$j"&amp;6+$AO21)),INDIRECT("'" &amp; $O$3 &amp;"'!$c"&amp;6+$AO21),"")</f>
        <v/>
      </c>
      <c r="CB24" t="str">
        <f t="array" aca="1" ref="CB24" ca="1">IF(AND(CB$3=INDIRECT("'" &amp; $O$3 &amp;"'!$H"&amp;6+$AO21),$AR$4=INDIRECT("'" &amp; $O$3 &amp;"'!$j"&amp;6+$AO21)),INDIRECT("'" &amp; $O$3 &amp;"'!$c"&amp;6+$AO21),"")</f>
        <v/>
      </c>
      <c r="CD24" t="str">
        <f t="array" aca="1" ref="CD24" ca="1">IF(AND(CD$3=INDIRECT("'" &amp; $O$3 &amp;"'!$H"&amp;6+$AO21),$AR$4=INDIRECT("'" &amp; $O$3 &amp;"'!$j"&amp;6+$AO21)),INDIRECT("'" &amp; $O$3 &amp;"'!$c"&amp;6+$AO21),"")</f>
        <v/>
      </c>
      <c r="CF24" t="str">
        <f t="array" aca="1" ref="CF24" ca="1">IF(AND(CF$3=INDIRECT("'" &amp; $O$3 &amp;"'!$H"&amp;6+$AO21),$AR$4=INDIRECT("'" &amp; $O$3 &amp;"'!$j"&amp;6+$AO21)),INDIRECT("'" &amp; $O$3 &amp;"'!$c"&amp;6+$AO21),"")</f>
        <v/>
      </c>
      <c r="CH24" t="str">
        <f t="array" aca="1" ref="CH24" ca="1">IF(AND(CH$3=INDIRECT("'" &amp; $O$3 &amp;"'!$H"&amp;6+$AO21),$AR$4=INDIRECT("'" &amp; $O$3 &amp;"'!$j"&amp;6+$AO21)),INDIRECT("'" &amp; $O$3 &amp;"'!$c"&amp;6+$AO21),"")</f>
        <v/>
      </c>
      <c r="CJ24" t="str">
        <f t="array" aca="1" ref="CJ24" ca="1">IF(AND(CJ$3=INDIRECT("'" &amp; $O$3 &amp;"'!$H"&amp;6+$AO21),$AR$4=INDIRECT("'" &amp; $O$3 &amp;"'!$j"&amp;6+$AO21)),INDIRECT("'" &amp; $O$3 &amp;"'!$c"&amp;6+$AO21),"")</f>
        <v/>
      </c>
      <c r="CL24" t="str">
        <f t="array" aca="1" ref="CL24" ca="1">IF(AND(CL$3=INDIRECT("'" &amp; $O$3 &amp;"'!$H"&amp;6+$AO21),$AR$4=INDIRECT("'" &amp; $O$3 &amp;"'!$j"&amp;6+$AO21)),INDIRECT("'" &amp; $O$3 &amp;"'!$c"&amp;6+$AO21),"")</f>
        <v/>
      </c>
      <c r="CN24" t="str">
        <f t="array" aca="1" ref="CN24" ca="1">IF(AND(CN$3=INDIRECT("'" &amp; $O$3 &amp;"'!$H"&amp;6+$AO21),$AR$4=INDIRECT("'" &amp; $O$3 &amp;"'!$j"&amp;6+$AO21)),INDIRECT("'" &amp; $O$3 &amp;"'!$c"&amp;6+$AO21),"")</f>
        <v/>
      </c>
      <c r="CP24" t="str">
        <f t="array" aca="1" ref="CP24" ca="1">IF(AND(CP$3=INDIRECT("'" &amp; $O$3 &amp;"'!$H"&amp;6+$AO21),$AR$4=INDIRECT("'" &amp; $O$3 &amp;"'!$j"&amp;6+$AO21)),INDIRECT("'" &amp; $O$3 &amp;"'!$c"&amp;6+$AO21),"")</f>
        <v/>
      </c>
      <c r="CR24" s="218" t="str">
        <f t="array" aca="1" ref="CR24" ca="1">IF(AND(CR$3=INDIRECT("'" &amp; $O$3 &amp;"'!$H"&amp;6+$AO21),$AR$4=INDIRECT("'" &amp; $O$3 &amp;"'!$j"&amp;6+$AO21)),INDIRECT("'" &amp; $O$3 &amp;"'!$c"&amp;6+$AO21),"")</f>
        <v/>
      </c>
      <c r="CT24" s="218" t="str">
        <f t="array" aca="1" ref="CT24" ca="1">IF(AND(CT$3=INDIRECT("'" &amp; $O$3 &amp;"'!$H"&amp;6+$AO21),$AR$4=INDIRECT("'" &amp; $O$3 &amp;"'!$j"&amp;6+$AO21)),INDIRECT("'" &amp; $O$3 &amp;"'!$c"&amp;6+$AO21),"")</f>
        <v/>
      </c>
      <c r="CX24" s="218" t="str">
        <f t="array" aca="1" ref="CX24" ca="1">IF(AND(CX$3=INDIRECT("'" &amp; $O$3 &amp;"'!$H"&amp;6+$AO21),$AR$4=INDIRECT("'" &amp; $O$3 &amp;"'!$j"&amp;6+$AO21)),INDIRECT("'" &amp; $O$3 &amp;"'!$d"&amp;6+$AO21),"")</f>
        <v/>
      </c>
      <c r="CZ24" s="218" t="str">
        <f t="array" aca="1" ref="CZ24" ca="1">IF(AND(CZ$3=INDIRECT("'" &amp; $O$3 &amp;"'!$H"&amp;6+$AO21),$AR$4=INDIRECT("'" &amp; $O$3 &amp;"'!$j"&amp;6+$AO21)),INDIRECT("'" &amp; $O$3 &amp;"'!$d"&amp;6+$AO21),"")</f>
        <v/>
      </c>
      <c r="DB24" s="218" t="str">
        <f t="array" aca="1" ref="DB24" ca="1">IF(AND(DB$3=INDIRECT("'" &amp; $O$3 &amp;"'!$H"&amp;6+$AO21),$AR$4=INDIRECT("'" &amp; $O$3 &amp;"'!$j"&amp;6+$AO21)),INDIRECT("'" &amp; $O$3 &amp;"'!$d"&amp;6+$AO21),"")</f>
        <v/>
      </c>
      <c r="DD24" s="218" t="str">
        <f t="array" aca="1" ref="DD24" ca="1">IF(AND(DD$3=INDIRECT("'" &amp; $O$3 &amp;"'!$H"&amp;6+$AO21),$AR$4=INDIRECT("'" &amp; $O$3 &amp;"'!$j"&amp;6+$AO21)),INDIRECT("'" &amp; $O$3 &amp;"'!$d"&amp;6+$AO21),"")</f>
        <v/>
      </c>
      <c r="DF24" s="218" t="str">
        <f t="array" aca="1" ref="DF24" ca="1">IF(AND(DF$3=INDIRECT("'" &amp; $O$3 &amp;"'!$H"&amp;6+$AO21),$AR$4=INDIRECT("'" &amp; $O$3 &amp;"'!$j"&amp;6+$AO21)),INDIRECT("'" &amp; $O$3 &amp;"'!$d"&amp;6+$AO21),"")</f>
        <v/>
      </c>
      <c r="DH24" s="218" t="str">
        <f t="array" aca="1" ref="DH24" ca="1">IF(AND(DH$3=INDIRECT("'" &amp; $O$3 &amp;"'!$H"&amp;6+$AO21),$AR$4=INDIRECT("'" &amp; $O$3 &amp;"'!$j"&amp;6+$AO21)),INDIRECT("'" &amp; $O$3 &amp;"'!$d"&amp;6+$AO21),"")</f>
        <v/>
      </c>
      <c r="DJ24" s="218" t="str">
        <f t="array" aca="1" ref="DJ24" ca="1">IF(AND(DJ$3=INDIRECT("'" &amp; $O$3 &amp;"'!$H"&amp;6+$AO21),$AR$4=INDIRECT("'" &amp; $O$3 &amp;"'!$j"&amp;6+$AO21)),INDIRECT("'" &amp; $O$3 &amp;"'!$d"&amp;6+$AO21),"")</f>
        <v/>
      </c>
      <c r="DL24" s="218" t="str">
        <f t="array" aca="1" ref="DL24" ca="1">IF(AND(DL$3=INDIRECT("'" &amp; $O$3 &amp;"'!$H"&amp;6+$AO21),$AR$4=INDIRECT("'" &amp; $O$3 &amp;"'!$j"&amp;6+$AO21)),INDIRECT("'" &amp; $O$3 &amp;"'!$d"&amp;6+$AO21),"")</f>
        <v/>
      </c>
      <c r="DN24" s="218" t="str">
        <f t="array" aca="1" ref="DN24" ca="1">IF(AND(DN$3=INDIRECT("'" &amp; $O$3 &amp;"'!$H"&amp;6+$AO21),$AR$4=INDIRECT("'" &amp; $O$3 &amp;"'!$j"&amp;6+$AO21)),INDIRECT("'" &amp; $O$3 &amp;"'!$d"&amp;6+$AO21),"")</f>
        <v/>
      </c>
      <c r="DP24" s="218" t="str">
        <f t="array" aca="1" ref="DP24" ca="1">IF(AND(DP$3=INDIRECT("'" &amp; $O$3 &amp;"'!$H"&amp;6+$AO21),$AR$4=INDIRECT("'" &amp; $O$3 &amp;"'!$j"&amp;6+$AO21)),INDIRECT("'" &amp; $O$3 &amp;"'!$d"&amp;6+$AO21),"")</f>
        <v/>
      </c>
      <c r="DR24" s="218" t="str">
        <f t="array" aca="1" ref="DR24" ca="1">IF(AND(DR$3=INDIRECT("'" &amp; $O$3 &amp;"'!$H"&amp;6+$AO21),$AR$4=INDIRECT("'" &amp; $O$3 &amp;"'!$j"&amp;6+$AO21)),INDIRECT("'" &amp; $O$3 &amp;"'!$d"&amp;6+$AO21),"")</f>
        <v/>
      </c>
      <c r="DT24" s="218" t="str">
        <f t="array" aca="1" ref="DT24" ca="1">IF(AND(DT$3=INDIRECT("'" &amp; $O$3 &amp;"'!$H"&amp;6+$AO21),$AR$4=INDIRECT("'" &amp; $O$3 &amp;"'!$j"&amp;6+$AO21)),INDIRECT("'" &amp; $O$3 &amp;"'!$d"&amp;6+$AO21),"")</f>
        <v/>
      </c>
      <c r="DV24" s="218" t="str">
        <f t="array" aca="1" ref="DV24" ca="1">IF(AND(DV$3=INDIRECT("'" &amp; $O$3 &amp;"'!$H"&amp;6+$AO21),$AR$4=INDIRECT("'" &amp; $O$3 &amp;"'!$j"&amp;6+$AO21)),INDIRECT("'" &amp; $O$3 &amp;"'!$d"&amp;6+$AO21),"")</f>
        <v/>
      </c>
    </row>
    <row r="25" spans="3:126" ht="18">
      <c r="C25" s="48"/>
      <c r="D25" s="46"/>
      <c r="E25" s="46"/>
      <c r="F25" s="46"/>
      <c r="G25" s="46"/>
      <c r="H25" s="46"/>
      <c r="I25" s="46"/>
      <c r="J25" s="46"/>
      <c r="K25" s="46"/>
      <c r="L25" s="46"/>
      <c r="M25" s="46"/>
      <c r="N25" s="1502" t="s">
        <v>36</v>
      </c>
      <c r="O25" s="1503"/>
      <c r="P25" s="1503"/>
      <c r="Q25" s="1503"/>
      <c r="R25" s="1503"/>
      <c r="S25" s="1503"/>
      <c r="T25" s="1504"/>
      <c r="U25" s="46"/>
      <c r="V25" s="46"/>
      <c r="W25" s="1502" t="s">
        <v>86</v>
      </c>
      <c r="X25" s="1503"/>
      <c r="Y25" s="1503"/>
      <c r="Z25" s="1503"/>
      <c r="AA25" s="1503"/>
      <c r="AB25" s="1503"/>
      <c r="AC25" s="1504"/>
      <c r="AD25" s="46"/>
      <c r="AE25" s="46"/>
      <c r="AF25" s="46"/>
      <c r="AG25" s="46"/>
      <c r="AH25" s="46"/>
      <c r="AI25" s="46"/>
      <c r="AJ25" s="46"/>
      <c r="AK25" s="46"/>
      <c r="AL25" s="46"/>
      <c r="AM25" s="95"/>
      <c r="AO25">
        <v>24</v>
      </c>
      <c r="AS25" t="str">
        <f t="array" aca="1" ref="AS25" ca="1">IF(AND(AS$3=INDIRECT("'" &amp; $O$3 &amp;"'!$H"&amp;6+$AO22),$AR$4=INDIRECT("'" &amp; $O$3 &amp;"'!$j"&amp;6+$AO22)),INDIRECT("'" &amp; $O$3 &amp;"'!$b"&amp;6+$AO22),"")</f>
        <v/>
      </c>
      <c r="AU25" t="str">
        <f t="array" aca="1" ref="AU25" ca="1">IF(AND(AU$3=INDIRECT("'" &amp; $O$3 &amp;"'!$H"&amp;6+$AO22),$AR$4=INDIRECT("'" &amp; $O$3 &amp;"'!$j"&amp;6+$AO22)),INDIRECT("'" &amp; $O$3 &amp;"'!$b"&amp;6+$AO22),"")</f>
        <v/>
      </c>
      <c r="AW25" t="str">
        <f t="array" aca="1" ref="AW25" ca="1">IF(AND(AW$3=INDIRECT("'" &amp; $O$3 &amp;"'!$H"&amp;6+$AO22),$AR$4=INDIRECT("'" &amp; $O$3 &amp;"'!$j"&amp;6+$AO22)),INDIRECT("'" &amp; $O$3 &amp;"'!$b"&amp;6+$AO22),"")</f>
        <v/>
      </c>
      <c r="AY25" t="str">
        <f t="array" aca="1" ref="AY25" ca="1">IF(AND(AY$3=INDIRECT("'" &amp; $O$3 &amp;"'!$H"&amp;6+$AO22),$AR$4=INDIRECT("'" &amp; $O$3 &amp;"'!$j"&amp;6+$AO22)),INDIRECT("'" &amp; $O$3 &amp;"'!$b"&amp;6+$AO22),"")</f>
        <v/>
      </c>
      <c r="BA25" t="str">
        <f t="array" aca="1" ref="BA25" ca="1">IF(AND(BA$3=INDIRECT("'" &amp; $O$3 &amp;"'!$H"&amp;6+$AO22),$AR$4=INDIRECT("'" &amp; $O$3 &amp;"'!$j"&amp;6+$AO22)),INDIRECT("'" &amp; $O$3 &amp;"'!$b"&amp;6+$AO22),"")</f>
        <v/>
      </c>
      <c r="BC25" t="str">
        <f t="array" aca="1" ref="BC25" ca="1">IF(AND(BC$3=INDIRECT("'" &amp; $O$3 &amp;"'!$H"&amp;6+$AO22),$AR$4=INDIRECT("'" &amp; $O$3 &amp;"'!$j"&amp;6+$AO22)),INDIRECT("'" &amp; $O$3 &amp;"'!$b"&amp;6+$AO22),"")</f>
        <v/>
      </c>
      <c r="BE25" t="str">
        <f t="array" aca="1" ref="BE25" ca="1">IF(AND(BE$3=INDIRECT("'" &amp; $O$3 &amp;"'!$H"&amp;6+$AO22),$AR$4=INDIRECT("'" &amp; $O$3 &amp;"'!$j"&amp;6+$AO22)),INDIRECT("'" &amp; $O$3 &amp;"'!$b"&amp;6+$AO22),"")</f>
        <v/>
      </c>
      <c r="BG25" t="str">
        <f t="array" aca="1" ref="BG25" ca="1">IF(AND(BG$3=INDIRECT("'" &amp; $O$3 &amp;"'!$H"&amp;6+$AO22),$AR$4=INDIRECT("'" &amp; $O$3 &amp;"'!$j"&amp;6+$AO22)),INDIRECT("'" &amp; $O$3 &amp;"'!$b"&amp;6+$AO22),"")</f>
        <v/>
      </c>
      <c r="BI25" t="str">
        <f t="array" aca="1" ref="BI25" ca="1">IF(AND(BI$3=INDIRECT("'" &amp; $O$3 &amp;"'!$H"&amp;6+$AO22),$AR$4=INDIRECT("'" &amp; $O$3 &amp;"'!$j"&amp;6+$AO22)),INDIRECT("'" &amp; $O$3 &amp;"'!$b"&amp;6+$AO22),"")</f>
        <v/>
      </c>
      <c r="BK25" t="str">
        <f t="array" aca="1" ref="BK25" ca="1">IF(AND(BK$3=INDIRECT("'" &amp; $O$3 &amp;"'!$H"&amp;6+$AO22),$AR$4=INDIRECT("'" &amp; $O$3 &amp;"'!$j"&amp;6+$AO22)),INDIRECT("'" &amp; $O$3 &amp;"'!$b"&amp;6+$AO22),"")</f>
        <v/>
      </c>
      <c r="BM25" t="str">
        <f t="array" aca="1" ref="BM25" ca="1">IF(AND(BM$3=INDIRECT("'" &amp; $O$3 &amp;"'!$H"&amp;6+$AO22),$AR$4=INDIRECT("'" &amp; $O$3 &amp;"'!$j"&amp;6+$AO22)),INDIRECT("'" &amp; $O$3 &amp;"'!$b"&amp;6+$AO22),"")</f>
        <v/>
      </c>
      <c r="BO25" t="str">
        <f t="array" aca="1" ref="BO25" ca="1">IF(AND(BO$3=INDIRECT("'" &amp; $O$3 &amp;"'!$H"&amp;6+$AO22),$AR$4=INDIRECT("'" &amp; $O$3 &amp;"'!$j"&amp;6+$AO22)),INDIRECT("'" &amp; $O$3 &amp;"'!$b"&amp;6+$AO22),"")</f>
        <v/>
      </c>
      <c r="BQ25" t="str">
        <f t="array" aca="1" ref="BQ25" ca="1">IF(AND(BQ$3=INDIRECT("'" &amp; $O$3 &amp;"'!$H"&amp;6+$AO22),$AR$4=INDIRECT("'" &amp; $O$3 &amp;"'!$j"&amp;6+$AO22)),INDIRECT("'" &amp; $O$3 &amp;"'!$b"&amp;6+$AO22),"")</f>
        <v/>
      </c>
      <c r="BV25" t="str">
        <f t="array" aca="1" ref="BV25" ca="1">IF(AND(BV$3=INDIRECT("'" &amp; $O$3 &amp;"'!$H"&amp;6+$AO22),$AR$4=INDIRECT("'" &amp; $O$3 &amp;"'!$j"&amp;6+$AO22)),INDIRECT("'" &amp; $O$3 &amp;"'!$c"&amp;6+$AO22),"")</f>
        <v/>
      </c>
      <c r="BX25" t="str">
        <f t="array" aca="1" ref="BX25" ca="1">IF(AND(BX$3=INDIRECT("'" &amp; $O$3 &amp;"'!$H"&amp;6+$AO22),$AR$4=INDIRECT("'" &amp; $O$3 &amp;"'!$j"&amp;6+$AO22)),INDIRECT("'" &amp; $O$3 &amp;"'!$c"&amp;6+$AO22),"")</f>
        <v/>
      </c>
      <c r="BZ25" t="str">
        <f t="array" aca="1" ref="BZ25" ca="1">IF(AND(BZ$3=INDIRECT("'" &amp; $O$3 &amp;"'!$H"&amp;6+$AO22),$AR$4=INDIRECT("'" &amp; $O$3 &amp;"'!$j"&amp;6+$AO22)),INDIRECT("'" &amp; $O$3 &amp;"'!$c"&amp;6+$AO22),"")</f>
        <v/>
      </c>
      <c r="CB25" t="str">
        <f t="array" aca="1" ref="CB25" ca="1">IF(AND(CB$3=INDIRECT("'" &amp; $O$3 &amp;"'!$H"&amp;6+$AO22),$AR$4=INDIRECT("'" &amp; $O$3 &amp;"'!$j"&amp;6+$AO22)),INDIRECT("'" &amp; $O$3 &amp;"'!$c"&amp;6+$AO22),"")</f>
        <v/>
      </c>
      <c r="CD25" t="str">
        <f t="array" aca="1" ref="CD25" ca="1">IF(AND(CD$3=INDIRECT("'" &amp; $O$3 &amp;"'!$H"&amp;6+$AO22),$AR$4=INDIRECT("'" &amp; $O$3 &amp;"'!$j"&amp;6+$AO22)),INDIRECT("'" &amp; $O$3 &amp;"'!$c"&amp;6+$AO22),"")</f>
        <v/>
      </c>
      <c r="CF25" t="str">
        <f t="array" aca="1" ref="CF25" ca="1">IF(AND(CF$3=INDIRECT("'" &amp; $O$3 &amp;"'!$H"&amp;6+$AO22),$AR$4=INDIRECT("'" &amp; $O$3 &amp;"'!$j"&amp;6+$AO22)),INDIRECT("'" &amp; $O$3 &amp;"'!$c"&amp;6+$AO22),"")</f>
        <v/>
      </c>
      <c r="CH25" t="str">
        <f t="array" aca="1" ref="CH25" ca="1">IF(AND(CH$3=INDIRECT("'" &amp; $O$3 &amp;"'!$H"&amp;6+$AO22),$AR$4=INDIRECT("'" &amp; $O$3 &amp;"'!$j"&amp;6+$AO22)),INDIRECT("'" &amp; $O$3 &amp;"'!$c"&amp;6+$AO22),"")</f>
        <v/>
      </c>
      <c r="CJ25" t="str">
        <f t="array" aca="1" ref="CJ25" ca="1">IF(AND(CJ$3=INDIRECT("'" &amp; $O$3 &amp;"'!$H"&amp;6+$AO22),$AR$4=INDIRECT("'" &amp; $O$3 &amp;"'!$j"&amp;6+$AO22)),INDIRECT("'" &amp; $O$3 &amp;"'!$c"&amp;6+$AO22),"")</f>
        <v/>
      </c>
      <c r="CL25" t="str">
        <f t="array" aca="1" ref="CL25" ca="1">IF(AND(CL$3=INDIRECT("'" &amp; $O$3 &amp;"'!$H"&amp;6+$AO22),$AR$4=INDIRECT("'" &amp; $O$3 &amp;"'!$j"&amp;6+$AO22)),INDIRECT("'" &amp; $O$3 &amp;"'!$c"&amp;6+$AO22),"")</f>
        <v/>
      </c>
      <c r="CN25" t="str">
        <f t="array" aca="1" ref="CN25" ca="1">IF(AND(CN$3=INDIRECT("'" &amp; $O$3 &amp;"'!$H"&amp;6+$AO22),$AR$4=INDIRECT("'" &amp; $O$3 &amp;"'!$j"&amp;6+$AO22)),INDIRECT("'" &amp; $O$3 &amp;"'!$c"&amp;6+$AO22),"")</f>
        <v/>
      </c>
      <c r="CP25" t="str">
        <f t="array" aca="1" ref="CP25" ca="1">IF(AND(CP$3=INDIRECT("'" &amp; $O$3 &amp;"'!$H"&amp;6+$AO22),$AR$4=INDIRECT("'" &amp; $O$3 &amp;"'!$j"&amp;6+$AO22)),INDIRECT("'" &amp; $O$3 &amp;"'!$c"&amp;6+$AO22),"")</f>
        <v/>
      </c>
      <c r="CR25" s="218" t="str">
        <f t="array" aca="1" ref="CR25" ca="1">IF(AND(CR$3=INDIRECT("'" &amp; $O$3 &amp;"'!$H"&amp;6+$AO22),$AR$4=INDIRECT("'" &amp; $O$3 &amp;"'!$j"&amp;6+$AO22)),INDIRECT("'" &amp; $O$3 &amp;"'!$c"&amp;6+$AO22),"")</f>
        <v/>
      </c>
      <c r="CT25" s="218" t="str">
        <f t="array" aca="1" ref="CT25" ca="1">IF(AND(CT$3=INDIRECT("'" &amp; $O$3 &amp;"'!$H"&amp;6+$AO22),$AR$4=INDIRECT("'" &amp; $O$3 &amp;"'!$j"&amp;6+$AO22)),INDIRECT("'" &amp; $O$3 &amp;"'!$c"&amp;6+$AO22),"")</f>
        <v/>
      </c>
      <c r="CX25" s="218" t="str">
        <f t="array" aca="1" ref="CX25" ca="1">IF(AND(CX$3=INDIRECT("'" &amp; $O$3 &amp;"'!$H"&amp;6+$AO22),$AR$4=INDIRECT("'" &amp; $O$3 &amp;"'!$j"&amp;6+$AO22)),INDIRECT("'" &amp; $O$3 &amp;"'!$d"&amp;6+$AO22),"")</f>
        <v/>
      </c>
      <c r="CZ25" s="218" t="str">
        <f t="array" aca="1" ref="CZ25" ca="1">IF(AND(CZ$3=INDIRECT("'" &amp; $O$3 &amp;"'!$H"&amp;6+$AO22),$AR$4=INDIRECT("'" &amp; $O$3 &amp;"'!$j"&amp;6+$AO22)),INDIRECT("'" &amp; $O$3 &amp;"'!$d"&amp;6+$AO22),"")</f>
        <v/>
      </c>
      <c r="DB25" s="218" t="str">
        <f t="array" aca="1" ref="DB25" ca="1">IF(AND(DB$3=INDIRECT("'" &amp; $O$3 &amp;"'!$H"&amp;6+$AO22),$AR$4=INDIRECT("'" &amp; $O$3 &amp;"'!$j"&amp;6+$AO22)),INDIRECT("'" &amp; $O$3 &amp;"'!$d"&amp;6+$AO22),"")</f>
        <v/>
      </c>
      <c r="DD25" s="218" t="str">
        <f t="array" aca="1" ref="DD25" ca="1">IF(AND(DD$3=INDIRECT("'" &amp; $O$3 &amp;"'!$H"&amp;6+$AO22),$AR$4=INDIRECT("'" &amp; $O$3 &amp;"'!$j"&amp;6+$AO22)),INDIRECT("'" &amp; $O$3 &amp;"'!$d"&amp;6+$AO22),"")</f>
        <v/>
      </c>
      <c r="DF25" s="218" t="str">
        <f t="array" aca="1" ref="DF25" ca="1">IF(AND(DF$3=INDIRECT("'" &amp; $O$3 &amp;"'!$H"&amp;6+$AO22),$AR$4=INDIRECT("'" &amp; $O$3 &amp;"'!$j"&amp;6+$AO22)),INDIRECT("'" &amp; $O$3 &amp;"'!$d"&amp;6+$AO22),"")</f>
        <v/>
      </c>
      <c r="DH25" s="218" t="str">
        <f t="array" aca="1" ref="DH25" ca="1">IF(AND(DH$3=INDIRECT("'" &amp; $O$3 &amp;"'!$H"&amp;6+$AO22),$AR$4=INDIRECT("'" &amp; $O$3 &amp;"'!$j"&amp;6+$AO22)),INDIRECT("'" &amp; $O$3 &amp;"'!$d"&amp;6+$AO22),"")</f>
        <v/>
      </c>
      <c r="DJ25" s="218" t="str">
        <f t="array" aca="1" ref="DJ25" ca="1">IF(AND(DJ$3=INDIRECT("'" &amp; $O$3 &amp;"'!$H"&amp;6+$AO22),$AR$4=INDIRECT("'" &amp; $O$3 &amp;"'!$j"&amp;6+$AO22)),INDIRECT("'" &amp; $O$3 &amp;"'!$d"&amp;6+$AO22),"")</f>
        <v/>
      </c>
      <c r="DL25" s="218" t="str">
        <f t="array" aca="1" ref="DL25" ca="1">IF(AND(DL$3=INDIRECT("'" &amp; $O$3 &amp;"'!$H"&amp;6+$AO22),$AR$4=INDIRECT("'" &amp; $O$3 &amp;"'!$j"&amp;6+$AO22)),INDIRECT("'" &amp; $O$3 &amp;"'!$d"&amp;6+$AO22),"")</f>
        <v/>
      </c>
      <c r="DN25" s="218" t="str">
        <f t="array" aca="1" ref="DN25" ca="1">IF(AND(DN$3=INDIRECT("'" &amp; $O$3 &amp;"'!$H"&amp;6+$AO22),$AR$4=INDIRECT("'" &amp; $O$3 &amp;"'!$j"&amp;6+$AO22)),INDIRECT("'" &amp; $O$3 &amp;"'!$d"&amp;6+$AO22),"")</f>
        <v/>
      </c>
      <c r="DP25" s="218" t="str">
        <f t="array" aca="1" ref="DP25" ca="1">IF(AND(DP$3=INDIRECT("'" &amp; $O$3 &amp;"'!$H"&amp;6+$AO22),$AR$4=INDIRECT("'" &amp; $O$3 &amp;"'!$j"&amp;6+$AO22)),INDIRECT("'" &amp; $O$3 &amp;"'!$d"&amp;6+$AO22),"")</f>
        <v/>
      </c>
      <c r="DR25" s="218" t="str">
        <f t="array" aca="1" ref="DR25" ca="1">IF(AND(DR$3=INDIRECT("'" &amp; $O$3 &amp;"'!$H"&amp;6+$AO22),$AR$4=INDIRECT("'" &amp; $O$3 &amp;"'!$j"&amp;6+$AO22)),INDIRECT("'" &amp; $O$3 &amp;"'!$d"&amp;6+$AO22),"")</f>
        <v/>
      </c>
      <c r="DT25" s="218" t="str">
        <f t="array" aca="1" ref="DT25" ca="1">IF(AND(DT$3=INDIRECT("'" &amp; $O$3 &amp;"'!$H"&amp;6+$AO22),$AR$4=INDIRECT("'" &amp; $O$3 &amp;"'!$j"&amp;6+$AO22)),INDIRECT("'" &amp; $O$3 &amp;"'!$d"&amp;6+$AO22),"")</f>
        <v/>
      </c>
      <c r="DV25" s="218" t="str">
        <f t="array" aca="1" ref="DV25" ca="1">IF(AND(DV$3=INDIRECT("'" &amp; $O$3 &amp;"'!$H"&amp;6+$AO22),$AR$4=INDIRECT("'" &amp; $O$3 &amp;"'!$j"&amp;6+$AO22)),INDIRECT("'" &amp; $O$3 &amp;"'!$d"&amp;6+$AO22),"")</f>
        <v/>
      </c>
    </row>
    <row r="26" spans="3:126" ht="15">
      <c r="C26" s="48"/>
      <c r="D26" s="46"/>
      <c r="E26" s="46"/>
      <c r="F26" s="46"/>
      <c r="G26" s="46"/>
      <c r="H26" s="46"/>
      <c r="I26" s="46"/>
      <c r="J26" s="46"/>
      <c r="K26" s="46"/>
      <c r="L26" s="46"/>
      <c r="M26" s="46"/>
      <c r="N26" s="1499" t="s">
        <v>124</v>
      </c>
      <c r="O26" s="1500" t="s">
        <v>3</v>
      </c>
      <c r="P26" s="1500"/>
      <c r="Q26" s="1500" t="s">
        <v>4</v>
      </c>
      <c r="R26" s="1500"/>
      <c r="S26" s="1500" t="s">
        <v>5</v>
      </c>
      <c r="T26" s="1501"/>
      <c r="U26" s="46"/>
      <c r="V26" s="46"/>
      <c r="W26" s="1499" t="s">
        <v>124</v>
      </c>
      <c r="X26" s="1500" t="s">
        <v>3</v>
      </c>
      <c r="Y26" s="1500"/>
      <c r="Z26" s="1500" t="s">
        <v>4</v>
      </c>
      <c r="AA26" s="1500"/>
      <c r="AB26" s="1500" t="s">
        <v>5</v>
      </c>
      <c r="AC26" s="1501"/>
      <c r="AD26" s="46"/>
      <c r="AE26" s="46"/>
      <c r="AF26" s="46"/>
      <c r="AG26" s="46"/>
      <c r="AH26" s="46"/>
      <c r="AI26" s="46"/>
      <c r="AJ26" s="46"/>
      <c r="AK26" s="46"/>
      <c r="AL26" s="46"/>
      <c r="AM26" s="95"/>
      <c r="AO26">
        <v>25</v>
      </c>
      <c r="AS26" t="str">
        <f t="array" aca="1" ref="AS26" ca="1">IF(AND(AS$3=INDIRECT("'" &amp; $O$3 &amp;"'!$H"&amp;6+$AO23),$AR$4=INDIRECT("'" &amp; $O$3 &amp;"'!$j"&amp;6+$AO23)),INDIRECT("'" &amp; $O$3 &amp;"'!$b"&amp;6+$AO23),"")</f>
        <v/>
      </c>
      <c r="AU26" t="str">
        <f t="array" aca="1" ref="AU26" ca="1">IF(AND(AU$3=INDIRECT("'" &amp; $O$3 &amp;"'!$H"&amp;6+$AO23),$AR$4=INDIRECT("'" &amp; $O$3 &amp;"'!$j"&amp;6+$AO23)),INDIRECT("'" &amp; $O$3 &amp;"'!$b"&amp;6+$AO23),"")</f>
        <v/>
      </c>
      <c r="AW26" t="str">
        <f t="array" aca="1" ref="AW26" ca="1">IF(AND(AW$3=INDIRECT("'" &amp; $O$3 &amp;"'!$H"&amp;6+$AO23),$AR$4=INDIRECT("'" &amp; $O$3 &amp;"'!$j"&amp;6+$AO23)),INDIRECT("'" &amp; $O$3 &amp;"'!$b"&amp;6+$AO23),"")</f>
        <v/>
      </c>
      <c r="AY26" t="str">
        <f t="array" aca="1" ref="AY26" ca="1">IF(AND(AY$3=INDIRECT("'" &amp; $O$3 &amp;"'!$H"&amp;6+$AO23),$AR$4=INDIRECT("'" &amp; $O$3 &amp;"'!$j"&amp;6+$AO23)),INDIRECT("'" &amp; $O$3 &amp;"'!$b"&amp;6+$AO23),"")</f>
        <v/>
      </c>
      <c r="BA26" t="str">
        <f t="array" aca="1" ref="BA26" ca="1">IF(AND(BA$3=INDIRECT("'" &amp; $O$3 &amp;"'!$H"&amp;6+$AO23),$AR$4=INDIRECT("'" &amp; $O$3 &amp;"'!$j"&amp;6+$AO23)),INDIRECT("'" &amp; $O$3 &amp;"'!$b"&amp;6+$AO23),"")</f>
        <v/>
      </c>
      <c r="BC26" t="str">
        <f t="array" aca="1" ref="BC26" ca="1">IF(AND(BC$3=INDIRECT("'" &amp; $O$3 &amp;"'!$H"&amp;6+$AO23),$AR$4=INDIRECT("'" &amp; $O$3 &amp;"'!$j"&amp;6+$AO23)),INDIRECT("'" &amp; $O$3 &amp;"'!$b"&amp;6+$AO23),"")</f>
        <v/>
      </c>
      <c r="BE26" t="str">
        <f t="array" aca="1" ref="BE26" ca="1">IF(AND(BE$3=INDIRECT("'" &amp; $O$3 &amp;"'!$H"&amp;6+$AO23),$AR$4=INDIRECT("'" &amp; $O$3 &amp;"'!$j"&amp;6+$AO23)),INDIRECT("'" &amp; $O$3 &amp;"'!$b"&amp;6+$AO23),"")</f>
        <v/>
      </c>
      <c r="BG26" t="str">
        <f t="array" aca="1" ref="BG26" ca="1">IF(AND(BG$3=INDIRECT("'" &amp; $O$3 &amp;"'!$H"&amp;6+$AO23),$AR$4=INDIRECT("'" &amp; $O$3 &amp;"'!$j"&amp;6+$AO23)),INDIRECT("'" &amp; $O$3 &amp;"'!$b"&amp;6+$AO23),"")</f>
        <v/>
      </c>
      <c r="BI26" t="str">
        <f t="array" aca="1" ref="BI26" ca="1">IF(AND(BI$3=INDIRECT("'" &amp; $O$3 &amp;"'!$H"&amp;6+$AO23),$AR$4=INDIRECT("'" &amp; $O$3 &amp;"'!$j"&amp;6+$AO23)),INDIRECT("'" &amp; $O$3 &amp;"'!$b"&amp;6+$AO23),"")</f>
        <v/>
      </c>
      <c r="BK26" t="str">
        <f t="array" aca="1" ref="BK26" ca="1">IF(AND(BK$3=INDIRECT("'" &amp; $O$3 &amp;"'!$H"&amp;6+$AO23),$AR$4=INDIRECT("'" &amp; $O$3 &amp;"'!$j"&amp;6+$AO23)),INDIRECT("'" &amp; $O$3 &amp;"'!$b"&amp;6+$AO23),"")</f>
        <v/>
      </c>
      <c r="BM26" t="str">
        <f t="array" aca="1" ref="BM26" ca="1">IF(AND(BM$3=INDIRECT("'" &amp; $O$3 &amp;"'!$H"&amp;6+$AO23),$AR$4=INDIRECT("'" &amp; $O$3 &amp;"'!$j"&amp;6+$AO23)),INDIRECT("'" &amp; $O$3 &amp;"'!$b"&amp;6+$AO23),"")</f>
        <v/>
      </c>
      <c r="BO26" t="str">
        <f t="array" aca="1" ref="BO26" ca="1">IF(AND(BO$3=INDIRECT("'" &amp; $O$3 &amp;"'!$H"&amp;6+$AO23),$AR$4=INDIRECT("'" &amp; $O$3 &amp;"'!$j"&amp;6+$AO23)),INDIRECT("'" &amp; $O$3 &amp;"'!$b"&amp;6+$AO23),"")</f>
        <v/>
      </c>
      <c r="BQ26" t="str">
        <f t="array" aca="1" ref="BQ26" ca="1">IF(AND(BQ$3=INDIRECT("'" &amp; $O$3 &amp;"'!$H"&amp;6+$AO23),$AR$4=INDIRECT("'" &amp; $O$3 &amp;"'!$j"&amp;6+$AO23)),INDIRECT("'" &amp; $O$3 &amp;"'!$b"&amp;6+$AO23),"")</f>
        <v/>
      </c>
      <c r="BV26" t="str">
        <f t="array" aca="1" ref="BV26" ca="1">IF(AND(BV$3=INDIRECT("'" &amp; $O$3 &amp;"'!$H"&amp;6+$AO23),$AR$4=INDIRECT("'" &amp; $O$3 &amp;"'!$j"&amp;6+$AO23)),INDIRECT("'" &amp; $O$3 &amp;"'!$c"&amp;6+$AO23),"")</f>
        <v/>
      </c>
      <c r="BX26" t="str">
        <f t="array" aca="1" ref="BX26" ca="1">IF(AND(BX$3=INDIRECT("'" &amp; $O$3 &amp;"'!$H"&amp;6+$AO23),$AR$4=INDIRECT("'" &amp; $O$3 &amp;"'!$j"&amp;6+$AO23)),INDIRECT("'" &amp; $O$3 &amp;"'!$c"&amp;6+$AO23),"")</f>
        <v/>
      </c>
      <c r="BZ26" t="str">
        <f t="array" aca="1" ref="BZ26" ca="1">IF(AND(BZ$3=INDIRECT("'" &amp; $O$3 &amp;"'!$H"&amp;6+$AO23),$AR$4=INDIRECT("'" &amp; $O$3 &amp;"'!$j"&amp;6+$AO23)),INDIRECT("'" &amp; $O$3 &amp;"'!$c"&amp;6+$AO23),"")</f>
        <v/>
      </c>
      <c r="CB26" t="str">
        <f t="array" aca="1" ref="CB26" ca="1">IF(AND(CB$3=INDIRECT("'" &amp; $O$3 &amp;"'!$H"&amp;6+$AO23),$AR$4=INDIRECT("'" &amp; $O$3 &amp;"'!$j"&amp;6+$AO23)),INDIRECT("'" &amp; $O$3 &amp;"'!$c"&amp;6+$AO23),"")</f>
        <v/>
      </c>
      <c r="CD26" t="str">
        <f t="array" aca="1" ref="CD26" ca="1">IF(AND(CD$3=INDIRECT("'" &amp; $O$3 &amp;"'!$H"&amp;6+$AO23),$AR$4=INDIRECT("'" &amp; $O$3 &amp;"'!$j"&amp;6+$AO23)),INDIRECT("'" &amp; $O$3 &amp;"'!$c"&amp;6+$AO23),"")</f>
        <v/>
      </c>
      <c r="CF26" t="str">
        <f t="array" aca="1" ref="CF26" ca="1">IF(AND(CF$3=INDIRECT("'" &amp; $O$3 &amp;"'!$H"&amp;6+$AO23),$AR$4=INDIRECT("'" &amp; $O$3 &amp;"'!$j"&amp;6+$AO23)),INDIRECT("'" &amp; $O$3 &amp;"'!$c"&amp;6+$AO23),"")</f>
        <v/>
      </c>
      <c r="CH26" t="str">
        <f t="array" aca="1" ref="CH26" ca="1">IF(AND(CH$3=INDIRECT("'" &amp; $O$3 &amp;"'!$H"&amp;6+$AO23),$AR$4=INDIRECT("'" &amp; $O$3 &amp;"'!$j"&amp;6+$AO23)),INDIRECT("'" &amp; $O$3 &amp;"'!$c"&amp;6+$AO23),"")</f>
        <v/>
      </c>
      <c r="CJ26" t="str">
        <f t="array" aca="1" ref="CJ26" ca="1">IF(AND(CJ$3=INDIRECT("'" &amp; $O$3 &amp;"'!$H"&amp;6+$AO23),$AR$4=INDIRECT("'" &amp; $O$3 &amp;"'!$j"&amp;6+$AO23)),INDIRECT("'" &amp; $O$3 &amp;"'!$c"&amp;6+$AO23),"")</f>
        <v/>
      </c>
      <c r="CL26" t="str">
        <f t="array" aca="1" ref="CL26" ca="1">IF(AND(CL$3=INDIRECT("'" &amp; $O$3 &amp;"'!$H"&amp;6+$AO23),$AR$4=INDIRECT("'" &amp; $O$3 &amp;"'!$j"&amp;6+$AO23)),INDIRECT("'" &amp; $O$3 &amp;"'!$c"&amp;6+$AO23),"")</f>
        <v/>
      </c>
      <c r="CN26" t="str">
        <f t="array" aca="1" ref="CN26" ca="1">IF(AND(CN$3=INDIRECT("'" &amp; $O$3 &amp;"'!$H"&amp;6+$AO23),$AR$4=INDIRECT("'" &amp; $O$3 &amp;"'!$j"&amp;6+$AO23)),INDIRECT("'" &amp; $O$3 &amp;"'!$c"&amp;6+$AO23),"")</f>
        <v/>
      </c>
      <c r="CP26" t="str">
        <f t="array" aca="1" ref="CP26" ca="1">IF(AND(CP$3=INDIRECT("'" &amp; $O$3 &amp;"'!$H"&amp;6+$AO23),$AR$4=INDIRECT("'" &amp; $O$3 &amp;"'!$j"&amp;6+$AO23)),INDIRECT("'" &amp; $O$3 &amp;"'!$c"&amp;6+$AO23),"")</f>
        <v/>
      </c>
      <c r="CR26" s="218" t="str">
        <f t="array" aca="1" ref="CR26" ca="1">IF(AND(CR$3=INDIRECT("'" &amp; $O$3 &amp;"'!$H"&amp;6+$AO23),$AR$4=INDIRECT("'" &amp; $O$3 &amp;"'!$j"&amp;6+$AO23)),INDIRECT("'" &amp; $O$3 &amp;"'!$c"&amp;6+$AO23),"")</f>
        <v/>
      </c>
      <c r="CT26" s="218" t="str">
        <f t="array" aca="1" ref="CT26" ca="1">IF(AND(CT$3=INDIRECT("'" &amp; $O$3 &amp;"'!$H"&amp;6+$AO23),$AR$4=INDIRECT("'" &amp; $O$3 &amp;"'!$j"&amp;6+$AO23)),INDIRECT("'" &amp; $O$3 &amp;"'!$c"&amp;6+$AO23),"")</f>
        <v/>
      </c>
      <c r="CX26" s="218" t="str">
        <f t="array" aca="1" ref="CX26" ca="1">IF(AND(CX$3=INDIRECT("'" &amp; $O$3 &amp;"'!$H"&amp;6+$AO23),$AR$4=INDIRECT("'" &amp; $O$3 &amp;"'!$j"&amp;6+$AO23)),INDIRECT("'" &amp; $O$3 &amp;"'!$d"&amp;6+$AO23),"")</f>
        <v/>
      </c>
      <c r="CZ26" s="218" t="str">
        <f t="array" aca="1" ref="CZ26" ca="1">IF(AND(CZ$3=INDIRECT("'" &amp; $O$3 &amp;"'!$H"&amp;6+$AO23),$AR$4=INDIRECT("'" &amp; $O$3 &amp;"'!$j"&amp;6+$AO23)),INDIRECT("'" &amp; $O$3 &amp;"'!$d"&amp;6+$AO23),"")</f>
        <v/>
      </c>
      <c r="DB26" s="218" t="str">
        <f t="array" aca="1" ref="DB26" ca="1">IF(AND(DB$3=INDIRECT("'" &amp; $O$3 &amp;"'!$H"&amp;6+$AO23),$AR$4=INDIRECT("'" &amp; $O$3 &amp;"'!$j"&amp;6+$AO23)),INDIRECT("'" &amp; $O$3 &amp;"'!$d"&amp;6+$AO23),"")</f>
        <v/>
      </c>
      <c r="DD26" s="218" t="str">
        <f t="array" aca="1" ref="DD26" ca="1">IF(AND(DD$3=INDIRECT("'" &amp; $O$3 &amp;"'!$H"&amp;6+$AO23),$AR$4=INDIRECT("'" &amp; $O$3 &amp;"'!$j"&amp;6+$AO23)),INDIRECT("'" &amp; $O$3 &amp;"'!$d"&amp;6+$AO23),"")</f>
        <v/>
      </c>
      <c r="DF26" s="218" t="str">
        <f t="array" aca="1" ref="DF26" ca="1">IF(AND(DF$3=INDIRECT("'" &amp; $O$3 &amp;"'!$H"&amp;6+$AO23),$AR$4=INDIRECT("'" &amp; $O$3 &amp;"'!$j"&amp;6+$AO23)),INDIRECT("'" &amp; $O$3 &amp;"'!$d"&amp;6+$AO23),"")</f>
        <v/>
      </c>
      <c r="DH26" s="218" t="str">
        <f t="array" aca="1" ref="DH26" ca="1">IF(AND(DH$3=INDIRECT("'" &amp; $O$3 &amp;"'!$H"&amp;6+$AO23),$AR$4=INDIRECT("'" &amp; $O$3 &amp;"'!$j"&amp;6+$AO23)),INDIRECT("'" &amp; $O$3 &amp;"'!$d"&amp;6+$AO23),"")</f>
        <v/>
      </c>
      <c r="DJ26" s="218" t="str">
        <f t="array" aca="1" ref="DJ26" ca="1">IF(AND(DJ$3=INDIRECT("'" &amp; $O$3 &amp;"'!$H"&amp;6+$AO23),$AR$4=INDIRECT("'" &amp; $O$3 &amp;"'!$j"&amp;6+$AO23)),INDIRECT("'" &amp; $O$3 &amp;"'!$d"&amp;6+$AO23),"")</f>
        <v/>
      </c>
      <c r="DL26" s="218" t="str">
        <f t="array" aca="1" ref="DL26" ca="1">IF(AND(DL$3=INDIRECT("'" &amp; $O$3 &amp;"'!$H"&amp;6+$AO23),$AR$4=INDIRECT("'" &amp; $O$3 &amp;"'!$j"&amp;6+$AO23)),INDIRECT("'" &amp; $O$3 &amp;"'!$d"&amp;6+$AO23),"")</f>
        <v/>
      </c>
      <c r="DN26" s="218" t="str">
        <f t="array" aca="1" ref="DN26" ca="1">IF(AND(DN$3=INDIRECT("'" &amp; $O$3 &amp;"'!$H"&amp;6+$AO23),$AR$4=INDIRECT("'" &amp; $O$3 &amp;"'!$j"&amp;6+$AO23)),INDIRECT("'" &amp; $O$3 &amp;"'!$d"&amp;6+$AO23),"")</f>
        <v/>
      </c>
      <c r="DP26" s="218" t="str">
        <f t="array" aca="1" ref="DP26" ca="1">IF(AND(DP$3=INDIRECT("'" &amp; $O$3 &amp;"'!$H"&amp;6+$AO23),$AR$4=INDIRECT("'" &amp; $O$3 &amp;"'!$j"&amp;6+$AO23)),INDIRECT("'" &amp; $O$3 &amp;"'!$d"&amp;6+$AO23),"")</f>
        <v/>
      </c>
      <c r="DR26" s="218" t="str">
        <f t="array" aca="1" ref="DR26" ca="1">IF(AND(DR$3=INDIRECT("'" &amp; $O$3 &amp;"'!$H"&amp;6+$AO23),$AR$4=INDIRECT("'" &amp; $O$3 &amp;"'!$j"&amp;6+$AO23)),INDIRECT("'" &amp; $O$3 &amp;"'!$d"&amp;6+$AO23),"")</f>
        <v/>
      </c>
      <c r="DT26" s="218" t="str">
        <f t="array" aca="1" ref="DT26" ca="1">IF(AND(DT$3=INDIRECT("'" &amp; $O$3 &amp;"'!$H"&amp;6+$AO23),$AR$4=INDIRECT("'" &amp; $O$3 &amp;"'!$j"&amp;6+$AO23)),INDIRECT("'" &amp; $O$3 &amp;"'!$d"&amp;6+$AO23),"")</f>
        <v/>
      </c>
      <c r="DV26" s="218" t="str">
        <f t="array" aca="1" ref="DV26" ca="1">IF(AND(DV$3=INDIRECT("'" &amp; $O$3 &amp;"'!$H"&amp;6+$AO23),$AR$4=INDIRECT("'" &amp; $O$3 &amp;"'!$j"&amp;6+$AO23)),INDIRECT("'" &amp; $O$3 &amp;"'!$d"&amp;6+$AO23),"")</f>
        <v/>
      </c>
    </row>
    <row r="27" spans="3:126" ht="15">
      <c r="C27" s="48"/>
      <c r="D27" s="46"/>
      <c r="E27" s="46"/>
      <c r="F27" s="46"/>
      <c r="G27" s="46"/>
      <c r="H27" s="46"/>
      <c r="I27" s="46"/>
      <c r="J27" s="46"/>
      <c r="K27" s="46"/>
      <c r="L27" s="46"/>
      <c r="M27" s="46"/>
      <c r="N27" s="1499"/>
      <c r="O27" s="164" t="s">
        <v>115</v>
      </c>
      <c r="P27" s="164" t="s">
        <v>43</v>
      </c>
      <c r="Q27" s="164" t="s">
        <v>115</v>
      </c>
      <c r="R27" s="164" t="s">
        <v>43</v>
      </c>
      <c r="S27" s="164" t="s">
        <v>115</v>
      </c>
      <c r="T27" s="165" t="s">
        <v>43</v>
      </c>
      <c r="U27" s="46"/>
      <c r="V27" s="46"/>
      <c r="W27" s="1499"/>
      <c r="X27" s="164" t="s">
        <v>115</v>
      </c>
      <c r="Y27" s="164" t="s">
        <v>43</v>
      </c>
      <c r="Z27" s="164" t="s">
        <v>115</v>
      </c>
      <c r="AA27" s="164" t="s">
        <v>43</v>
      </c>
      <c r="AB27" s="164" t="s">
        <v>115</v>
      </c>
      <c r="AC27" s="165" t="s">
        <v>43</v>
      </c>
      <c r="AD27" s="46"/>
      <c r="AE27" s="46"/>
      <c r="AF27" s="46"/>
      <c r="AG27" s="46"/>
      <c r="AH27" s="46"/>
      <c r="AI27" s="46"/>
      <c r="AJ27" s="46"/>
      <c r="AK27" s="46"/>
      <c r="AL27" s="46"/>
      <c r="AM27" s="95"/>
      <c r="AO27">
        <v>26</v>
      </c>
      <c r="AS27" t="str">
        <f t="array" aca="1" ref="AS27" ca="1">IF(AND(AS$3=INDIRECT("'" &amp; $O$3 &amp;"'!$H"&amp;6+$AO24),$AR$4=INDIRECT("'" &amp; $O$3 &amp;"'!$j"&amp;6+$AO24)),INDIRECT("'" &amp; $O$3 &amp;"'!$b"&amp;6+$AO24),"")</f>
        <v/>
      </c>
      <c r="AU27" t="str">
        <f t="array" aca="1" ref="AU27" ca="1">IF(AND(AU$3=INDIRECT("'" &amp; $O$3 &amp;"'!$H"&amp;6+$AO24),$AR$4=INDIRECT("'" &amp; $O$3 &amp;"'!$j"&amp;6+$AO24)),INDIRECT("'" &amp; $O$3 &amp;"'!$b"&amp;6+$AO24),"")</f>
        <v/>
      </c>
      <c r="AW27" t="str">
        <f t="array" aca="1" ref="AW27" ca="1">IF(AND(AW$3=INDIRECT("'" &amp; $O$3 &amp;"'!$H"&amp;6+$AO24),$AR$4=INDIRECT("'" &amp; $O$3 &amp;"'!$j"&amp;6+$AO24)),INDIRECT("'" &amp; $O$3 &amp;"'!$b"&amp;6+$AO24),"")</f>
        <v/>
      </c>
      <c r="AY27" t="str">
        <f t="array" aca="1" ref="AY27" ca="1">IF(AND(AY$3=INDIRECT("'" &amp; $O$3 &amp;"'!$H"&amp;6+$AO24),$AR$4=INDIRECT("'" &amp; $O$3 &amp;"'!$j"&amp;6+$AO24)),INDIRECT("'" &amp; $O$3 &amp;"'!$b"&amp;6+$AO24),"")</f>
        <v/>
      </c>
      <c r="BA27" t="str">
        <f t="array" aca="1" ref="BA27" ca="1">IF(AND(BA$3=INDIRECT("'" &amp; $O$3 &amp;"'!$H"&amp;6+$AO24),$AR$4=INDIRECT("'" &amp; $O$3 &amp;"'!$j"&amp;6+$AO24)),INDIRECT("'" &amp; $O$3 &amp;"'!$b"&amp;6+$AO24),"")</f>
        <v/>
      </c>
      <c r="BC27" t="str">
        <f t="array" aca="1" ref="BC27" ca="1">IF(AND(BC$3=INDIRECT("'" &amp; $O$3 &amp;"'!$H"&amp;6+$AO24),$AR$4=INDIRECT("'" &amp; $O$3 &amp;"'!$j"&amp;6+$AO24)),INDIRECT("'" &amp; $O$3 &amp;"'!$b"&amp;6+$AO24),"")</f>
        <v/>
      </c>
      <c r="BE27" t="str">
        <f t="array" aca="1" ref="BE27" ca="1">IF(AND(BE$3=INDIRECT("'" &amp; $O$3 &amp;"'!$H"&amp;6+$AO24),$AR$4=INDIRECT("'" &amp; $O$3 &amp;"'!$j"&amp;6+$AO24)),INDIRECT("'" &amp; $O$3 &amp;"'!$b"&amp;6+$AO24),"")</f>
        <v/>
      </c>
      <c r="BG27" t="str">
        <f t="array" aca="1" ref="BG27" ca="1">IF(AND(BG$3=INDIRECT("'" &amp; $O$3 &amp;"'!$H"&amp;6+$AO24),$AR$4=INDIRECT("'" &amp; $O$3 &amp;"'!$j"&amp;6+$AO24)),INDIRECT("'" &amp; $O$3 &amp;"'!$b"&amp;6+$AO24),"")</f>
        <v/>
      </c>
      <c r="BI27" t="str">
        <f t="array" aca="1" ref="BI27" ca="1">IF(AND(BI$3=INDIRECT("'" &amp; $O$3 &amp;"'!$H"&amp;6+$AO24),$AR$4=INDIRECT("'" &amp; $O$3 &amp;"'!$j"&amp;6+$AO24)),INDIRECT("'" &amp; $O$3 &amp;"'!$b"&amp;6+$AO24),"")</f>
        <v/>
      </c>
      <c r="BK27" t="str">
        <f t="array" aca="1" ref="BK27" ca="1">IF(AND(BK$3=INDIRECT("'" &amp; $O$3 &amp;"'!$H"&amp;6+$AO24),$AR$4=INDIRECT("'" &amp; $O$3 &amp;"'!$j"&amp;6+$AO24)),INDIRECT("'" &amp; $O$3 &amp;"'!$b"&amp;6+$AO24),"")</f>
        <v/>
      </c>
      <c r="BM27" t="str">
        <f t="array" aca="1" ref="BM27" ca="1">IF(AND(BM$3=INDIRECT("'" &amp; $O$3 &amp;"'!$H"&amp;6+$AO24),$AR$4=INDIRECT("'" &amp; $O$3 &amp;"'!$j"&amp;6+$AO24)),INDIRECT("'" &amp; $O$3 &amp;"'!$b"&amp;6+$AO24),"")</f>
        <v/>
      </c>
      <c r="BO27" t="str">
        <f t="array" aca="1" ref="BO27" ca="1">IF(AND(BO$3=INDIRECT("'" &amp; $O$3 &amp;"'!$H"&amp;6+$AO24),$AR$4=INDIRECT("'" &amp; $O$3 &amp;"'!$j"&amp;6+$AO24)),INDIRECT("'" &amp; $O$3 &amp;"'!$b"&amp;6+$AO24),"")</f>
        <v/>
      </c>
      <c r="BQ27" t="str">
        <f t="array" aca="1" ref="BQ27" ca="1">IF(AND(BQ$3=INDIRECT("'" &amp; $O$3 &amp;"'!$H"&amp;6+$AO24),$AR$4=INDIRECT("'" &amp; $O$3 &amp;"'!$j"&amp;6+$AO24)),INDIRECT("'" &amp; $O$3 &amp;"'!$b"&amp;6+$AO24),"")</f>
        <v/>
      </c>
      <c r="BV27" t="str">
        <f t="array" aca="1" ref="BV27" ca="1">IF(AND(BV$3=INDIRECT("'" &amp; $O$3 &amp;"'!$H"&amp;6+$AO24),$AR$4=INDIRECT("'" &amp; $O$3 &amp;"'!$j"&amp;6+$AO24)),INDIRECT("'" &amp; $O$3 &amp;"'!$c"&amp;6+$AO24),"")</f>
        <v/>
      </c>
      <c r="BX27" t="str">
        <f t="array" aca="1" ref="BX27" ca="1">IF(AND(BX$3=INDIRECT("'" &amp; $O$3 &amp;"'!$H"&amp;6+$AO24),$AR$4=INDIRECT("'" &amp; $O$3 &amp;"'!$j"&amp;6+$AO24)),INDIRECT("'" &amp; $O$3 &amp;"'!$c"&amp;6+$AO24),"")</f>
        <v/>
      </c>
      <c r="BZ27" t="str">
        <f t="array" aca="1" ref="BZ27" ca="1">IF(AND(BZ$3=INDIRECT("'" &amp; $O$3 &amp;"'!$H"&amp;6+$AO24),$AR$4=INDIRECT("'" &amp; $O$3 &amp;"'!$j"&amp;6+$AO24)),INDIRECT("'" &amp; $O$3 &amp;"'!$c"&amp;6+$AO24),"")</f>
        <v/>
      </c>
      <c r="CB27" t="str">
        <f t="array" aca="1" ref="CB27" ca="1">IF(AND(CB$3=INDIRECT("'" &amp; $O$3 &amp;"'!$H"&amp;6+$AO24),$AR$4=INDIRECT("'" &amp; $O$3 &amp;"'!$j"&amp;6+$AO24)),INDIRECT("'" &amp; $O$3 &amp;"'!$c"&amp;6+$AO24),"")</f>
        <v/>
      </c>
      <c r="CD27" t="str">
        <f t="array" aca="1" ref="CD27" ca="1">IF(AND(CD$3=INDIRECT("'" &amp; $O$3 &amp;"'!$H"&amp;6+$AO24),$AR$4=INDIRECT("'" &amp; $O$3 &amp;"'!$j"&amp;6+$AO24)),INDIRECT("'" &amp; $O$3 &amp;"'!$c"&amp;6+$AO24),"")</f>
        <v/>
      </c>
      <c r="CF27" t="str">
        <f t="array" aca="1" ref="CF27" ca="1">IF(AND(CF$3=INDIRECT("'" &amp; $O$3 &amp;"'!$H"&amp;6+$AO24),$AR$4=INDIRECT("'" &amp; $O$3 &amp;"'!$j"&amp;6+$AO24)),INDIRECT("'" &amp; $O$3 &amp;"'!$c"&amp;6+$AO24),"")</f>
        <v/>
      </c>
      <c r="CH27" t="str">
        <f t="array" aca="1" ref="CH27" ca="1">IF(AND(CH$3=INDIRECT("'" &amp; $O$3 &amp;"'!$H"&amp;6+$AO24),$AR$4=INDIRECT("'" &amp; $O$3 &amp;"'!$j"&amp;6+$AO24)),INDIRECT("'" &amp; $O$3 &amp;"'!$c"&amp;6+$AO24),"")</f>
        <v/>
      </c>
      <c r="CJ27" t="str">
        <f t="array" aca="1" ref="CJ27" ca="1">IF(AND(CJ$3=INDIRECT("'" &amp; $O$3 &amp;"'!$H"&amp;6+$AO24),$AR$4=INDIRECT("'" &amp; $O$3 &amp;"'!$j"&amp;6+$AO24)),INDIRECT("'" &amp; $O$3 &amp;"'!$c"&amp;6+$AO24),"")</f>
        <v/>
      </c>
      <c r="CL27" t="str">
        <f t="array" aca="1" ref="CL27" ca="1">IF(AND(CL$3=INDIRECT("'" &amp; $O$3 &amp;"'!$H"&amp;6+$AO24),$AR$4=INDIRECT("'" &amp; $O$3 &amp;"'!$j"&amp;6+$AO24)),INDIRECT("'" &amp; $O$3 &amp;"'!$c"&amp;6+$AO24),"")</f>
        <v/>
      </c>
      <c r="CN27" t="str">
        <f t="array" aca="1" ref="CN27" ca="1">IF(AND(CN$3=INDIRECT("'" &amp; $O$3 &amp;"'!$H"&amp;6+$AO24),$AR$4=INDIRECT("'" &amp; $O$3 &amp;"'!$j"&amp;6+$AO24)),INDIRECT("'" &amp; $O$3 &amp;"'!$c"&amp;6+$AO24),"")</f>
        <v/>
      </c>
      <c r="CP27" t="str">
        <f t="array" aca="1" ref="CP27" ca="1">IF(AND(CP$3=INDIRECT("'" &amp; $O$3 &amp;"'!$H"&amp;6+$AO24),$AR$4=INDIRECT("'" &amp; $O$3 &amp;"'!$j"&amp;6+$AO24)),INDIRECT("'" &amp; $O$3 &amp;"'!$c"&amp;6+$AO24),"")</f>
        <v/>
      </c>
      <c r="CR27" s="218" t="str">
        <f t="array" aca="1" ref="CR27" ca="1">IF(AND(CR$3=INDIRECT("'" &amp; $O$3 &amp;"'!$H"&amp;6+$AO24),$AR$4=INDIRECT("'" &amp; $O$3 &amp;"'!$j"&amp;6+$AO24)),INDIRECT("'" &amp; $O$3 &amp;"'!$c"&amp;6+$AO24),"")</f>
        <v/>
      </c>
      <c r="CT27" s="218" t="str">
        <f t="array" aca="1" ref="CT27" ca="1">IF(AND(CT$3=INDIRECT("'" &amp; $O$3 &amp;"'!$H"&amp;6+$AO24),$AR$4=INDIRECT("'" &amp; $O$3 &amp;"'!$j"&amp;6+$AO24)),INDIRECT("'" &amp; $O$3 &amp;"'!$c"&amp;6+$AO24),"")</f>
        <v/>
      </c>
      <c r="CX27" s="218" t="str">
        <f t="array" aca="1" ref="CX27" ca="1">IF(AND(CX$3=INDIRECT("'" &amp; $O$3 &amp;"'!$H"&amp;6+$AO24),$AR$4=INDIRECT("'" &amp; $O$3 &amp;"'!$j"&amp;6+$AO24)),INDIRECT("'" &amp; $O$3 &amp;"'!$d"&amp;6+$AO24),"")</f>
        <v/>
      </c>
      <c r="CZ27" s="218" t="str">
        <f t="array" aca="1" ref="CZ27" ca="1">IF(AND(CZ$3=INDIRECT("'" &amp; $O$3 &amp;"'!$H"&amp;6+$AO24),$AR$4=INDIRECT("'" &amp; $O$3 &amp;"'!$j"&amp;6+$AO24)),INDIRECT("'" &amp; $O$3 &amp;"'!$d"&amp;6+$AO24),"")</f>
        <v/>
      </c>
      <c r="DB27" s="218" t="str">
        <f t="array" aca="1" ref="DB27" ca="1">IF(AND(DB$3=INDIRECT("'" &amp; $O$3 &amp;"'!$H"&amp;6+$AO24),$AR$4=INDIRECT("'" &amp; $O$3 &amp;"'!$j"&amp;6+$AO24)),INDIRECT("'" &amp; $O$3 &amp;"'!$d"&amp;6+$AO24),"")</f>
        <v/>
      </c>
      <c r="DD27" s="218" t="str">
        <f t="array" aca="1" ref="DD27" ca="1">IF(AND(DD$3=INDIRECT("'" &amp; $O$3 &amp;"'!$H"&amp;6+$AO24),$AR$4=INDIRECT("'" &amp; $O$3 &amp;"'!$j"&amp;6+$AO24)),INDIRECT("'" &amp; $O$3 &amp;"'!$d"&amp;6+$AO24),"")</f>
        <v/>
      </c>
      <c r="DF27" s="218" t="str">
        <f t="array" aca="1" ref="DF27" ca="1">IF(AND(DF$3=INDIRECT("'" &amp; $O$3 &amp;"'!$H"&amp;6+$AO24),$AR$4=INDIRECT("'" &amp; $O$3 &amp;"'!$j"&amp;6+$AO24)),INDIRECT("'" &amp; $O$3 &amp;"'!$d"&amp;6+$AO24),"")</f>
        <v/>
      </c>
      <c r="DH27" s="218" t="str">
        <f t="array" aca="1" ref="DH27" ca="1">IF(AND(DH$3=INDIRECT("'" &amp; $O$3 &amp;"'!$H"&amp;6+$AO24),$AR$4=INDIRECT("'" &amp; $O$3 &amp;"'!$j"&amp;6+$AO24)),INDIRECT("'" &amp; $O$3 &amp;"'!$d"&amp;6+$AO24),"")</f>
        <v/>
      </c>
      <c r="DJ27" s="218" t="str">
        <f t="array" aca="1" ref="DJ27" ca="1">IF(AND(DJ$3=INDIRECT("'" &amp; $O$3 &amp;"'!$H"&amp;6+$AO24),$AR$4=INDIRECT("'" &amp; $O$3 &amp;"'!$j"&amp;6+$AO24)),INDIRECT("'" &amp; $O$3 &amp;"'!$d"&amp;6+$AO24),"")</f>
        <v/>
      </c>
      <c r="DL27" s="218" t="str">
        <f t="array" aca="1" ref="DL27" ca="1">IF(AND(DL$3=INDIRECT("'" &amp; $O$3 &amp;"'!$H"&amp;6+$AO24),$AR$4=INDIRECT("'" &amp; $O$3 &amp;"'!$j"&amp;6+$AO24)),INDIRECT("'" &amp; $O$3 &amp;"'!$d"&amp;6+$AO24),"")</f>
        <v/>
      </c>
      <c r="DN27" s="218" t="str">
        <f t="array" aca="1" ref="DN27" ca="1">IF(AND(DN$3=INDIRECT("'" &amp; $O$3 &amp;"'!$H"&amp;6+$AO24),$AR$4=INDIRECT("'" &amp; $O$3 &amp;"'!$j"&amp;6+$AO24)),INDIRECT("'" &amp; $O$3 &amp;"'!$d"&amp;6+$AO24),"")</f>
        <v/>
      </c>
      <c r="DP27" s="218" t="str">
        <f t="array" aca="1" ref="DP27" ca="1">IF(AND(DP$3=INDIRECT("'" &amp; $O$3 &amp;"'!$H"&amp;6+$AO24),$AR$4=INDIRECT("'" &amp; $O$3 &amp;"'!$j"&amp;6+$AO24)),INDIRECT("'" &amp; $O$3 &amp;"'!$d"&amp;6+$AO24),"")</f>
        <v/>
      </c>
      <c r="DR27" s="218" t="str">
        <f t="array" aca="1" ref="DR27" ca="1">IF(AND(DR$3=INDIRECT("'" &amp; $O$3 &amp;"'!$H"&amp;6+$AO24),$AR$4=INDIRECT("'" &amp; $O$3 &amp;"'!$j"&amp;6+$AO24)),INDIRECT("'" &amp; $O$3 &amp;"'!$d"&amp;6+$AO24),"")</f>
        <v/>
      </c>
      <c r="DT27" s="218" t="str">
        <f t="array" aca="1" ref="DT27" ca="1">IF(AND(DT$3=INDIRECT("'" &amp; $O$3 &amp;"'!$H"&amp;6+$AO24),$AR$4=INDIRECT("'" &amp; $O$3 &amp;"'!$j"&amp;6+$AO24)),INDIRECT("'" &amp; $O$3 &amp;"'!$d"&amp;6+$AO24),"")</f>
        <v/>
      </c>
      <c r="DV27" s="218" t="str">
        <f t="array" aca="1" ref="DV27" ca="1">IF(AND(DV$3=INDIRECT("'" &amp; $O$3 &amp;"'!$H"&amp;6+$AO24),$AR$4=INDIRECT("'" &amp; $O$3 &amp;"'!$j"&amp;6+$AO24)),INDIRECT("'" &amp; $O$3 &amp;"'!$d"&amp;6+$AO24),"")</f>
        <v/>
      </c>
    </row>
    <row r="28" spans="3:126" ht="15">
      <c r="C28" s="48"/>
      <c r="D28" s="46"/>
      <c r="E28" s="46"/>
      <c r="F28" s="46"/>
      <c r="G28" s="46"/>
      <c r="H28" s="46"/>
      <c r="I28" s="46"/>
      <c r="J28" s="46"/>
      <c r="K28" s="46"/>
      <c r="L28" s="46"/>
      <c r="M28" s="46"/>
      <c r="N28" s="140" t="s">
        <v>88</v>
      </c>
      <c r="O28" s="143">
        <v>0</v>
      </c>
      <c r="P28" s="143"/>
      <c r="Q28" s="143">
        <v>0</v>
      </c>
      <c r="R28" s="143"/>
      <c r="S28" s="143">
        <v>0</v>
      </c>
      <c r="T28" s="144"/>
      <c r="U28" s="46"/>
      <c r="V28" s="46"/>
      <c r="W28" s="140" t="s">
        <v>88</v>
      </c>
      <c r="X28" s="143">
        <f ca="1">SQRT(SUMSQ(F37,X37,AG37))</f>
        <v>0</v>
      </c>
      <c r="Y28" s="143"/>
      <c r="Z28" s="143">
        <f ca="1">SQRT(SUMSQ(H37,Z37,AI37))</f>
        <v>0</v>
      </c>
      <c r="AA28" s="143"/>
      <c r="AB28" s="143">
        <f ca="1">SQRT(SUMSQ(J37,AB37,AK37))</f>
        <v>0</v>
      </c>
      <c r="AC28" s="144"/>
      <c r="AD28" s="46"/>
      <c r="AE28" s="46"/>
      <c r="AF28" s="46"/>
      <c r="AG28" s="46"/>
      <c r="AH28" s="46"/>
      <c r="AI28" s="46"/>
      <c r="AJ28" s="46"/>
      <c r="AK28" s="46"/>
      <c r="AL28" s="46"/>
      <c r="AM28" s="95"/>
      <c r="AO28">
        <v>27</v>
      </c>
      <c r="AS28" t="str">
        <f t="array" aca="1" ref="AS28" ca="1">IF(AND(AS$3=INDIRECT("'" &amp; $O$3 &amp;"'!$H"&amp;6+$AO25),$AR$4=INDIRECT("'" &amp; $O$3 &amp;"'!$j"&amp;6+$AO25)),INDIRECT("'" &amp; $O$3 &amp;"'!$b"&amp;6+$AO25),"")</f>
        <v/>
      </c>
      <c r="AU28" t="str">
        <f t="array" aca="1" ref="AU28" ca="1">IF(AND(AU$3=INDIRECT("'" &amp; $O$3 &amp;"'!$H"&amp;6+$AO25),$AR$4=INDIRECT("'" &amp; $O$3 &amp;"'!$j"&amp;6+$AO25)),INDIRECT("'" &amp; $O$3 &amp;"'!$b"&amp;6+$AO25),"")</f>
        <v/>
      </c>
      <c r="AW28" t="str">
        <f t="array" aca="1" ref="AW28" ca="1">IF(AND(AW$3=INDIRECT("'" &amp; $O$3 &amp;"'!$H"&amp;6+$AO25),$AR$4=INDIRECT("'" &amp; $O$3 &amp;"'!$j"&amp;6+$AO25)),INDIRECT("'" &amp; $O$3 &amp;"'!$b"&amp;6+$AO25),"")</f>
        <v/>
      </c>
      <c r="AY28" t="str">
        <f t="array" aca="1" ref="AY28" ca="1">IF(AND(AY$3=INDIRECT("'" &amp; $O$3 &amp;"'!$H"&amp;6+$AO25),$AR$4=INDIRECT("'" &amp; $O$3 &amp;"'!$j"&amp;6+$AO25)),INDIRECT("'" &amp; $O$3 &amp;"'!$b"&amp;6+$AO25),"")</f>
        <v/>
      </c>
      <c r="BA28" t="str">
        <f t="array" aca="1" ref="BA28" ca="1">IF(AND(BA$3=INDIRECT("'" &amp; $O$3 &amp;"'!$H"&amp;6+$AO25),$AR$4=INDIRECT("'" &amp; $O$3 &amp;"'!$j"&amp;6+$AO25)),INDIRECT("'" &amp; $O$3 &amp;"'!$b"&amp;6+$AO25),"")</f>
        <v/>
      </c>
      <c r="BC28" t="str">
        <f t="array" aca="1" ref="BC28" ca="1">IF(AND(BC$3=INDIRECT("'" &amp; $O$3 &amp;"'!$H"&amp;6+$AO25),$AR$4=INDIRECT("'" &amp; $O$3 &amp;"'!$j"&amp;6+$AO25)),INDIRECT("'" &amp; $O$3 &amp;"'!$b"&amp;6+$AO25),"")</f>
        <v/>
      </c>
      <c r="BE28" t="str">
        <f t="array" aca="1" ref="BE28" ca="1">IF(AND(BE$3=INDIRECT("'" &amp; $O$3 &amp;"'!$H"&amp;6+$AO25),$AR$4=INDIRECT("'" &amp; $O$3 &amp;"'!$j"&amp;6+$AO25)),INDIRECT("'" &amp; $O$3 &amp;"'!$b"&amp;6+$AO25),"")</f>
        <v/>
      </c>
      <c r="BG28" t="str">
        <f t="array" aca="1" ref="BG28" ca="1">IF(AND(BG$3=INDIRECT("'" &amp; $O$3 &amp;"'!$H"&amp;6+$AO25),$AR$4=INDIRECT("'" &amp; $O$3 &amp;"'!$j"&amp;6+$AO25)),INDIRECT("'" &amp; $O$3 &amp;"'!$b"&amp;6+$AO25),"")</f>
        <v/>
      </c>
      <c r="BI28" t="str">
        <f t="array" aca="1" ref="BI28" ca="1">IF(AND(BI$3=INDIRECT("'" &amp; $O$3 &amp;"'!$H"&amp;6+$AO25),$AR$4=INDIRECT("'" &amp; $O$3 &amp;"'!$j"&amp;6+$AO25)),INDIRECT("'" &amp; $O$3 &amp;"'!$b"&amp;6+$AO25),"")</f>
        <v/>
      </c>
      <c r="BK28" t="str">
        <f t="array" aca="1" ref="BK28" ca="1">IF(AND(BK$3=INDIRECT("'" &amp; $O$3 &amp;"'!$H"&amp;6+$AO25),$AR$4=INDIRECT("'" &amp; $O$3 &amp;"'!$j"&amp;6+$AO25)),INDIRECT("'" &amp; $O$3 &amp;"'!$b"&amp;6+$AO25),"")</f>
        <v/>
      </c>
      <c r="BM28" t="str">
        <f t="array" aca="1" ref="BM28" ca="1">IF(AND(BM$3=INDIRECT("'" &amp; $O$3 &amp;"'!$H"&amp;6+$AO25),$AR$4=INDIRECT("'" &amp; $O$3 &amp;"'!$j"&amp;6+$AO25)),INDIRECT("'" &amp; $O$3 &amp;"'!$b"&amp;6+$AO25),"")</f>
        <v/>
      </c>
      <c r="BO28" t="str">
        <f t="array" aca="1" ref="BO28" ca="1">IF(AND(BO$3=INDIRECT("'" &amp; $O$3 &amp;"'!$H"&amp;6+$AO25),$AR$4=INDIRECT("'" &amp; $O$3 &amp;"'!$j"&amp;6+$AO25)),INDIRECT("'" &amp; $O$3 &amp;"'!$b"&amp;6+$AO25),"")</f>
        <v/>
      </c>
      <c r="BQ28" t="str">
        <f t="array" aca="1" ref="BQ28" ca="1">IF(AND(BQ$3=INDIRECT("'" &amp; $O$3 &amp;"'!$H"&amp;6+$AO25),$AR$4=INDIRECT("'" &amp; $O$3 &amp;"'!$j"&amp;6+$AO25)),INDIRECT("'" &amp; $O$3 &amp;"'!$b"&amp;6+$AO25),"")</f>
        <v/>
      </c>
      <c r="BV28" t="str">
        <f t="array" aca="1" ref="BV28" ca="1">IF(AND(BV$3=INDIRECT("'" &amp; $O$3 &amp;"'!$H"&amp;6+$AO25),$AR$4=INDIRECT("'" &amp; $O$3 &amp;"'!$j"&amp;6+$AO25)),INDIRECT("'" &amp; $O$3 &amp;"'!$c"&amp;6+$AO25),"")</f>
        <v/>
      </c>
      <c r="BX28" t="str">
        <f t="array" aca="1" ref="BX28" ca="1">IF(AND(BX$3=INDIRECT("'" &amp; $O$3 &amp;"'!$H"&amp;6+$AO25),$AR$4=INDIRECT("'" &amp; $O$3 &amp;"'!$j"&amp;6+$AO25)),INDIRECT("'" &amp; $O$3 &amp;"'!$c"&amp;6+$AO25),"")</f>
        <v/>
      </c>
      <c r="BZ28" t="str">
        <f t="array" aca="1" ref="BZ28" ca="1">IF(AND(BZ$3=INDIRECT("'" &amp; $O$3 &amp;"'!$H"&amp;6+$AO25),$AR$4=INDIRECT("'" &amp; $O$3 &amp;"'!$j"&amp;6+$AO25)),INDIRECT("'" &amp; $O$3 &amp;"'!$c"&amp;6+$AO25),"")</f>
        <v/>
      </c>
      <c r="CB28" t="str">
        <f t="array" aca="1" ref="CB28" ca="1">IF(AND(CB$3=INDIRECT("'" &amp; $O$3 &amp;"'!$H"&amp;6+$AO25),$AR$4=INDIRECT("'" &amp; $O$3 &amp;"'!$j"&amp;6+$AO25)),INDIRECT("'" &amp; $O$3 &amp;"'!$c"&amp;6+$AO25),"")</f>
        <v/>
      </c>
      <c r="CD28" t="str">
        <f t="array" aca="1" ref="CD28" ca="1">IF(AND(CD$3=INDIRECT("'" &amp; $O$3 &amp;"'!$H"&amp;6+$AO25),$AR$4=INDIRECT("'" &amp; $O$3 &amp;"'!$j"&amp;6+$AO25)),INDIRECT("'" &amp; $O$3 &amp;"'!$c"&amp;6+$AO25),"")</f>
        <v/>
      </c>
      <c r="CF28" t="str">
        <f t="array" aca="1" ref="CF28" ca="1">IF(AND(CF$3=INDIRECT("'" &amp; $O$3 &amp;"'!$H"&amp;6+$AO25),$AR$4=INDIRECT("'" &amp; $O$3 &amp;"'!$j"&amp;6+$AO25)),INDIRECT("'" &amp; $O$3 &amp;"'!$c"&amp;6+$AO25),"")</f>
        <v/>
      </c>
      <c r="CH28" t="str">
        <f t="array" aca="1" ref="CH28" ca="1">IF(AND(CH$3=INDIRECT("'" &amp; $O$3 &amp;"'!$H"&amp;6+$AO25),$AR$4=INDIRECT("'" &amp; $O$3 &amp;"'!$j"&amp;6+$AO25)),INDIRECT("'" &amp; $O$3 &amp;"'!$c"&amp;6+$AO25),"")</f>
        <v/>
      </c>
      <c r="CJ28" t="str">
        <f t="array" aca="1" ref="CJ28" ca="1">IF(AND(CJ$3=INDIRECT("'" &amp; $O$3 &amp;"'!$H"&amp;6+$AO25),$AR$4=INDIRECT("'" &amp; $O$3 &amp;"'!$j"&amp;6+$AO25)),INDIRECT("'" &amp; $O$3 &amp;"'!$c"&amp;6+$AO25),"")</f>
        <v/>
      </c>
      <c r="CL28" t="str">
        <f t="array" aca="1" ref="CL28" ca="1">IF(AND(CL$3=INDIRECT("'" &amp; $O$3 &amp;"'!$H"&amp;6+$AO25),$AR$4=INDIRECT("'" &amp; $O$3 &amp;"'!$j"&amp;6+$AO25)),INDIRECT("'" &amp; $O$3 &amp;"'!$c"&amp;6+$AO25),"")</f>
        <v/>
      </c>
      <c r="CN28" t="str">
        <f t="array" aca="1" ref="CN28" ca="1">IF(AND(CN$3=INDIRECT("'" &amp; $O$3 &amp;"'!$H"&amp;6+$AO25),$AR$4=INDIRECT("'" &amp; $O$3 &amp;"'!$j"&amp;6+$AO25)),INDIRECT("'" &amp; $O$3 &amp;"'!$c"&amp;6+$AO25),"")</f>
        <v/>
      </c>
      <c r="CP28" t="str">
        <f t="array" aca="1" ref="CP28" ca="1">IF(AND(CP$3=INDIRECT("'" &amp; $O$3 &amp;"'!$H"&amp;6+$AO25),$AR$4=INDIRECT("'" &amp; $O$3 &amp;"'!$j"&amp;6+$AO25)),INDIRECT("'" &amp; $O$3 &amp;"'!$c"&amp;6+$AO25),"")</f>
        <v/>
      </c>
      <c r="CR28" s="218" t="str">
        <f t="array" aca="1" ref="CR28" ca="1">IF(AND(CR$3=INDIRECT("'" &amp; $O$3 &amp;"'!$H"&amp;6+$AO25),$AR$4=INDIRECT("'" &amp; $O$3 &amp;"'!$j"&amp;6+$AO25)),INDIRECT("'" &amp; $O$3 &amp;"'!$c"&amp;6+$AO25),"")</f>
        <v/>
      </c>
      <c r="CT28" s="218" t="str">
        <f t="array" aca="1" ref="CT28" ca="1">IF(AND(CT$3=INDIRECT("'" &amp; $O$3 &amp;"'!$H"&amp;6+$AO25),$AR$4=INDIRECT("'" &amp; $O$3 &amp;"'!$j"&amp;6+$AO25)),INDIRECT("'" &amp; $O$3 &amp;"'!$c"&amp;6+$AO25),"")</f>
        <v/>
      </c>
      <c r="CX28" s="218" t="str">
        <f t="array" aca="1" ref="CX28" ca="1">IF(AND(CX$3=INDIRECT("'" &amp; $O$3 &amp;"'!$H"&amp;6+$AO25),$AR$4=INDIRECT("'" &amp; $O$3 &amp;"'!$j"&amp;6+$AO25)),INDIRECT("'" &amp; $O$3 &amp;"'!$d"&amp;6+$AO25),"")</f>
        <v/>
      </c>
      <c r="CZ28" s="218" t="str">
        <f t="array" aca="1" ref="CZ28" ca="1">IF(AND(CZ$3=INDIRECT("'" &amp; $O$3 &amp;"'!$H"&amp;6+$AO25),$AR$4=INDIRECT("'" &amp; $O$3 &amp;"'!$j"&amp;6+$AO25)),INDIRECT("'" &amp; $O$3 &amp;"'!$d"&amp;6+$AO25),"")</f>
        <v/>
      </c>
      <c r="DB28" s="218" t="str">
        <f t="array" aca="1" ref="DB28" ca="1">IF(AND(DB$3=INDIRECT("'" &amp; $O$3 &amp;"'!$H"&amp;6+$AO25),$AR$4=INDIRECT("'" &amp; $O$3 &amp;"'!$j"&amp;6+$AO25)),INDIRECT("'" &amp; $O$3 &amp;"'!$d"&amp;6+$AO25),"")</f>
        <v/>
      </c>
      <c r="DD28" s="218" t="str">
        <f t="array" aca="1" ref="DD28" ca="1">IF(AND(DD$3=INDIRECT("'" &amp; $O$3 &amp;"'!$H"&amp;6+$AO25),$AR$4=INDIRECT("'" &amp; $O$3 &amp;"'!$j"&amp;6+$AO25)),INDIRECT("'" &amp; $O$3 &amp;"'!$d"&amp;6+$AO25),"")</f>
        <v/>
      </c>
      <c r="DF28" s="218" t="str">
        <f t="array" aca="1" ref="DF28" ca="1">IF(AND(DF$3=INDIRECT("'" &amp; $O$3 &amp;"'!$H"&amp;6+$AO25),$AR$4=INDIRECT("'" &amp; $O$3 &amp;"'!$j"&amp;6+$AO25)),INDIRECT("'" &amp; $O$3 &amp;"'!$d"&amp;6+$AO25),"")</f>
        <v/>
      </c>
      <c r="DH28" s="218" t="str">
        <f t="array" aca="1" ref="DH28" ca="1">IF(AND(DH$3=INDIRECT("'" &amp; $O$3 &amp;"'!$H"&amp;6+$AO25),$AR$4=INDIRECT("'" &amp; $O$3 &amp;"'!$j"&amp;6+$AO25)),INDIRECT("'" &amp; $O$3 &amp;"'!$d"&amp;6+$AO25),"")</f>
        <v/>
      </c>
      <c r="DJ28" s="218" t="str">
        <f t="array" aca="1" ref="DJ28" ca="1">IF(AND(DJ$3=INDIRECT("'" &amp; $O$3 &amp;"'!$H"&amp;6+$AO25),$AR$4=INDIRECT("'" &amp; $O$3 &amp;"'!$j"&amp;6+$AO25)),INDIRECT("'" &amp; $O$3 &amp;"'!$d"&amp;6+$AO25),"")</f>
        <v/>
      </c>
      <c r="DL28" s="218" t="str">
        <f t="array" aca="1" ref="DL28" ca="1">IF(AND(DL$3=INDIRECT("'" &amp; $O$3 &amp;"'!$H"&amp;6+$AO25),$AR$4=INDIRECT("'" &amp; $O$3 &amp;"'!$j"&amp;6+$AO25)),INDIRECT("'" &amp; $O$3 &amp;"'!$d"&amp;6+$AO25),"")</f>
        <v/>
      </c>
      <c r="DN28" s="218" t="str">
        <f t="array" aca="1" ref="DN28" ca="1">IF(AND(DN$3=INDIRECT("'" &amp; $O$3 &amp;"'!$H"&amp;6+$AO25),$AR$4=INDIRECT("'" &amp; $O$3 &amp;"'!$j"&amp;6+$AO25)),INDIRECT("'" &amp; $O$3 &amp;"'!$d"&amp;6+$AO25),"")</f>
        <v/>
      </c>
      <c r="DP28" s="218" t="str">
        <f t="array" aca="1" ref="DP28" ca="1">IF(AND(DP$3=INDIRECT("'" &amp; $O$3 &amp;"'!$H"&amp;6+$AO25),$AR$4=INDIRECT("'" &amp; $O$3 &amp;"'!$j"&amp;6+$AO25)),INDIRECT("'" &amp; $O$3 &amp;"'!$d"&amp;6+$AO25),"")</f>
        <v/>
      </c>
      <c r="DR28" s="218" t="str">
        <f t="array" aca="1" ref="DR28" ca="1">IF(AND(DR$3=INDIRECT("'" &amp; $O$3 &amp;"'!$H"&amp;6+$AO25),$AR$4=INDIRECT("'" &amp; $O$3 &amp;"'!$j"&amp;6+$AO25)),INDIRECT("'" &amp; $O$3 &amp;"'!$d"&amp;6+$AO25),"")</f>
        <v/>
      </c>
      <c r="DT28" s="218" t="str">
        <f t="array" aca="1" ref="DT28" ca="1">IF(AND(DT$3=INDIRECT("'" &amp; $O$3 &amp;"'!$H"&amp;6+$AO25),$AR$4=INDIRECT("'" &amp; $O$3 &amp;"'!$j"&amp;6+$AO25)),INDIRECT("'" &amp; $O$3 &amp;"'!$d"&amp;6+$AO25),"")</f>
        <v/>
      </c>
      <c r="DV28" s="218" t="str">
        <f t="array" aca="1" ref="DV28" ca="1">IF(AND(DV$3=INDIRECT("'" &amp; $O$3 &amp;"'!$H"&amp;6+$AO25),$AR$4=INDIRECT("'" &amp; $O$3 &amp;"'!$j"&amp;6+$AO25)),INDIRECT("'" &amp; $O$3 &amp;"'!$d"&amp;6+$AO25),"")</f>
        <v/>
      </c>
    </row>
    <row r="29" spans="3:126" ht="15">
      <c r="C29" s="48"/>
      <c r="D29" s="46"/>
      <c r="E29" s="46"/>
      <c r="F29" s="46"/>
      <c r="G29" s="46"/>
      <c r="H29" s="46"/>
      <c r="I29" s="46"/>
      <c r="J29" s="46"/>
      <c r="K29" s="46"/>
      <c r="L29" s="46"/>
      <c r="M29" s="46"/>
      <c r="N29" s="140" t="s">
        <v>89</v>
      </c>
      <c r="O29" s="143">
        <v>0</v>
      </c>
      <c r="P29" s="143"/>
      <c r="Q29" s="143">
        <v>0</v>
      </c>
      <c r="R29" s="143"/>
      <c r="S29" s="143">
        <v>0</v>
      </c>
      <c r="T29" s="144"/>
      <c r="U29" s="46"/>
      <c r="V29" s="46"/>
      <c r="W29" s="140" t="s">
        <v>89</v>
      </c>
      <c r="X29" s="143">
        <f ca="1">SQRT(SUMSQ(F38,X38,AG38))</f>
        <v>213.54156504062621</v>
      </c>
      <c r="Y29" s="143"/>
      <c r="Z29" s="143">
        <f ca="1">SQRT(SUMSQ(H38,Z38,AI38))</f>
        <v>216.33307652783935</v>
      </c>
      <c r="AA29" s="143"/>
      <c r="AB29" s="143">
        <f ca="1">SQRT(SUMSQ(J38,AB38,AK38))</f>
        <v>213.54156504062621</v>
      </c>
      <c r="AC29" s="144"/>
      <c r="AD29" s="46"/>
      <c r="AE29" s="46"/>
      <c r="AF29" s="46"/>
      <c r="AG29" s="46"/>
      <c r="AH29" s="46"/>
      <c r="AI29" s="46"/>
      <c r="AJ29" s="46"/>
      <c r="AK29" s="46"/>
      <c r="AL29" s="46"/>
      <c r="AM29" s="94"/>
      <c r="AO29">
        <v>28</v>
      </c>
      <c r="AS29" t="str">
        <f t="array" aca="1" ref="AS29" ca="1">IF(AND(AS$3=INDIRECT("'" &amp; $O$3 &amp;"'!$H"&amp;6+$AO26),$AR$4=INDIRECT("'" &amp; $O$3 &amp;"'!$j"&amp;6+$AO26)),INDIRECT("'" &amp; $O$3 &amp;"'!$b"&amp;6+$AO26),"")</f>
        <v/>
      </c>
      <c r="AU29" t="str">
        <f t="array" aca="1" ref="AU29" ca="1">IF(AND(AU$3=INDIRECT("'" &amp; $O$3 &amp;"'!$H"&amp;6+$AO26),$AR$4=INDIRECT("'" &amp; $O$3 &amp;"'!$j"&amp;6+$AO26)),INDIRECT("'" &amp; $O$3 &amp;"'!$b"&amp;6+$AO26),"")</f>
        <v/>
      </c>
      <c r="AW29" t="str">
        <f t="array" aca="1" ref="AW29" ca="1">IF(AND(AW$3=INDIRECT("'" &amp; $O$3 &amp;"'!$H"&amp;6+$AO26),$AR$4=INDIRECT("'" &amp; $O$3 &amp;"'!$j"&amp;6+$AO26)),INDIRECT("'" &amp; $O$3 &amp;"'!$b"&amp;6+$AO26),"")</f>
        <v/>
      </c>
      <c r="AY29" t="str">
        <f t="array" aca="1" ref="AY29" ca="1">IF(AND(AY$3=INDIRECT("'" &amp; $O$3 &amp;"'!$H"&amp;6+$AO26),$AR$4=INDIRECT("'" &amp; $O$3 &amp;"'!$j"&amp;6+$AO26)),INDIRECT("'" &amp; $O$3 &amp;"'!$b"&amp;6+$AO26),"")</f>
        <v/>
      </c>
      <c r="BA29" t="str">
        <f t="array" aca="1" ref="BA29" ca="1">IF(AND(BA$3=INDIRECT("'" &amp; $O$3 &amp;"'!$H"&amp;6+$AO26),$AR$4=INDIRECT("'" &amp; $O$3 &amp;"'!$j"&amp;6+$AO26)),INDIRECT("'" &amp; $O$3 &amp;"'!$b"&amp;6+$AO26),"")</f>
        <v/>
      </c>
      <c r="BC29" t="str">
        <f t="array" aca="1" ref="BC29" ca="1">IF(AND(BC$3=INDIRECT("'" &amp; $O$3 &amp;"'!$H"&amp;6+$AO26),$AR$4=INDIRECT("'" &amp; $O$3 &amp;"'!$j"&amp;6+$AO26)),INDIRECT("'" &amp; $O$3 &amp;"'!$b"&amp;6+$AO26),"")</f>
        <v/>
      </c>
      <c r="BE29" t="str">
        <f t="array" aca="1" ref="BE29" ca="1">IF(AND(BE$3=INDIRECT("'" &amp; $O$3 &amp;"'!$H"&amp;6+$AO26),$AR$4=INDIRECT("'" &amp; $O$3 &amp;"'!$j"&amp;6+$AO26)),INDIRECT("'" &amp; $O$3 &amp;"'!$b"&amp;6+$AO26),"")</f>
        <v/>
      </c>
      <c r="BG29" t="str">
        <f t="array" aca="1" ref="BG29" ca="1">IF(AND(BG$3=INDIRECT("'" &amp; $O$3 &amp;"'!$H"&amp;6+$AO26),$AR$4=INDIRECT("'" &amp; $O$3 &amp;"'!$j"&amp;6+$AO26)),INDIRECT("'" &amp; $O$3 &amp;"'!$b"&amp;6+$AO26),"")</f>
        <v/>
      </c>
      <c r="BI29" t="str">
        <f t="array" aca="1" ref="BI29" ca="1">IF(AND(BI$3=INDIRECT("'" &amp; $O$3 &amp;"'!$H"&amp;6+$AO26),$AR$4=INDIRECT("'" &amp; $O$3 &amp;"'!$j"&amp;6+$AO26)),INDIRECT("'" &amp; $O$3 &amp;"'!$b"&amp;6+$AO26),"")</f>
        <v/>
      </c>
      <c r="BK29" t="str">
        <f t="array" aca="1" ref="BK29" ca="1">IF(AND(BK$3=INDIRECT("'" &amp; $O$3 &amp;"'!$H"&amp;6+$AO26),$AR$4=INDIRECT("'" &amp; $O$3 &amp;"'!$j"&amp;6+$AO26)),INDIRECT("'" &amp; $O$3 &amp;"'!$b"&amp;6+$AO26),"")</f>
        <v/>
      </c>
      <c r="BM29" t="str">
        <f t="array" aca="1" ref="BM29" ca="1">IF(AND(BM$3=INDIRECT("'" &amp; $O$3 &amp;"'!$H"&amp;6+$AO26),$AR$4=INDIRECT("'" &amp; $O$3 &amp;"'!$j"&amp;6+$AO26)),INDIRECT("'" &amp; $O$3 &amp;"'!$b"&amp;6+$AO26),"")</f>
        <v/>
      </c>
      <c r="BO29" t="str">
        <f t="array" aca="1" ref="BO29" ca="1">IF(AND(BO$3=INDIRECT("'" &amp; $O$3 &amp;"'!$H"&amp;6+$AO26),$AR$4=INDIRECT("'" &amp; $O$3 &amp;"'!$j"&amp;6+$AO26)),INDIRECT("'" &amp; $O$3 &amp;"'!$b"&amp;6+$AO26),"")</f>
        <v/>
      </c>
      <c r="BQ29" t="str">
        <f t="array" aca="1" ref="BQ29" ca="1">IF(AND(BQ$3=INDIRECT("'" &amp; $O$3 &amp;"'!$H"&amp;6+$AO26),$AR$4=INDIRECT("'" &amp; $O$3 &amp;"'!$j"&amp;6+$AO26)),INDIRECT("'" &amp; $O$3 &amp;"'!$b"&amp;6+$AO26),"")</f>
        <v/>
      </c>
      <c r="BV29" t="str">
        <f t="array" aca="1" ref="BV29" ca="1">IF(AND(BV$3=INDIRECT("'" &amp; $O$3 &amp;"'!$H"&amp;6+$AO26),$AR$4=INDIRECT("'" &amp; $O$3 &amp;"'!$j"&amp;6+$AO26)),INDIRECT("'" &amp; $O$3 &amp;"'!$c"&amp;6+$AO26),"")</f>
        <v/>
      </c>
      <c r="BX29" t="str">
        <f t="array" aca="1" ref="BX29" ca="1">IF(AND(BX$3=INDIRECT("'" &amp; $O$3 &amp;"'!$H"&amp;6+$AO26),$AR$4=INDIRECT("'" &amp; $O$3 &amp;"'!$j"&amp;6+$AO26)),INDIRECT("'" &amp; $O$3 &amp;"'!$c"&amp;6+$AO26),"")</f>
        <v/>
      </c>
      <c r="BZ29" t="str">
        <f t="array" aca="1" ref="BZ29" ca="1">IF(AND(BZ$3=INDIRECT("'" &amp; $O$3 &amp;"'!$H"&amp;6+$AO26),$AR$4=INDIRECT("'" &amp; $O$3 &amp;"'!$j"&amp;6+$AO26)),INDIRECT("'" &amp; $O$3 &amp;"'!$c"&amp;6+$AO26),"")</f>
        <v/>
      </c>
      <c r="CB29" t="str">
        <f t="array" aca="1" ref="CB29" ca="1">IF(AND(CB$3=INDIRECT("'" &amp; $O$3 &amp;"'!$H"&amp;6+$AO26),$AR$4=INDIRECT("'" &amp; $O$3 &amp;"'!$j"&amp;6+$AO26)),INDIRECT("'" &amp; $O$3 &amp;"'!$c"&amp;6+$AO26),"")</f>
        <v/>
      </c>
      <c r="CD29" t="str">
        <f t="array" aca="1" ref="CD29" ca="1">IF(AND(CD$3=INDIRECT("'" &amp; $O$3 &amp;"'!$H"&amp;6+$AO26),$AR$4=INDIRECT("'" &amp; $O$3 &amp;"'!$j"&amp;6+$AO26)),INDIRECT("'" &amp; $O$3 &amp;"'!$c"&amp;6+$AO26),"")</f>
        <v/>
      </c>
      <c r="CF29" t="str">
        <f t="array" aca="1" ref="CF29" ca="1">IF(AND(CF$3=INDIRECT("'" &amp; $O$3 &amp;"'!$H"&amp;6+$AO26),$AR$4=INDIRECT("'" &amp; $O$3 &amp;"'!$j"&amp;6+$AO26)),INDIRECT("'" &amp; $O$3 &amp;"'!$c"&amp;6+$AO26),"")</f>
        <v/>
      </c>
      <c r="CH29" t="str">
        <f t="array" aca="1" ref="CH29" ca="1">IF(AND(CH$3=INDIRECT("'" &amp; $O$3 &amp;"'!$H"&amp;6+$AO26),$AR$4=INDIRECT("'" &amp; $O$3 &amp;"'!$j"&amp;6+$AO26)),INDIRECT("'" &amp; $O$3 &amp;"'!$c"&amp;6+$AO26),"")</f>
        <v/>
      </c>
      <c r="CJ29" t="str">
        <f t="array" aca="1" ref="CJ29" ca="1">IF(AND(CJ$3=INDIRECT("'" &amp; $O$3 &amp;"'!$H"&amp;6+$AO26),$AR$4=INDIRECT("'" &amp; $O$3 &amp;"'!$j"&amp;6+$AO26)),INDIRECT("'" &amp; $O$3 &amp;"'!$c"&amp;6+$AO26),"")</f>
        <v/>
      </c>
      <c r="CL29" t="str">
        <f t="array" aca="1" ref="CL29" ca="1">IF(AND(CL$3=INDIRECT("'" &amp; $O$3 &amp;"'!$H"&amp;6+$AO26),$AR$4=INDIRECT("'" &amp; $O$3 &amp;"'!$j"&amp;6+$AO26)),INDIRECT("'" &amp; $O$3 &amp;"'!$c"&amp;6+$AO26),"")</f>
        <v/>
      </c>
      <c r="CN29" t="str">
        <f t="array" aca="1" ref="CN29" ca="1">IF(AND(CN$3=INDIRECT("'" &amp; $O$3 &amp;"'!$H"&amp;6+$AO26),$AR$4=INDIRECT("'" &amp; $O$3 &amp;"'!$j"&amp;6+$AO26)),INDIRECT("'" &amp; $O$3 &amp;"'!$c"&amp;6+$AO26),"")</f>
        <v/>
      </c>
      <c r="CP29" t="str">
        <f t="array" aca="1" ref="CP29" ca="1">IF(AND(CP$3=INDIRECT("'" &amp; $O$3 &amp;"'!$H"&amp;6+$AO26),$AR$4=INDIRECT("'" &amp; $O$3 &amp;"'!$j"&amp;6+$AO26)),INDIRECT("'" &amp; $O$3 &amp;"'!$c"&amp;6+$AO26),"")</f>
        <v/>
      </c>
      <c r="CR29" s="218" t="str">
        <f t="array" aca="1" ref="CR29" ca="1">IF(AND(CR$3=INDIRECT("'" &amp; $O$3 &amp;"'!$H"&amp;6+$AO26),$AR$4=INDIRECT("'" &amp; $O$3 &amp;"'!$j"&amp;6+$AO26)),INDIRECT("'" &amp; $O$3 &amp;"'!$c"&amp;6+$AO26),"")</f>
        <v/>
      </c>
      <c r="CT29" s="218" t="str">
        <f t="array" aca="1" ref="CT29" ca="1">IF(AND(CT$3=INDIRECT("'" &amp; $O$3 &amp;"'!$H"&amp;6+$AO26),$AR$4=INDIRECT("'" &amp; $O$3 &amp;"'!$j"&amp;6+$AO26)),INDIRECT("'" &amp; $O$3 &amp;"'!$c"&amp;6+$AO26),"")</f>
        <v/>
      </c>
      <c r="CX29" s="218" t="str">
        <f t="array" aca="1" ref="CX29" ca="1">IF(AND(CX$3=INDIRECT("'" &amp; $O$3 &amp;"'!$H"&amp;6+$AO26),$AR$4=INDIRECT("'" &amp; $O$3 &amp;"'!$j"&amp;6+$AO26)),INDIRECT("'" &amp; $O$3 &amp;"'!$d"&amp;6+$AO26),"")</f>
        <v/>
      </c>
      <c r="CZ29" s="218" t="str">
        <f t="array" aca="1" ref="CZ29" ca="1">IF(AND(CZ$3=INDIRECT("'" &amp; $O$3 &amp;"'!$H"&amp;6+$AO26),$AR$4=INDIRECT("'" &amp; $O$3 &amp;"'!$j"&amp;6+$AO26)),INDIRECT("'" &amp; $O$3 &amp;"'!$d"&amp;6+$AO26),"")</f>
        <v/>
      </c>
      <c r="DB29" s="218" t="str">
        <f t="array" aca="1" ref="DB29" ca="1">IF(AND(DB$3=INDIRECT("'" &amp; $O$3 &amp;"'!$H"&amp;6+$AO26),$AR$4=INDIRECT("'" &amp; $O$3 &amp;"'!$j"&amp;6+$AO26)),INDIRECT("'" &amp; $O$3 &amp;"'!$d"&amp;6+$AO26),"")</f>
        <v/>
      </c>
      <c r="DD29" s="218" t="str">
        <f t="array" aca="1" ref="DD29" ca="1">IF(AND(DD$3=INDIRECT("'" &amp; $O$3 &amp;"'!$H"&amp;6+$AO26),$AR$4=INDIRECT("'" &amp; $O$3 &amp;"'!$j"&amp;6+$AO26)),INDIRECT("'" &amp; $O$3 &amp;"'!$d"&amp;6+$AO26),"")</f>
        <v/>
      </c>
      <c r="DF29" s="218" t="str">
        <f t="array" aca="1" ref="DF29" ca="1">IF(AND(DF$3=INDIRECT("'" &amp; $O$3 &amp;"'!$H"&amp;6+$AO26),$AR$4=INDIRECT("'" &amp; $O$3 &amp;"'!$j"&amp;6+$AO26)),INDIRECT("'" &amp; $O$3 &amp;"'!$d"&amp;6+$AO26),"")</f>
        <v/>
      </c>
      <c r="DH29" s="218" t="str">
        <f t="array" aca="1" ref="DH29" ca="1">IF(AND(DH$3=INDIRECT("'" &amp; $O$3 &amp;"'!$H"&amp;6+$AO26),$AR$4=INDIRECT("'" &amp; $O$3 &amp;"'!$j"&amp;6+$AO26)),INDIRECT("'" &amp; $O$3 &amp;"'!$d"&amp;6+$AO26),"")</f>
        <v/>
      </c>
      <c r="DJ29" s="218" t="str">
        <f t="array" aca="1" ref="DJ29" ca="1">IF(AND(DJ$3=INDIRECT("'" &amp; $O$3 &amp;"'!$H"&amp;6+$AO26),$AR$4=INDIRECT("'" &amp; $O$3 &amp;"'!$j"&amp;6+$AO26)),INDIRECT("'" &amp; $O$3 &amp;"'!$d"&amp;6+$AO26),"")</f>
        <v/>
      </c>
      <c r="DL29" s="218" t="str">
        <f t="array" aca="1" ref="DL29" ca="1">IF(AND(DL$3=INDIRECT("'" &amp; $O$3 &amp;"'!$H"&amp;6+$AO26),$AR$4=INDIRECT("'" &amp; $O$3 &amp;"'!$j"&amp;6+$AO26)),INDIRECT("'" &amp; $O$3 &amp;"'!$d"&amp;6+$AO26),"")</f>
        <v/>
      </c>
      <c r="DN29" s="218" t="str">
        <f t="array" aca="1" ref="DN29" ca="1">IF(AND(DN$3=INDIRECT("'" &amp; $O$3 &amp;"'!$H"&amp;6+$AO26),$AR$4=INDIRECT("'" &amp; $O$3 &amp;"'!$j"&amp;6+$AO26)),INDIRECT("'" &amp; $O$3 &amp;"'!$d"&amp;6+$AO26),"")</f>
        <v/>
      </c>
      <c r="DP29" s="218" t="str">
        <f t="array" aca="1" ref="DP29" ca="1">IF(AND(DP$3=INDIRECT("'" &amp; $O$3 &amp;"'!$H"&amp;6+$AO26),$AR$4=INDIRECT("'" &amp; $O$3 &amp;"'!$j"&amp;6+$AO26)),INDIRECT("'" &amp; $O$3 &amp;"'!$d"&amp;6+$AO26),"")</f>
        <v/>
      </c>
      <c r="DR29" s="218" t="str">
        <f t="array" aca="1" ref="DR29" ca="1">IF(AND(DR$3=INDIRECT("'" &amp; $O$3 &amp;"'!$H"&amp;6+$AO26),$AR$4=INDIRECT("'" &amp; $O$3 &amp;"'!$j"&amp;6+$AO26)),INDIRECT("'" &amp; $O$3 &amp;"'!$d"&amp;6+$AO26),"")</f>
        <v/>
      </c>
      <c r="DT29" s="218" t="str">
        <f t="array" aca="1" ref="DT29" ca="1">IF(AND(DT$3=INDIRECT("'" &amp; $O$3 &amp;"'!$H"&amp;6+$AO26),$AR$4=INDIRECT("'" &amp; $O$3 &amp;"'!$j"&amp;6+$AO26)),INDIRECT("'" &amp; $O$3 &amp;"'!$d"&amp;6+$AO26),"")</f>
        <v/>
      </c>
      <c r="DV29" s="218" t="str">
        <f t="array" aca="1" ref="DV29" ca="1">IF(AND(DV$3=INDIRECT("'" &amp; $O$3 &amp;"'!$H"&amp;6+$AO26),$AR$4=INDIRECT("'" &amp; $O$3 &amp;"'!$j"&amp;6+$AO26)),INDIRECT("'" &amp; $O$3 &amp;"'!$d"&amp;6+$AO26),"")</f>
        <v/>
      </c>
    </row>
    <row r="30" spans="3:126" ht="15">
      <c r="C30" s="48"/>
      <c r="D30" s="46"/>
      <c r="E30" s="46"/>
      <c r="F30" s="46"/>
      <c r="G30" s="46"/>
      <c r="H30" s="46"/>
      <c r="I30" s="46"/>
      <c r="J30" s="46"/>
      <c r="K30" s="46"/>
      <c r="L30" s="46"/>
      <c r="M30" s="46"/>
      <c r="N30" s="140" t="s">
        <v>90</v>
      </c>
      <c r="O30" s="143">
        <v>0</v>
      </c>
      <c r="P30" s="143"/>
      <c r="Q30" s="143">
        <v>0</v>
      </c>
      <c r="R30" s="143"/>
      <c r="S30" s="143">
        <v>0</v>
      </c>
      <c r="T30" s="144"/>
      <c r="U30" s="46"/>
      <c r="V30" s="46"/>
      <c r="W30" s="140" t="s">
        <v>90</v>
      </c>
      <c r="X30" s="143">
        <f ca="1">SQRT(SUMSQ(F39,X39,AG39))</f>
        <v>31.622776601683793</v>
      </c>
      <c r="Y30" s="143"/>
      <c r="Z30" s="143">
        <f ca="1">SQRT(SUMSQ(H39,Z39,AI39))</f>
        <v>31.622776601683793</v>
      </c>
      <c r="AA30" s="143"/>
      <c r="AB30" s="143">
        <f ca="1">SQRT(SUMSQ(J39,AB39,AK39))</f>
        <v>31.622776601683793</v>
      </c>
      <c r="AC30" s="144"/>
      <c r="AD30" s="46"/>
      <c r="AE30" s="46"/>
      <c r="AF30" s="46"/>
      <c r="AG30" s="46"/>
      <c r="AH30" s="46"/>
      <c r="AI30" s="46"/>
      <c r="AJ30" s="46"/>
      <c r="AK30" s="46"/>
      <c r="AL30" s="46"/>
      <c r="AM30" s="95"/>
      <c r="AO30">
        <v>29</v>
      </c>
      <c r="AS30" t="str">
        <f t="array" aca="1" ref="AS30" ca="1">IF(AND(AS$3=INDIRECT("'" &amp; $O$3 &amp;"'!$H"&amp;6+$AO27),$AR$4=INDIRECT("'" &amp; $O$3 &amp;"'!$j"&amp;6+$AO27)),INDIRECT("'" &amp; $O$3 &amp;"'!$b"&amp;6+$AO27),"")</f>
        <v/>
      </c>
      <c r="AU30" t="str">
        <f t="array" aca="1" ref="AU30" ca="1">IF(AND(AU$3=INDIRECT("'" &amp; $O$3 &amp;"'!$H"&amp;6+$AO27),$AR$4=INDIRECT("'" &amp; $O$3 &amp;"'!$j"&amp;6+$AO27)),INDIRECT("'" &amp; $O$3 &amp;"'!$b"&amp;6+$AO27),"")</f>
        <v/>
      </c>
      <c r="AW30" t="str">
        <f t="array" aca="1" ref="AW30" ca="1">IF(AND(AW$3=INDIRECT("'" &amp; $O$3 &amp;"'!$H"&amp;6+$AO27),$AR$4=INDIRECT("'" &amp; $O$3 &amp;"'!$j"&amp;6+$AO27)),INDIRECT("'" &amp; $O$3 &amp;"'!$b"&amp;6+$AO27),"")</f>
        <v/>
      </c>
      <c r="AY30" t="str">
        <f t="array" aca="1" ref="AY30" ca="1">IF(AND(AY$3=INDIRECT("'" &amp; $O$3 &amp;"'!$H"&amp;6+$AO27),$AR$4=INDIRECT("'" &amp; $O$3 &amp;"'!$j"&amp;6+$AO27)),INDIRECT("'" &amp; $O$3 &amp;"'!$b"&amp;6+$AO27),"")</f>
        <v/>
      </c>
      <c r="BA30" t="str">
        <f t="array" aca="1" ref="BA30" ca="1">IF(AND(BA$3=INDIRECT("'" &amp; $O$3 &amp;"'!$H"&amp;6+$AO27),$AR$4=INDIRECT("'" &amp; $O$3 &amp;"'!$j"&amp;6+$AO27)),INDIRECT("'" &amp; $O$3 &amp;"'!$b"&amp;6+$AO27),"")</f>
        <v/>
      </c>
      <c r="BC30" t="str">
        <f t="array" aca="1" ref="BC30" ca="1">IF(AND(BC$3=INDIRECT("'" &amp; $O$3 &amp;"'!$H"&amp;6+$AO27),$AR$4=INDIRECT("'" &amp; $O$3 &amp;"'!$j"&amp;6+$AO27)),INDIRECT("'" &amp; $O$3 &amp;"'!$b"&amp;6+$AO27),"")</f>
        <v/>
      </c>
      <c r="BE30" t="str">
        <f t="array" aca="1" ref="BE30" ca="1">IF(AND(BE$3=INDIRECT("'" &amp; $O$3 &amp;"'!$H"&amp;6+$AO27),$AR$4=INDIRECT("'" &amp; $O$3 &amp;"'!$j"&amp;6+$AO27)),INDIRECT("'" &amp; $O$3 &amp;"'!$b"&amp;6+$AO27),"")</f>
        <v/>
      </c>
      <c r="BG30" t="str">
        <f t="array" aca="1" ref="BG30" ca="1">IF(AND(BG$3=INDIRECT("'" &amp; $O$3 &amp;"'!$H"&amp;6+$AO27),$AR$4=INDIRECT("'" &amp; $O$3 &amp;"'!$j"&amp;6+$AO27)),INDIRECT("'" &amp; $O$3 &amp;"'!$b"&amp;6+$AO27),"")</f>
        <v/>
      </c>
      <c r="BI30" t="str">
        <f t="array" aca="1" ref="BI30" ca="1">IF(AND(BI$3=INDIRECT("'" &amp; $O$3 &amp;"'!$H"&amp;6+$AO27),$AR$4=INDIRECT("'" &amp; $O$3 &amp;"'!$j"&amp;6+$AO27)),INDIRECT("'" &amp; $O$3 &amp;"'!$b"&amp;6+$AO27),"")</f>
        <v/>
      </c>
      <c r="BK30" t="str">
        <f t="array" aca="1" ref="BK30" ca="1">IF(AND(BK$3=INDIRECT("'" &amp; $O$3 &amp;"'!$H"&amp;6+$AO27),$AR$4=INDIRECT("'" &amp; $O$3 &amp;"'!$j"&amp;6+$AO27)),INDIRECT("'" &amp; $O$3 &amp;"'!$b"&amp;6+$AO27),"")</f>
        <v/>
      </c>
      <c r="BM30" t="str">
        <f t="array" aca="1" ref="BM30" ca="1">IF(AND(BM$3=INDIRECT("'" &amp; $O$3 &amp;"'!$H"&amp;6+$AO27),$AR$4=INDIRECT("'" &amp; $O$3 &amp;"'!$j"&amp;6+$AO27)),INDIRECT("'" &amp; $O$3 &amp;"'!$b"&amp;6+$AO27),"")</f>
        <v/>
      </c>
      <c r="BO30" t="str">
        <f t="array" aca="1" ref="BO30" ca="1">IF(AND(BO$3=INDIRECT("'" &amp; $O$3 &amp;"'!$H"&amp;6+$AO27),$AR$4=INDIRECT("'" &amp; $O$3 &amp;"'!$j"&amp;6+$AO27)),INDIRECT("'" &amp; $O$3 &amp;"'!$b"&amp;6+$AO27),"")</f>
        <v/>
      </c>
      <c r="BQ30" t="str">
        <f t="array" aca="1" ref="BQ30" ca="1">IF(AND(BQ$3=INDIRECT("'" &amp; $O$3 &amp;"'!$H"&amp;6+$AO27),$AR$4=INDIRECT("'" &amp; $O$3 &amp;"'!$j"&amp;6+$AO27)),INDIRECT("'" &amp; $O$3 &amp;"'!$b"&amp;6+$AO27),"")</f>
        <v/>
      </c>
      <c r="BV30" t="str">
        <f t="array" aca="1" ref="BV30" ca="1">IF(AND(BV$3=INDIRECT("'" &amp; $O$3 &amp;"'!$H"&amp;6+$AO27),$AR$4=INDIRECT("'" &amp; $O$3 &amp;"'!$j"&amp;6+$AO27)),INDIRECT("'" &amp; $O$3 &amp;"'!$c"&amp;6+$AO27),"")</f>
        <v/>
      </c>
      <c r="BX30" t="str">
        <f t="array" aca="1" ref="BX30" ca="1">IF(AND(BX$3=INDIRECT("'" &amp; $O$3 &amp;"'!$H"&amp;6+$AO27),$AR$4=INDIRECT("'" &amp; $O$3 &amp;"'!$j"&amp;6+$AO27)),INDIRECT("'" &amp; $O$3 &amp;"'!$c"&amp;6+$AO27),"")</f>
        <v/>
      </c>
      <c r="BZ30" t="str">
        <f t="array" aca="1" ref="BZ30" ca="1">IF(AND(BZ$3=INDIRECT("'" &amp; $O$3 &amp;"'!$H"&amp;6+$AO27),$AR$4=INDIRECT("'" &amp; $O$3 &amp;"'!$j"&amp;6+$AO27)),INDIRECT("'" &amp; $O$3 &amp;"'!$c"&amp;6+$AO27),"")</f>
        <v/>
      </c>
      <c r="CB30" t="str">
        <f t="array" aca="1" ref="CB30" ca="1">IF(AND(CB$3=INDIRECT("'" &amp; $O$3 &amp;"'!$H"&amp;6+$AO27),$AR$4=INDIRECT("'" &amp; $O$3 &amp;"'!$j"&amp;6+$AO27)),INDIRECT("'" &amp; $O$3 &amp;"'!$c"&amp;6+$AO27),"")</f>
        <v/>
      </c>
      <c r="CD30" t="str">
        <f t="array" aca="1" ref="CD30" ca="1">IF(AND(CD$3=INDIRECT("'" &amp; $O$3 &amp;"'!$H"&amp;6+$AO27),$AR$4=INDIRECT("'" &amp; $O$3 &amp;"'!$j"&amp;6+$AO27)),INDIRECT("'" &amp; $O$3 &amp;"'!$c"&amp;6+$AO27),"")</f>
        <v/>
      </c>
      <c r="CF30" t="str">
        <f t="array" aca="1" ref="CF30" ca="1">IF(AND(CF$3=INDIRECT("'" &amp; $O$3 &amp;"'!$H"&amp;6+$AO27),$AR$4=INDIRECT("'" &amp; $O$3 &amp;"'!$j"&amp;6+$AO27)),INDIRECT("'" &amp; $O$3 &amp;"'!$c"&amp;6+$AO27),"")</f>
        <v/>
      </c>
      <c r="CH30" t="str">
        <f t="array" aca="1" ref="CH30" ca="1">IF(AND(CH$3=INDIRECT("'" &amp; $O$3 &amp;"'!$H"&amp;6+$AO27),$AR$4=INDIRECT("'" &amp; $O$3 &amp;"'!$j"&amp;6+$AO27)),INDIRECT("'" &amp; $O$3 &amp;"'!$c"&amp;6+$AO27),"")</f>
        <v/>
      </c>
      <c r="CJ30" t="str">
        <f t="array" aca="1" ref="CJ30" ca="1">IF(AND(CJ$3=INDIRECT("'" &amp; $O$3 &amp;"'!$H"&amp;6+$AO27),$AR$4=INDIRECT("'" &amp; $O$3 &amp;"'!$j"&amp;6+$AO27)),INDIRECT("'" &amp; $O$3 &amp;"'!$c"&amp;6+$AO27),"")</f>
        <v/>
      </c>
      <c r="CL30" t="str">
        <f t="array" aca="1" ref="CL30" ca="1">IF(AND(CL$3=INDIRECT("'" &amp; $O$3 &amp;"'!$H"&amp;6+$AO27),$AR$4=INDIRECT("'" &amp; $O$3 &amp;"'!$j"&amp;6+$AO27)),INDIRECT("'" &amp; $O$3 &amp;"'!$c"&amp;6+$AO27),"")</f>
        <v/>
      </c>
      <c r="CN30" t="str">
        <f t="array" aca="1" ref="CN30" ca="1">IF(AND(CN$3=INDIRECT("'" &amp; $O$3 &amp;"'!$H"&amp;6+$AO27),$AR$4=INDIRECT("'" &amp; $O$3 &amp;"'!$j"&amp;6+$AO27)),INDIRECT("'" &amp; $O$3 &amp;"'!$c"&amp;6+$AO27),"")</f>
        <v/>
      </c>
      <c r="CP30" t="str">
        <f t="array" aca="1" ref="CP30" ca="1">IF(AND(CP$3=INDIRECT("'" &amp; $O$3 &amp;"'!$H"&amp;6+$AO27),$AR$4=INDIRECT("'" &amp; $O$3 &amp;"'!$j"&amp;6+$AO27)),INDIRECT("'" &amp; $O$3 &amp;"'!$c"&amp;6+$AO27),"")</f>
        <v/>
      </c>
      <c r="CR30" s="218" t="str">
        <f t="array" aca="1" ref="CR30" ca="1">IF(AND(CR$3=INDIRECT("'" &amp; $O$3 &amp;"'!$H"&amp;6+$AO27),$AR$4=INDIRECT("'" &amp; $O$3 &amp;"'!$j"&amp;6+$AO27)),INDIRECT("'" &amp; $O$3 &amp;"'!$c"&amp;6+$AO27),"")</f>
        <v/>
      </c>
      <c r="CT30" s="218" t="str">
        <f t="array" aca="1" ref="CT30" ca="1">IF(AND(CT$3=INDIRECT("'" &amp; $O$3 &amp;"'!$H"&amp;6+$AO27),$AR$4=INDIRECT("'" &amp; $O$3 &amp;"'!$j"&amp;6+$AO27)),INDIRECT("'" &amp; $O$3 &amp;"'!$c"&amp;6+$AO27),"")</f>
        <v/>
      </c>
      <c r="CX30" s="218" t="str">
        <f t="array" aca="1" ref="CX30" ca="1">IF(AND(CX$3=INDIRECT("'" &amp; $O$3 &amp;"'!$H"&amp;6+$AO27),$AR$4=INDIRECT("'" &amp; $O$3 &amp;"'!$j"&amp;6+$AO27)),INDIRECT("'" &amp; $O$3 &amp;"'!$d"&amp;6+$AO27),"")</f>
        <v/>
      </c>
      <c r="CZ30" s="218" t="str">
        <f t="array" aca="1" ref="CZ30" ca="1">IF(AND(CZ$3=INDIRECT("'" &amp; $O$3 &amp;"'!$H"&amp;6+$AO27),$AR$4=INDIRECT("'" &amp; $O$3 &amp;"'!$j"&amp;6+$AO27)),INDIRECT("'" &amp; $O$3 &amp;"'!$d"&amp;6+$AO27),"")</f>
        <v/>
      </c>
      <c r="DB30" s="218" t="str">
        <f t="array" aca="1" ref="DB30" ca="1">IF(AND(DB$3=INDIRECT("'" &amp; $O$3 &amp;"'!$H"&amp;6+$AO27),$AR$4=INDIRECT("'" &amp; $O$3 &amp;"'!$j"&amp;6+$AO27)),INDIRECT("'" &amp; $O$3 &amp;"'!$d"&amp;6+$AO27),"")</f>
        <v/>
      </c>
      <c r="DD30" s="218" t="str">
        <f t="array" aca="1" ref="DD30" ca="1">IF(AND(DD$3=INDIRECT("'" &amp; $O$3 &amp;"'!$H"&amp;6+$AO27),$AR$4=INDIRECT("'" &amp; $O$3 &amp;"'!$j"&amp;6+$AO27)),INDIRECT("'" &amp; $O$3 &amp;"'!$d"&amp;6+$AO27),"")</f>
        <v/>
      </c>
      <c r="DF30" s="218" t="str">
        <f t="array" aca="1" ref="DF30" ca="1">IF(AND(DF$3=INDIRECT("'" &amp; $O$3 &amp;"'!$H"&amp;6+$AO27),$AR$4=INDIRECT("'" &amp; $O$3 &amp;"'!$j"&amp;6+$AO27)),INDIRECT("'" &amp; $O$3 &amp;"'!$d"&amp;6+$AO27),"")</f>
        <v/>
      </c>
      <c r="DH30" s="218" t="str">
        <f t="array" aca="1" ref="DH30" ca="1">IF(AND(DH$3=INDIRECT("'" &amp; $O$3 &amp;"'!$H"&amp;6+$AO27),$AR$4=INDIRECT("'" &amp; $O$3 &amp;"'!$j"&amp;6+$AO27)),INDIRECT("'" &amp; $O$3 &amp;"'!$d"&amp;6+$AO27),"")</f>
        <v/>
      </c>
      <c r="DJ30" s="218" t="str">
        <f t="array" aca="1" ref="DJ30" ca="1">IF(AND(DJ$3=INDIRECT("'" &amp; $O$3 &amp;"'!$H"&amp;6+$AO27),$AR$4=INDIRECT("'" &amp; $O$3 &amp;"'!$j"&amp;6+$AO27)),INDIRECT("'" &amp; $O$3 &amp;"'!$d"&amp;6+$AO27),"")</f>
        <v/>
      </c>
      <c r="DL30" s="218" t="str">
        <f t="array" aca="1" ref="DL30" ca="1">IF(AND(DL$3=INDIRECT("'" &amp; $O$3 &amp;"'!$H"&amp;6+$AO27),$AR$4=INDIRECT("'" &amp; $O$3 &amp;"'!$j"&amp;6+$AO27)),INDIRECT("'" &amp; $O$3 &amp;"'!$d"&amp;6+$AO27),"")</f>
        <v/>
      </c>
      <c r="DN30" s="218" t="str">
        <f t="array" aca="1" ref="DN30" ca="1">IF(AND(DN$3=INDIRECT("'" &amp; $O$3 &amp;"'!$H"&amp;6+$AO27),$AR$4=INDIRECT("'" &amp; $O$3 &amp;"'!$j"&amp;6+$AO27)),INDIRECT("'" &amp; $O$3 &amp;"'!$d"&amp;6+$AO27),"")</f>
        <v/>
      </c>
      <c r="DP30" s="218" t="str">
        <f t="array" aca="1" ref="DP30" ca="1">IF(AND(DP$3=INDIRECT("'" &amp; $O$3 &amp;"'!$H"&amp;6+$AO27),$AR$4=INDIRECT("'" &amp; $O$3 &amp;"'!$j"&amp;6+$AO27)),INDIRECT("'" &amp; $O$3 &amp;"'!$d"&amp;6+$AO27),"")</f>
        <v/>
      </c>
      <c r="DR30" s="218" t="str">
        <f t="array" aca="1" ref="DR30" ca="1">IF(AND(DR$3=INDIRECT("'" &amp; $O$3 &amp;"'!$H"&amp;6+$AO27),$AR$4=INDIRECT("'" &amp; $O$3 &amp;"'!$j"&amp;6+$AO27)),INDIRECT("'" &amp; $O$3 &amp;"'!$d"&amp;6+$AO27),"")</f>
        <v/>
      </c>
      <c r="DT30" s="218" t="str">
        <f t="array" aca="1" ref="DT30" ca="1">IF(AND(DT$3=INDIRECT("'" &amp; $O$3 &amp;"'!$H"&amp;6+$AO27),$AR$4=INDIRECT("'" &amp; $O$3 &amp;"'!$j"&amp;6+$AO27)),INDIRECT("'" &amp; $O$3 &amp;"'!$d"&amp;6+$AO27),"")</f>
        <v/>
      </c>
      <c r="DV30" s="218" t="str">
        <f t="array" aca="1" ref="DV30" ca="1">IF(AND(DV$3=INDIRECT("'" &amp; $O$3 &amp;"'!$H"&amp;6+$AO27),$AR$4=INDIRECT("'" &amp; $O$3 &amp;"'!$j"&amp;6+$AO27)),INDIRECT("'" &amp; $O$3 &amp;"'!$d"&amp;6+$AO27),"")</f>
        <v/>
      </c>
    </row>
    <row r="31" spans="3:126" ht="15.6" thickBot="1">
      <c r="C31" s="48"/>
      <c r="D31" s="46"/>
      <c r="E31" s="46"/>
      <c r="F31" s="46"/>
      <c r="G31" s="46"/>
      <c r="H31" s="46"/>
      <c r="I31" s="46"/>
      <c r="J31" s="46"/>
      <c r="K31" s="46"/>
      <c r="L31" s="46"/>
      <c r="M31" s="46"/>
      <c r="N31" s="142" t="s">
        <v>91</v>
      </c>
      <c r="O31" s="145">
        <f>SUM(O28,SQRT(SUMSQ(O29:O30)))</f>
        <v>0</v>
      </c>
      <c r="P31" s="145"/>
      <c r="Q31" s="145">
        <f>SUM(Q28,SQRT(SUMSQ(Q29:Q30)))</f>
        <v>0</v>
      </c>
      <c r="R31" s="145"/>
      <c r="S31" s="145">
        <f>SUM(S28,SQRT(SUMSQ(S29:S30)))</f>
        <v>0</v>
      </c>
      <c r="T31" s="146"/>
      <c r="U31" s="46"/>
      <c r="V31" s="46"/>
      <c r="W31" s="142" t="s">
        <v>91</v>
      </c>
      <c r="X31" s="145">
        <f ca="1">SUM(X28,SQRT(SUMSQ(X29:X30)))</f>
        <v>215.87033144922901</v>
      </c>
      <c r="Y31" s="145"/>
      <c r="Z31" s="145">
        <f ca="1">SUM(Z28,SQRT(SUMSQ(Z29:Z30)))</f>
        <v>218.63211109075445</v>
      </c>
      <c r="AA31" s="145"/>
      <c r="AB31" s="145">
        <f ca="1">SUM(AB28,SQRT(SUMSQ(AB29:AB30)))</f>
        <v>215.87033144922901</v>
      </c>
      <c r="AC31" s="146"/>
      <c r="AD31" s="513">
        <f ca="1">X31</f>
        <v>215.87033144922901</v>
      </c>
      <c r="AE31" s="513">
        <f ca="1">Z31</f>
        <v>218.63211109075445</v>
      </c>
      <c r="AF31" s="513">
        <f ca="1">AB31</f>
        <v>215.87033144922901</v>
      </c>
      <c r="AG31" s="46"/>
      <c r="AH31" s="46"/>
      <c r="AI31" s="46"/>
      <c r="AJ31" s="46"/>
      <c r="AK31" s="46"/>
      <c r="AL31" s="46"/>
      <c r="AM31" s="95"/>
      <c r="AO31">
        <v>30</v>
      </c>
      <c r="AS31" t="str">
        <f t="array" aca="1" ref="AS31" ca="1">IF(AND(AS$3=INDIRECT("'" &amp; $O$3 &amp;"'!$H"&amp;6+$AO28),$AR$4=INDIRECT("'" &amp; $O$3 &amp;"'!$j"&amp;6+$AO28)),INDIRECT("'" &amp; $O$3 &amp;"'!$b"&amp;6+$AO28),"")</f>
        <v/>
      </c>
      <c r="AU31" t="str">
        <f t="array" aca="1" ref="AU31" ca="1">IF(AND(AU$3=INDIRECT("'" &amp; $O$3 &amp;"'!$H"&amp;6+$AO28),$AR$4=INDIRECT("'" &amp; $O$3 &amp;"'!$j"&amp;6+$AO28)),INDIRECT("'" &amp; $O$3 &amp;"'!$b"&amp;6+$AO28),"")</f>
        <v/>
      </c>
      <c r="AW31" t="str">
        <f t="array" aca="1" ref="AW31" ca="1">IF(AND(AW$3=INDIRECT("'" &amp; $O$3 &amp;"'!$H"&amp;6+$AO28),$AR$4=INDIRECT("'" &amp; $O$3 &amp;"'!$j"&amp;6+$AO28)),INDIRECT("'" &amp; $O$3 &amp;"'!$b"&amp;6+$AO28),"")</f>
        <v/>
      </c>
      <c r="AY31" t="str">
        <f t="array" aca="1" ref="AY31" ca="1">IF(AND(AY$3=INDIRECT("'" &amp; $O$3 &amp;"'!$H"&amp;6+$AO28),$AR$4=INDIRECT("'" &amp; $O$3 &amp;"'!$j"&amp;6+$AO28)),INDIRECT("'" &amp; $O$3 &amp;"'!$b"&amp;6+$AO28),"")</f>
        <v/>
      </c>
      <c r="BA31" t="str">
        <f t="array" aca="1" ref="BA31" ca="1">IF(AND(BA$3=INDIRECT("'" &amp; $O$3 &amp;"'!$H"&amp;6+$AO28),$AR$4=INDIRECT("'" &amp; $O$3 &amp;"'!$j"&amp;6+$AO28)),INDIRECT("'" &amp; $O$3 &amp;"'!$b"&amp;6+$AO28),"")</f>
        <v/>
      </c>
      <c r="BC31" t="str">
        <f t="array" aca="1" ref="BC31" ca="1">IF(AND(BC$3=INDIRECT("'" &amp; $O$3 &amp;"'!$H"&amp;6+$AO28),$AR$4=INDIRECT("'" &amp; $O$3 &amp;"'!$j"&amp;6+$AO28)),INDIRECT("'" &amp; $O$3 &amp;"'!$b"&amp;6+$AO28),"")</f>
        <v/>
      </c>
      <c r="BE31" t="str">
        <f t="array" aca="1" ref="BE31" ca="1">IF(AND(BE$3=INDIRECT("'" &amp; $O$3 &amp;"'!$H"&amp;6+$AO28),$AR$4=INDIRECT("'" &amp; $O$3 &amp;"'!$j"&amp;6+$AO28)),INDIRECT("'" &amp; $O$3 &amp;"'!$b"&amp;6+$AO28),"")</f>
        <v/>
      </c>
      <c r="BG31" t="str">
        <f t="array" aca="1" ref="BG31" ca="1">IF(AND(BG$3=INDIRECT("'" &amp; $O$3 &amp;"'!$H"&amp;6+$AO28),$AR$4=INDIRECT("'" &amp; $O$3 &amp;"'!$j"&amp;6+$AO28)),INDIRECT("'" &amp; $O$3 &amp;"'!$b"&amp;6+$AO28),"")</f>
        <v/>
      </c>
      <c r="BI31" t="str">
        <f t="array" aca="1" ref="BI31" ca="1">IF(AND(BI$3=INDIRECT("'" &amp; $O$3 &amp;"'!$H"&amp;6+$AO28),$AR$4=INDIRECT("'" &amp; $O$3 &amp;"'!$j"&amp;6+$AO28)),INDIRECT("'" &amp; $O$3 &amp;"'!$b"&amp;6+$AO28),"")</f>
        <v/>
      </c>
      <c r="BK31" t="str">
        <f t="array" aca="1" ref="BK31" ca="1">IF(AND(BK$3=INDIRECT("'" &amp; $O$3 &amp;"'!$H"&amp;6+$AO28),$AR$4=INDIRECT("'" &amp; $O$3 &amp;"'!$j"&amp;6+$AO28)),INDIRECT("'" &amp; $O$3 &amp;"'!$b"&amp;6+$AO28),"")</f>
        <v/>
      </c>
      <c r="BM31" t="str">
        <f t="array" aca="1" ref="BM31" ca="1">IF(AND(BM$3=INDIRECT("'" &amp; $O$3 &amp;"'!$H"&amp;6+$AO28),$AR$4=INDIRECT("'" &amp; $O$3 &amp;"'!$j"&amp;6+$AO28)),INDIRECT("'" &amp; $O$3 &amp;"'!$b"&amp;6+$AO28),"")</f>
        <v/>
      </c>
      <c r="BO31" t="str">
        <f t="array" aca="1" ref="BO31" ca="1">IF(AND(BO$3=INDIRECT("'" &amp; $O$3 &amp;"'!$H"&amp;6+$AO28),$AR$4=INDIRECT("'" &amp; $O$3 &amp;"'!$j"&amp;6+$AO28)),INDIRECT("'" &amp; $O$3 &amp;"'!$b"&amp;6+$AO28),"")</f>
        <v/>
      </c>
      <c r="BQ31" t="str">
        <f t="array" aca="1" ref="BQ31" ca="1">IF(AND(BQ$3=INDIRECT("'" &amp; $O$3 &amp;"'!$H"&amp;6+$AO28),$AR$4=INDIRECT("'" &amp; $O$3 &amp;"'!$j"&amp;6+$AO28)),INDIRECT("'" &amp; $O$3 &amp;"'!$b"&amp;6+$AO28),"")</f>
        <v/>
      </c>
      <c r="BV31" t="str">
        <f t="array" aca="1" ref="BV31" ca="1">IF(AND(BV$3=INDIRECT("'" &amp; $O$3 &amp;"'!$H"&amp;6+$AO28),$AR$4=INDIRECT("'" &amp; $O$3 &amp;"'!$j"&amp;6+$AO28)),INDIRECT("'" &amp; $O$3 &amp;"'!$c"&amp;6+$AO28),"")</f>
        <v/>
      </c>
      <c r="BX31" t="str">
        <f t="array" aca="1" ref="BX31" ca="1">IF(AND(BX$3=INDIRECT("'" &amp; $O$3 &amp;"'!$H"&amp;6+$AO28),$AR$4=INDIRECT("'" &amp; $O$3 &amp;"'!$j"&amp;6+$AO28)),INDIRECT("'" &amp; $O$3 &amp;"'!$c"&amp;6+$AO28),"")</f>
        <v/>
      </c>
      <c r="BZ31" t="str">
        <f t="array" aca="1" ref="BZ31" ca="1">IF(AND(BZ$3=INDIRECT("'" &amp; $O$3 &amp;"'!$H"&amp;6+$AO28),$AR$4=INDIRECT("'" &amp; $O$3 &amp;"'!$j"&amp;6+$AO28)),INDIRECT("'" &amp; $O$3 &amp;"'!$c"&amp;6+$AO28),"")</f>
        <v/>
      </c>
      <c r="CB31" t="str">
        <f t="array" aca="1" ref="CB31" ca="1">IF(AND(CB$3=INDIRECT("'" &amp; $O$3 &amp;"'!$H"&amp;6+$AO28),$AR$4=INDIRECT("'" &amp; $O$3 &amp;"'!$j"&amp;6+$AO28)),INDIRECT("'" &amp; $O$3 &amp;"'!$c"&amp;6+$AO28),"")</f>
        <v/>
      </c>
      <c r="CD31" t="str">
        <f t="array" aca="1" ref="CD31" ca="1">IF(AND(CD$3=INDIRECT("'" &amp; $O$3 &amp;"'!$H"&amp;6+$AO28),$AR$4=INDIRECT("'" &amp; $O$3 &amp;"'!$j"&amp;6+$AO28)),INDIRECT("'" &amp; $O$3 &amp;"'!$c"&amp;6+$AO28),"")</f>
        <v/>
      </c>
      <c r="CF31" t="str">
        <f t="array" aca="1" ref="CF31" ca="1">IF(AND(CF$3=INDIRECT("'" &amp; $O$3 &amp;"'!$H"&amp;6+$AO28),$AR$4=INDIRECT("'" &amp; $O$3 &amp;"'!$j"&amp;6+$AO28)),INDIRECT("'" &amp; $O$3 &amp;"'!$c"&amp;6+$AO28),"")</f>
        <v/>
      </c>
      <c r="CH31" t="str">
        <f t="array" aca="1" ref="CH31" ca="1">IF(AND(CH$3=INDIRECT("'" &amp; $O$3 &amp;"'!$H"&amp;6+$AO28),$AR$4=INDIRECT("'" &amp; $O$3 &amp;"'!$j"&amp;6+$AO28)),INDIRECT("'" &amp; $O$3 &amp;"'!$c"&amp;6+$AO28),"")</f>
        <v/>
      </c>
      <c r="CJ31" t="str">
        <f t="array" aca="1" ref="CJ31" ca="1">IF(AND(CJ$3=INDIRECT("'" &amp; $O$3 &amp;"'!$H"&amp;6+$AO28),$AR$4=INDIRECT("'" &amp; $O$3 &amp;"'!$j"&amp;6+$AO28)),INDIRECT("'" &amp; $O$3 &amp;"'!$c"&amp;6+$AO28),"")</f>
        <v/>
      </c>
      <c r="CL31" t="str">
        <f t="array" aca="1" ref="CL31" ca="1">IF(AND(CL$3=INDIRECT("'" &amp; $O$3 &amp;"'!$H"&amp;6+$AO28),$AR$4=INDIRECT("'" &amp; $O$3 &amp;"'!$j"&amp;6+$AO28)),INDIRECT("'" &amp; $O$3 &amp;"'!$c"&amp;6+$AO28),"")</f>
        <v/>
      </c>
      <c r="CN31" t="str">
        <f t="array" aca="1" ref="CN31" ca="1">IF(AND(CN$3=INDIRECT("'" &amp; $O$3 &amp;"'!$H"&amp;6+$AO28),$AR$4=INDIRECT("'" &amp; $O$3 &amp;"'!$j"&amp;6+$AO28)),INDIRECT("'" &amp; $O$3 &amp;"'!$c"&amp;6+$AO28),"")</f>
        <v/>
      </c>
      <c r="CP31" t="str">
        <f t="array" aca="1" ref="CP31" ca="1">IF(AND(CP$3=INDIRECT("'" &amp; $O$3 &amp;"'!$H"&amp;6+$AO28),$AR$4=INDIRECT("'" &amp; $O$3 &amp;"'!$j"&amp;6+$AO28)),INDIRECT("'" &amp; $O$3 &amp;"'!$c"&amp;6+$AO28),"")</f>
        <v/>
      </c>
      <c r="CR31" s="218" t="str">
        <f t="array" aca="1" ref="CR31" ca="1">IF(AND(CR$3=INDIRECT("'" &amp; $O$3 &amp;"'!$H"&amp;6+$AO28),$AR$4=INDIRECT("'" &amp; $O$3 &amp;"'!$j"&amp;6+$AO28)),INDIRECT("'" &amp; $O$3 &amp;"'!$c"&amp;6+$AO28),"")</f>
        <v/>
      </c>
      <c r="CT31" s="218" t="str">
        <f t="array" aca="1" ref="CT31" ca="1">IF(AND(CT$3=INDIRECT("'" &amp; $O$3 &amp;"'!$H"&amp;6+$AO28),$AR$4=INDIRECT("'" &amp; $O$3 &amp;"'!$j"&amp;6+$AO28)),INDIRECT("'" &amp; $O$3 &amp;"'!$c"&amp;6+$AO28),"")</f>
        <v/>
      </c>
      <c r="CX31" s="218" t="str">
        <f t="array" aca="1" ref="CX31" ca="1">IF(AND(CX$3=INDIRECT("'" &amp; $O$3 &amp;"'!$H"&amp;6+$AO28),$AR$4=INDIRECT("'" &amp; $O$3 &amp;"'!$j"&amp;6+$AO28)),INDIRECT("'" &amp; $O$3 &amp;"'!$d"&amp;6+$AO28),"")</f>
        <v/>
      </c>
      <c r="CZ31" s="218" t="str">
        <f t="array" aca="1" ref="CZ31" ca="1">IF(AND(CZ$3=INDIRECT("'" &amp; $O$3 &amp;"'!$H"&amp;6+$AO28),$AR$4=INDIRECT("'" &amp; $O$3 &amp;"'!$j"&amp;6+$AO28)),INDIRECT("'" &amp; $O$3 &amp;"'!$d"&amp;6+$AO28),"")</f>
        <v/>
      </c>
      <c r="DB31" s="218" t="str">
        <f t="array" aca="1" ref="DB31" ca="1">IF(AND(DB$3=INDIRECT("'" &amp; $O$3 &amp;"'!$H"&amp;6+$AO28),$AR$4=INDIRECT("'" &amp; $O$3 &amp;"'!$j"&amp;6+$AO28)),INDIRECT("'" &amp; $O$3 &amp;"'!$d"&amp;6+$AO28),"")</f>
        <v/>
      </c>
      <c r="DD31" s="218" t="str">
        <f t="array" aca="1" ref="DD31" ca="1">IF(AND(DD$3=INDIRECT("'" &amp; $O$3 &amp;"'!$H"&amp;6+$AO28),$AR$4=INDIRECT("'" &amp; $O$3 &amp;"'!$j"&amp;6+$AO28)),INDIRECT("'" &amp; $O$3 &amp;"'!$d"&amp;6+$AO28),"")</f>
        <v/>
      </c>
      <c r="DF31" s="218" t="str">
        <f t="array" aca="1" ref="DF31" ca="1">IF(AND(DF$3=INDIRECT("'" &amp; $O$3 &amp;"'!$H"&amp;6+$AO28),$AR$4=INDIRECT("'" &amp; $O$3 &amp;"'!$j"&amp;6+$AO28)),INDIRECT("'" &amp; $O$3 &amp;"'!$d"&amp;6+$AO28),"")</f>
        <v/>
      </c>
      <c r="DH31" s="218" t="str">
        <f t="array" aca="1" ref="DH31" ca="1">IF(AND(DH$3=INDIRECT("'" &amp; $O$3 &amp;"'!$H"&amp;6+$AO28),$AR$4=INDIRECT("'" &amp; $O$3 &amp;"'!$j"&amp;6+$AO28)),INDIRECT("'" &amp; $O$3 &amp;"'!$d"&amp;6+$AO28),"")</f>
        <v/>
      </c>
      <c r="DJ31" s="218" t="str">
        <f t="array" aca="1" ref="DJ31" ca="1">IF(AND(DJ$3=INDIRECT("'" &amp; $O$3 &amp;"'!$H"&amp;6+$AO28),$AR$4=INDIRECT("'" &amp; $O$3 &amp;"'!$j"&amp;6+$AO28)),INDIRECT("'" &amp; $O$3 &amp;"'!$d"&amp;6+$AO28),"")</f>
        <v/>
      </c>
      <c r="DL31" s="218" t="str">
        <f t="array" aca="1" ref="DL31" ca="1">IF(AND(DL$3=INDIRECT("'" &amp; $O$3 &amp;"'!$H"&amp;6+$AO28),$AR$4=INDIRECT("'" &amp; $O$3 &amp;"'!$j"&amp;6+$AO28)),INDIRECT("'" &amp; $O$3 &amp;"'!$d"&amp;6+$AO28),"")</f>
        <v/>
      </c>
      <c r="DN31" s="218" t="str">
        <f t="array" aca="1" ref="DN31" ca="1">IF(AND(DN$3=INDIRECT("'" &amp; $O$3 &amp;"'!$H"&amp;6+$AO28),$AR$4=INDIRECT("'" &amp; $O$3 &amp;"'!$j"&amp;6+$AO28)),INDIRECT("'" &amp; $O$3 &amp;"'!$d"&amp;6+$AO28),"")</f>
        <v/>
      </c>
      <c r="DP31" s="218" t="str">
        <f t="array" aca="1" ref="DP31" ca="1">IF(AND(DP$3=INDIRECT("'" &amp; $O$3 &amp;"'!$H"&amp;6+$AO28),$AR$4=INDIRECT("'" &amp; $O$3 &amp;"'!$j"&amp;6+$AO28)),INDIRECT("'" &amp; $O$3 &amp;"'!$d"&amp;6+$AO28),"")</f>
        <v/>
      </c>
      <c r="DR31" s="218" t="str">
        <f t="array" aca="1" ref="DR31" ca="1">IF(AND(DR$3=INDIRECT("'" &amp; $O$3 &amp;"'!$H"&amp;6+$AO28),$AR$4=INDIRECT("'" &amp; $O$3 &amp;"'!$j"&amp;6+$AO28)),INDIRECT("'" &amp; $O$3 &amp;"'!$d"&amp;6+$AO28),"")</f>
        <v/>
      </c>
      <c r="DT31" s="218" t="str">
        <f t="array" aca="1" ref="DT31" ca="1">IF(AND(DT$3=INDIRECT("'" &amp; $O$3 &amp;"'!$H"&amp;6+$AO28),$AR$4=INDIRECT("'" &amp; $O$3 &amp;"'!$j"&amp;6+$AO28)),INDIRECT("'" &amp; $O$3 &amp;"'!$d"&amp;6+$AO28),"")</f>
        <v/>
      </c>
      <c r="DV31" s="218" t="str">
        <f t="array" aca="1" ref="DV31" ca="1">IF(AND(DV$3=INDIRECT("'" &amp; $O$3 &amp;"'!$H"&amp;6+$AO28),$AR$4=INDIRECT("'" &amp; $O$3 &amp;"'!$j"&amp;6+$AO28)),INDIRECT("'" &amp; $O$3 &amp;"'!$d"&amp;6+$AO28),"")</f>
        <v/>
      </c>
    </row>
    <row r="32" spans="3:126" ht="15.6" thickBot="1">
      <c r="C32" s="48"/>
      <c r="D32" s="46"/>
      <c r="E32" s="46"/>
      <c r="F32" s="46"/>
      <c r="G32" s="46"/>
      <c r="H32" s="46"/>
      <c r="I32" s="46"/>
      <c r="J32" s="46"/>
      <c r="K32" s="46"/>
      <c r="L32" s="46"/>
      <c r="M32" s="46"/>
      <c r="N32" s="46"/>
      <c r="O32" s="46"/>
      <c r="P32" s="46"/>
      <c r="Q32" s="46"/>
      <c r="R32" s="46"/>
      <c r="S32" s="46"/>
      <c r="T32" s="46"/>
      <c r="U32" s="46"/>
      <c r="V32" s="46"/>
      <c r="W32" s="87"/>
      <c r="X32" s="46"/>
      <c r="Y32" s="46"/>
      <c r="Z32" s="46"/>
      <c r="AA32" s="46"/>
      <c r="AB32" s="46"/>
      <c r="AC32" s="46"/>
      <c r="AD32" s="46"/>
      <c r="AE32" s="46"/>
      <c r="AF32" s="46"/>
      <c r="AG32" s="46"/>
      <c r="AH32" s="46"/>
      <c r="AI32" s="46"/>
      <c r="AJ32" s="46"/>
      <c r="AK32" s="46"/>
      <c r="AL32" s="46"/>
      <c r="AM32" s="95"/>
      <c r="AO32">
        <v>31</v>
      </c>
      <c r="AS32" t="str">
        <f t="array" aca="1" ref="AS32" ca="1">IF(AND(AS$3=INDIRECT("'" &amp; $O$3 &amp;"'!$H"&amp;6+$AO29),$AR$4=INDIRECT("'" &amp; $O$3 &amp;"'!$j"&amp;6+$AO29)),INDIRECT("'" &amp; $O$3 &amp;"'!$b"&amp;6+$AO29),"")</f>
        <v/>
      </c>
      <c r="AU32" t="str">
        <f t="array" aca="1" ref="AU32" ca="1">IF(AND(AU$3=INDIRECT("'" &amp; $O$3 &amp;"'!$H"&amp;6+$AO29),$AR$4=INDIRECT("'" &amp; $O$3 &amp;"'!$j"&amp;6+$AO29)),INDIRECT("'" &amp; $O$3 &amp;"'!$b"&amp;6+$AO29),"")</f>
        <v/>
      </c>
      <c r="AW32" t="str">
        <f t="array" aca="1" ref="AW32" ca="1">IF(AND(AW$3=INDIRECT("'" &amp; $O$3 &amp;"'!$H"&amp;6+$AO29),$AR$4=INDIRECT("'" &amp; $O$3 &amp;"'!$j"&amp;6+$AO29)),INDIRECT("'" &amp; $O$3 &amp;"'!$b"&amp;6+$AO29),"")</f>
        <v/>
      </c>
      <c r="AY32" t="str">
        <f t="array" aca="1" ref="AY32" ca="1">IF(AND(AY$3=INDIRECT("'" &amp; $O$3 &amp;"'!$H"&amp;6+$AO29),$AR$4=INDIRECT("'" &amp; $O$3 &amp;"'!$j"&amp;6+$AO29)),INDIRECT("'" &amp; $O$3 &amp;"'!$b"&amp;6+$AO29),"")</f>
        <v/>
      </c>
      <c r="BA32" t="str">
        <f t="array" aca="1" ref="BA32" ca="1">IF(AND(BA$3=INDIRECT("'" &amp; $O$3 &amp;"'!$H"&amp;6+$AO29),$AR$4=INDIRECT("'" &amp; $O$3 &amp;"'!$j"&amp;6+$AO29)),INDIRECT("'" &amp; $O$3 &amp;"'!$b"&amp;6+$AO29),"")</f>
        <v/>
      </c>
      <c r="BC32" t="str">
        <f t="array" aca="1" ref="BC32" ca="1">IF(AND(BC$3=INDIRECT("'" &amp; $O$3 &amp;"'!$H"&amp;6+$AO29),$AR$4=INDIRECT("'" &amp; $O$3 &amp;"'!$j"&amp;6+$AO29)),INDIRECT("'" &amp; $O$3 &amp;"'!$b"&amp;6+$AO29),"")</f>
        <v/>
      </c>
      <c r="BE32" t="str">
        <f t="array" aca="1" ref="BE32" ca="1">IF(AND(BE$3=INDIRECT("'" &amp; $O$3 &amp;"'!$H"&amp;6+$AO29),$AR$4=INDIRECT("'" &amp; $O$3 &amp;"'!$j"&amp;6+$AO29)),INDIRECT("'" &amp; $O$3 &amp;"'!$b"&amp;6+$AO29),"")</f>
        <v/>
      </c>
      <c r="BG32" t="str">
        <f t="array" aca="1" ref="BG32" ca="1">IF(AND(BG$3=INDIRECT("'" &amp; $O$3 &amp;"'!$H"&amp;6+$AO29),$AR$4=INDIRECT("'" &amp; $O$3 &amp;"'!$j"&amp;6+$AO29)),INDIRECT("'" &amp; $O$3 &amp;"'!$b"&amp;6+$AO29),"")</f>
        <v/>
      </c>
      <c r="BI32" t="str">
        <f t="array" aca="1" ref="BI32" ca="1">IF(AND(BI$3=INDIRECT("'" &amp; $O$3 &amp;"'!$H"&amp;6+$AO29),$AR$4=INDIRECT("'" &amp; $O$3 &amp;"'!$j"&amp;6+$AO29)),INDIRECT("'" &amp; $O$3 &amp;"'!$b"&amp;6+$AO29),"")</f>
        <v/>
      </c>
      <c r="BK32" t="str">
        <f t="array" aca="1" ref="BK32" ca="1">IF(AND(BK$3=INDIRECT("'" &amp; $O$3 &amp;"'!$H"&amp;6+$AO29),$AR$4=INDIRECT("'" &amp; $O$3 &amp;"'!$j"&amp;6+$AO29)),INDIRECT("'" &amp; $O$3 &amp;"'!$b"&amp;6+$AO29),"")</f>
        <v/>
      </c>
      <c r="BM32" t="str">
        <f t="array" aca="1" ref="BM32" ca="1">IF(AND(BM$3=INDIRECT("'" &amp; $O$3 &amp;"'!$H"&amp;6+$AO29),$AR$4=INDIRECT("'" &amp; $O$3 &amp;"'!$j"&amp;6+$AO29)),INDIRECT("'" &amp; $O$3 &amp;"'!$b"&amp;6+$AO29),"")</f>
        <v/>
      </c>
      <c r="BO32" t="str">
        <f t="array" aca="1" ref="BO32" ca="1">IF(AND(BO$3=INDIRECT("'" &amp; $O$3 &amp;"'!$H"&amp;6+$AO29),$AR$4=INDIRECT("'" &amp; $O$3 &amp;"'!$j"&amp;6+$AO29)),INDIRECT("'" &amp; $O$3 &amp;"'!$b"&amp;6+$AO29),"")</f>
        <v/>
      </c>
      <c r="BQ32" t="str">
        <f t="array" aca="1" ref="BQ32" ca="1">IF(AND(BQ$3=INDIRECT("'" &amp; $O$3 &amp;"'!$H"&amp;6+$AO29),$AR$4=INDIRECT("'" &amp; $O$3 &amp;"'!$j"&amp;6+$AO29)),INDIRECT("'" &amp; $O$3 &amp;"'!$b"&amp;6+$AO29),"")</f>
        <v/>
      </c>
      <c r="BV32" t="str">
        <f t="array" aca="1" ref="BV32" ca="1">IF(AND(BV$3=INDIRECT("'" &amp; $O$3 &amp;"'!$H"&amp;6+$AO29),$AR$4=INDIRECT("'" &amp; $O$3 &amp;"'!$j"&amp;6+$AO29)),INDIRECT("'" &amp; $O$3 &amp;"'!$c"&amp;6+$AO29),"")</f>
        <v/>
      </c>
      <c r="BX32" t="str">
        <f t="array" aca="1" ref="BX32" ca="1">IF(AND(BX$3=INDIRECT("'" &amp; $O$3 &amp;"'!$H"&amp;6+$AO29),$AR$4=INDIRECT("'" &amp; $O$3 &amp;"'!$j"&amp;6+$AO29)),INDIRECT("'" &amp; $O$3 &amp;"'!$c"&amp;6+$AO29),"")</f>
        <v/>
      </c>
      <c r="BZ32" t="str">
        <f t="array" aca="1" ref="BZ32" ca="1">IF(AND(BZ$3=INDIRECT("'" &amp; $O$3 &amp;"'!$H"&amp;6+$AO29),$AR$4=INDIRECT("'" &amp; $O$3 &amp;"'!$j"&amp;6+$AO29)),INDIRECT("'" &amp; $O$3 &amp;"'!$c"&amp;6+$AO29),"")</f>
        <v/>
      </c>
      <c r="CB32" t="str">
        <f t="array" aca="1" ref="CB32" ca="1">IF(AND(CB$3=INDIRECT("'" &amp; $O$3 &amp;"'!$H"&amp;6+$AO29),$AR$4=INDIRECT("'" &amp; $O$3 &amp;"'!$j"&amp;6+$AO29)),INDIRECT("'" &amp; $O$3 &amp;"'!$c"&amp;6+$AO29),"")</f>
        <v/>
      </c>
      <c r="CD32" t="str">
        <f t="array" aca="1" ref="CD32" ca="1">IF(AND(CD$3=INDIRECT("'" &amp; $O$3 &amp;"'!$H"&amp;6+$AO29),$AR$4=INDIRECT("'" &amp; $O$3 &amp;"'!$j"&amp;6+$AO29)),INDIRECT("'" &amp; $O$3 &amp;"'!$c"&amp;6+$AO29),"")</f>
        <v/>
      </c>
      <c r="CF32" t="str">
        <f t="array" aca="1" ref="CF32" ca="1">IF(AND(CF$3=INDIRECT("'" &amp; $O$3 &amp;"'!$H"&amp;6+$AO29),$AR$4=INDIRECT("'" &amp; $O$3 &amp;"'!$j"&amp;6+$AO29)),INDIRECT("'" &amp; $O$3 &amp;"'!$c"&amp;6+$AO29),"")</f>
        <v/>
      </c>
      <c r="CH32" t="str">
        <f t="array" aca="1" ref="CH32" ca="1">IF(AND(CH$3=INDIRECT("'" &amp; $O$3 &amp;"'!$H"&amp;6+$AO29),$AR$4=INDIRECT("'" &amp; $O$3 &amp;"'!$j"&amp;6+$AO29)),INDIRECT("'" &amp; $O$3 &amp;"'!$c"&amp;6+$AO29),"")</f>
        <v/>
      </c>
      <c r="CJ32" t="str">
        <f t="array" aca="1" ref="CJ32" ca="1">IF(AND(CJ$3=INDIRECT("'" &amp; $O$3 &amp;"'!$H"&amp;6+$AO29),$AR$4=INDIRECT("'" &amp; $O$3 &amp;"'!$j"&amp;6+$AO29)),INDIRECT("'" &amp; $O$3 &amp;"'!$c"&amp;6+$AO29),"")</f>
        <v/>
      </c>
      <c r="CL32" t="str">
        <f t="array" aca="1" ref="CL32" ca="1">IF(AND(CL$3=INDIRECT("'" &amp; $O$3 &amp;"'!$H"&amp;6+$AO29),$AR$4=INDIRECT("'" &amp; $O$3 &amp;"'!$j"&amp;6+$AO29)),INDIRECT("'" &amp; $O$3 &amp;"'!$c"&amp;6+$AO29),"")</f>
        <v/>
      </c>
      <c r="CN32" t="str">
        <f t="array" aca="1" ref="CN32" ca="1">IF(AND(CN$3=INDIRECT("'" &amp; $O$3 &amp;"'!$H"&amp;6+$AO29),$AR$4=INDIRECT("'" &amp; $O$3 &amp;"'!$j"&amp;6+$AO29)),INDIRECT("'" &amp; $O$3 &amp;"'!$c"&amp;6+$AO29),"")</f>
        <v/>
      </c>
      <c r="CP32" t="str">
        <f t="array" aca="1" ref="CP32" ca="1">IF(AND(CP$3=INDIRECT("'" &amp; $O$3 &amp;"'!$H"&amp;6+$AO29),$AR$4=INDIRECT("'" &amp; $O$3 &amp;"'!$j"&amp;6+$AO29)),INDIRECT("'" &amp; $O$3 &amp;"'!$c"&amp;6+$AO29),"")</f>
        <v/>
      </c>
      <c r="CR32" s="218" t="str">
        <f t="array" aca="1" ref="CR32" ca="1">IF(AND(CR$3=INDIRECT("'" &amp; $O$3 &amp;"'!$H"&amp;6+$AO29),$AR$4=INDIRECT("'" &amp; $O$3 &amp;"'!$j"&amp;6+$AO29)),INDIRECT("'" &amp; $O$3 &amp;"'!$c"&amp;6+$AO29),"")</f>
        <v/>
      </c>
      <c r="CT32" s="218" t="str">
        <f t="array" aca="1" ref="CT32" ca="1">IF(AND(CT$3=INDIRECT("'" &amp; $O$3 &amp;"'!$H"&amp;6+$AO29),$AR$4=INDIRECT("'" &amp; $O$3 &amp;"'!$j"&amp;6+$AO29)),INDIRECT("'" &amp; $O$3 &amp;"'!$c"&amp;6+$AO29),"")</f>
        <v/>
      </c>
      <c r="CX32" s="218" t="str">
        <f t="array" aca="1" ref="CX32" ca="1">IF(AND(CX$3=INDIRECT("'" &amp; $O$3 &amp;"'!$H"&amp;6+$AO29),$AR$4=INDIRECT("'" &amp; $O$3 &amp;"'!$j"&amp;6+$AO29)),INDIRECT("'" &amp; $O$3 &amp;"'!$d"&amp;6+$AO29),"")</f>
        <v/>
      </c>
      <c r="CZ32" s="218" t="str">
        <f t="array" aca="1" ref="CZ32" ca="1">IF(AND(CZ$3=INDIRECT("'" &amp; $O$3 &amp;"'!$H"&amp;6+$AO29),$AR$4=INDIRECT("'" &amp; $O$3 &amp;"'!$j"&amp;6+$AO29)),INDIRECT("'" &amp; $O$3 &amp;"'!$d"&amp;6+$AO29),"")</f>
        <v/>
      </c>
      <c r="DB32" s="218" t="str">
        <f t="array" aca="1" ref="DB32" ca="1">IF(AND(DB$3=INDIRECT("'" &amp; $O$3 &amp;"'!$H"&amp;6+$AO29),$AR$4=INDIRECT("'" &amp; $O$3 &amp;"'!$j"&amp;6+$AO29)),INDIRECT("'" &amp; $O$3 &amp;"'!$d"&amp;6+$AO29),"")</f>
        <v/>
      </c>
      <c r="DD32" s="218" t="str">
        <f t="array" aca="1" ref="DD32" ca="1">IF(AND(DD$3=INDIRECT("'" &amp; $O$3 &amp;"'!$H"&amp;6+$AO29),$AR$4=INDIRECT("'" &amp; $O$3 &amp;"'!$j"&amp;6+$AO29)),INDIRECT("'" &amp; $O$3 &amp;"'!$d"&amp;6+$AO29),"")</f>
        <v/>
      </c>
      <c r="DF32" s="218" t="str">
        <f t="array" aca="1" ref="DF32" ca="1">IF(AND(DF$3=INDIRECT("'" &amp; $O$3 &amp;"'!$H"&amp;6+$AO29),$AR$4=INDIRECT("'" &amp; $O$3 &amp;"'!$j"&amp;6+$AO29)),INDIRECT("'" &amp; $O$3 &amp;"'!$d"&amp;6+$AO29),"")</f>
        <v/>
      </c>
      <c r="DH32" s="218" t="str">
        <f t="array" aca="1" ref="DH32" ca="1">IF(AND(DH$3=INDIRECT("'" &amp; $O$3 &amp;"'!$H"&amp;6+$AO29),$AR$4=INDIRECT("'" &amp; $O$3 &amp;"'!$j"&amp;6+$AO29)),INDIRECT("'" &amp; $O$3 &amp;"'!$d"&amp;6+$AO29),"")</f>
        <v/>
      </c>
      <c r="DJ32" s="218" t="str">
        <f t="array" aca="1" ref="DJ32" ca="1">IF(AND(DJ$3=INDIRECT("'" &amp; $O$3 &amp;"'!$H"&amp;6+$AO29),$AR$4=INDIRECT("'" &amp; $O$3 &amp;"'!$j"&amp;6+$AO29)),INDIRECT("'" &amp; $O$3 &amp;"'!$d"&amp;6+$AO29),"")</f>
        <v/>
      </c>
      <c r="DL32" s="218" t="str">
        <f t="array" aca="1" ref="DL32" ca="1">IF(AND(DL$3=INDIRECT("'" &amp; $O$3 &amp;"'!$H"&amp;6+$AO29),$AR$4=INDIRECT("'" &amp; $O$3 &amp;"'!$j"&amp;6+$AO29)),INDIRECT("'" &amp; $O$3 &amp;"'!$d"&amp;6+$AO29),"")</f>
        <v/>
      </c>
      <c r="DN32" s="218" t="str">
        <f t="array" aca="1" ref="DN32" ca="1">IF(AND(DN$3=INDIRECT("'" &amp; $O$3 &amp;"'!$H"&amp;6+$AO29),$AR$4=INDIRECT("'" &amp; $O$3 &amp;"'!$j"&amp;6+$AO29)),INDIRECT("'" &amp; $O$3 &amp;"'!$d"&amp;6+$AO29),"")</f>
        <v/>
      </c>
      <c r="DP32" s="218" t="str">
        <f t="array" aca="1" ref="DP32" ca="1">IF(AND(DP$3=INDIRECT("'" &amp; $O$3 &amp;"'!$H"&amp;6+$AO29),$AR$4=INDIRECT("'" &amp; $O$3 &amp;"'!$j"&amp;6+$AO29)),INDIRECT("'" &amp; $O$3 &amp;"'!$d"&amp;6+$AO29),"")</f>
        <v/>
      </c>
      <c r="DR32" s="218" t="str">
        <f t="array" aca="1" ref="DR32" ca="1">IF(AND(DR$3=INDIRECT("'" &amp; $O$3 &amp;"'!$H"&amp;6+$AO29),$AR$4=INDIRECT("'" &amp; $O$3 &amp;"'!$j"&amp;6+$AO29)),INDIRECT("'" &amp; $O$3 &amp;"'!$d"&amp;6+$AO29),"")</f>
        <v/>
      </c>
      <c r="DT32" s="218" t="str">
        <f t="array" aca="1" ref="DT32" ca="1">IF(AND(DT$3=INDIRECT("'" &amp; $O$3 &amp;"'!$H"&amp;6+$AO29),$AR$4=INDIRECT("'" &amp; $O$3 &amp;"'!$j"&amp;6+$AO29)),INDIRECT("'" &amp; $O$3 &amp;"'!$d"&amp;6+$AO29),"")</f>
        <v/>
      </c>
      <c r="DV32" s="218" t="str">
        <f t="array" aca="1" ref="DV32" ca="1">IF(AND(DV$3=INDIRECT("'" &amp; $O$3 &amp;"'!$H"&amp;6+$AO29),$AR$4=INDIRECT("'" &amp; $O$3 &amp;"'!$j"&amp;6+$AO29)),INDIRECT("'" &amp; $O$3 &amp;"'!$d"&amp;6+$AO29),"")</f>
        <v/>
      </c>
    </row>
    <row r="33" spans="3:126" ht="13.8" thickBot="1">
      <c r="C33" s="48"/>
      <c r="D33" s="46"/>
      <c r="E33" s="46"/>
      <c r="F33" s="88"/>
      <c r="G33" s="86"/>
      <c r="H33" s="86"/>
      <c r="I33" s="86"/>
      <c r="J33" s="86"/>
      <c r="K33" s="86"/>
      <c r="L33" s="86"/>
      <c r="M33" s="86"/>
      <c r="N33" s="86"/>
      <c r="O33" s="86"/>
      <c r="P33" s="86"/>
      <c r="Q33" s="86"/>
      <c r="R33" s="86"/>
      <c r="S33" s="86"/>
      <c r="T33" s="86"/>
      <c r="U33" s="86"/>
      <c r="V33" s="86"/>
      <c r="W33" s="84"/>
      <c r="X33" s="85"/>
      <c r="Y33" s="86"/>
      <c r="Z33" s="86"/>
      <c r="AA33" s="86"/>
      <c r="AB33" s="86"/>
      <c r="AC33" s="86"/>
      <c r="AD33" s="86"/>
      <c r="AE33" s="86"/>
      <c r="AF33" s="84"/>
      <c r="AG33" s="46"/>
      <c r="AH33" s="46"/>
      <c r="AI33" s="46"/>
      <c r="AJ33" s="46"/>
      <c r="AK33" s="46"/>
      <c r="AL33" s="46"/>
      <c r="AM33" s="47"/>
      <c r="AO33">
        <v>32</v>
      </c>
      <c r="AS33" t="str">
        <f t="array" aca="1" ref="AS33" ca="1">IF(AND(AS$3=INDIRECT("'" &amp; $O$3 &amp;"'!$H"&amp;6+$AO30),$AR$4=INDIRECT("'" &amp; $O$3 &amp;"'!$j"&amp;6+$AO30)),INDIRECT("'" &amp; $O$3 &amp;"'!$b"&amp;6+$AO30),"")</f>
        <v/>
      </c>
      <c r="AU33" t="str">
        <f t="array" aca="1" ref="AU33" ca="1">IF(AND(AU$3=INDIRECT("'" &amp; $O$3 &amp;"'!$H"&amp;6+$AO30),$AR$4=INDIRECT("'" &amp; $O$3 &amp;"'!$j"&amp;6+$AO30)),INDIRECT("'" &amp; $O$3 &amp;"'!$b"&amp;6+$AO30),"")</f>
        <v/>
      </c>
      <c r="AW33" t="str">
        <f t="array" aca="1" ref="AW33" ca="1">IF(AND(AW$3=INDIRECT("'" &amp; $O$3 &amp;"'!$H"&amp;6+$AO30),$AR$4=INDIRECT("'" &amp; $O$3 &amp;"'!$j"&amp;6+$AO30)),INDIRECT("'" &amp; $O$3 &amp;"'!$b"&amp;6+$AO30),"")</f>
        <v/>
      </c>
      <c r="AY33" t="str">
        <f t="array" aca="1" ref="AY33" ca="1">IF(AND(AY$3=INDIRECT("'" &amp; $O$3 &amp;"'!$H"&amp;6+$AO30),$AR$4=INDIRECT("'" &amp; $O$3 &amp;"'!$j"&amp;6+$AO30)),INDIRECT("'" &amp; $O$3 &amp;"'!$b"&amp;6+$AO30),"")</f>
        <v/>
      </c>
      <c r="BA33" t="str">
        <f t="array" aca="1" ref="BA33" ca="1">IF(AND(BA$3=INDIRECT("'" &amp; $O$3 &amp;"'!$H"&amp;6+$AO30),$AR$4=INDIRECT("'" &amp; $O$3 &amp;"'!$j"&amp;6+$AO30)),INDIRECT("'" &amp; $O$3 &amp;"'!$b"&amp;6+$AO30),"")</f>
        <v/>
      </c>
      <c r="BC33" t="str">
        <f t="array" aca="1" ref="BC33" ca="1">IF(AND(BC$3=INDIRECT("'" &amp; $O$3 &amp;"'!$H"&amp;6+$AO30),$AR$4=INDIRECT("'" &amp; $O$3 &amp;"'!$j"&amp;6+$AO30)),INDIRECT("'" &amp; $O$3 &amp;"'!$b"&amp;6+$AO30),"")</f>
        <v/>
      </c>
      <c r="BE33" t="str">
        <f t="array" aca="1" ref="BE33" ca="1">IF(AND(BE$3=INDIRECT("'" &amp; $O$3 &amp;"'!$H"&amp;6+$AO30),$AR$4=INDIRECT("'" &amp; $O$3 &amp;"'!$j"&amp;6+$AO30)),INDIRECT("'" &amp; $O$3 &amp;"'!$b"&amp;6+$AO30),"")</f>
        <v/>
      </c>
      <c r="BG33" t="str">
        <f t="array" aca="1" ref="BG33" ca="1">IF(AND(BG$3=INDIRECT("'" &amp; $O$3 &amp;"'!$H"&amp;6+$AO30),$AR$4=INDIRECT("'" &amp; $O$3 &amp;"'!$j"&amp;6+$AO30)),INDIRECT("'" &amp; $O$3 &amp;"'!$b"&amp;6+$AO30),"")</f>
        <v/>
      </c>
      <c r="BI33" t="str">
        <f t="array" aca="1" ref="BI33" ca="1">IF(AND(BI$3=INDIRECT("'" &amp; $O$3 &amp;"'!$H"&amp;6+$AO30),$AR$4=INDIRECT("'" &amp; $O$3 &amp;"'!$j"&amp;6+$AO30)),INDIRECT("'" &amp; $O$3 &amp;"'!$b"&amp;6+$AO30),"")</f>
        <v/>
      </c>
      <c r="BK33" t="str">
        <f t="array" aca="1" ref="BK33" ca="1">IF(AND(BK$3=INDIRECT("'" &amp; $O$3 &amp;"'!$H"&amp;6+$AO30),$AR$4=INDIRECT("'" &amp; $O$3 &amp;"'!$j"&amp;6+$AO30)),INDIRECT("'" &amp; $O$3 &amp;"'!$b"&amp;6+$AO30),"")</f>
        <v/>
      </c>
      <c r="BM33" t="str">
        <f t="array" aca="1" ref="BM33" ca="1">IF(AND(BM$3=INDIRECT("'" &amp; $O$3 &amp;"'!$H"&amp;6+$AO30),$AR$4=INDIRECT("'" &amp; $O$3 &amp;"'!$j"&amp;6+$AO30)),INDIRECT("'" &amp; $O$3 &amp;"'!$b"&amp;6+$AO30),"")</f>
        <v/>
      </c>
      <c r="BO33" t="str">
        <f t="array" aca="1" ref="BO33" ca="1">IF(AND(BO$3=INDIRECT("'" &amp; $O$3 &amp;"'!$H"&amp;6+$AO30),$AR$4=INDIRECT("'" &amp; $O$3 &amp;"'!$j"&amp;6+$AO30)),INDIRECT("'" &amp; $O$3 &amp;"'!$b"&amp;6+$AO30),"")</f>
        <v/>
      </c>
      <c r="BQ33" t="str">
        <f t="array" aca="1" ref="BQ33" ca="1">IF(AND(BQ$3=INDIRECT("'" &amp; $O$3 &amp;"'!$H"&amp;6+$AO30),$AR$4=INDIRECT("'" &amp; $O$3 &amp;"'!$j"&amp;6+$AO30)),INDIRECT("'" &amp; $O$3 &amp;"'!$b"&amp;6+$AO30),"")</f>
        <v/>
      </c>
      <c r="BV33" t="str">
        <f t="array" aca="1" ref="BV33" ca="1">IF(AND(BV$3=INDIRECT("'" &amp; $O$3 &amp;"'!$H"&amp;6+$AO30),$AR$4=INDIRECT("'" &amp; $O$3 &amp;"'!$j"&amp;6+$AO30)),INDIRECT("'" &amp; $O$3 &amp;"'!$c"&amp;6+$AO30),"")</f>
        <v/>
      </c>
      <c r="BX33" t="str">
        <f t="array" aca="1" ref="BX33" ca="1">IF(AND(BX$3=INDIRECT("'" &amp; $O$3 &amp;"'!$H"&amp;6+$AO30),$AR$4=INDIRECT("'" &amp; $O$3 &amp;"'!$j"&amp;6+$AO30)),INDIRECT("'" &amp; $O$3 &amp;"'!$c"&amp;6+$AO30),"")</f>
        <v/>
      </c>
      <c r="BZ33" t="str">
        <f t="array" aca="1" ref="BZ33" ca="1">IF(AND(BZ$3=INDIRECT("'" &amp; $O$3 &amp;"'!$H"&amp;6+$AO30),$AR$4=INDIRECT("'" &amp; $O$3 &amp;"'!$j"&amp;6+$AO30)),INDIRECT("'" &amp; $O$3 &amp;"'!$c"&amp;6+$AO30),"")</f>
        <v/>
      </c>
      <c r="CB33" t="str">
        <f t="array" aca="1" ref="CB33" ca="1">IF(AND(CB$3=INDIRECT("'" &amp; $O$3 &amp;"'!$H"&amp;6+$AO30),$AR$4=INDIRECT("'" &amp; $O$3 &amp;"'!$j"&amp;6+$AO30)),INDIRECT("'" &amp; $O$3 &amp;"'!$c"&amp;6+$AO30),"")</f>
        <v/>
      </c>
      <c r="CD33" t="str">
        <f t="array" aca="1" ref="CD33" ca="1">IF(AND(CD$3=INDIRECT("'" &amp; $O$3 &amp;"'!$H"&amp;6+$AO30),$AR$4=INDIRECT("'" &amp; $O$3 &amp;"'!$j"&amp;6+$AO30)),INDIRECT("'" &amp; $O$3 &amp;"'!$c"&amp;6+$AO30),"")</f>
        <v/>
      </c>
      <c r="CF33" t="str">
        <f t="array" aca="1" ref="CF33" ca="1">IF(AND(CF$3=INDIRECT("'" &amp; $O$3 &amp;"'!$H"&amp;6+$AO30),$AR$4=INDIRECT("'" &amp; $O$3 &amp;"'!$j"&amp;6+$AO30)),INDIRECT("'" &amp; $O$3 &amp;"'!$c"&amp;6+$AO30),"")</f>
        <v/>
      </c>
      <c r="CH33" t="str">
        <f t="array" aca="1" ref="CH33" ca="1">IF(AND(CH$3=INDIRECT("'" &amp; $O$3 &amp;"'!$H"&amp;6+$AO30),$AR$4=INDIRECT("'" &amp; $O$3 &amp;"'!$j"&amp;6+$AO30)),INDIRECT("'" &amp; $O$3 &amp;"'!$c"&amp;6+$AO30),"")</f>
        <v/>
      </c>
      <c r="CJ33" t="str">
        <f t="array" aca="1" ref="CJ33" ca="1">IF(AND(CJ$3=INDIRECT("'" &amp; $O$3 &amp;"'!$H"&amp;6+$AO30),$AR$4=INDIRECT("'" &amp; $O$3 &amp;"'!$j"&amp;6+$AO30)),INDIRECT("'" &amp; $O$3 &amp;"'!$c"&amp;6+$AO30),"")</f>
        <v/>
      </c>
      <c r="CL33" t="str">
        <f t="array" aca="1" ref="CL33" ca="1">IF(AND(CL$3=INDIRECT("'" &amp; $O$3 &amp;"'!$H"&amp;6+$AO30),$AR$4=INDIRECT("'" &amp; $O$3 &amp;"'!$j"&amp;6+$AO30)),INDIRECT("'" &amp; $O$3 &amp;"'!$c"&amp;6+$AO30),"")</f>
        <v/>
      </c>
      <c r="CN33" t="str">
        <f t="array" aca="1" ref="CN33" ca="1">IF(AND(CN$3=INDIRECT("'" &amp; $O$3 &amp;"'!$H"&amp;6+$AO30),$AR$4=INDIRECT("'" &amp; $O$3 &amp;"'!$j"&amp;6+$AO30)),INDIRECT("'" &amp; $O$3 &amp;"'!$c"&amp;6+$AO30),"")</f>
        <v/>
      </c>
      <c r="CP33" t="str">
        <f t="array" aca="1" ref="CP33" ca="1">IF(AND(CP$3=INDIRECT("'" &amp; $O$3 &amp;"'!$H"&amp;6+$AO30),$AR$4=INDIRECT("'" &amp; $O$3 &amp;"'!$j"&amp;6+$AO30)),INDIRECT("'" &amp; $O$3 &amp;"'!$c"&amp;6+$AO30),"")</f>
        <v/>
      </c>
      <c r="CR33" s="218" t="str">
        <f t="array" aca="1" ref="CR33" ca="1">IF(AND(CR$3=INDIRECT("'" &amp; $O$3 &amp;"'!$H"&amp;6+$AO30),$AR$4=INDIRECT("'" &amp; $O$3 &amp;"'!$j"&amp;6+$AO30)),INDIRECT("'" &amp; $O$3 &amp;"'!$c"&amp;6+$AO30),"")</f>
        <v/>
      </c>
      <c r="CT33" s="218" t="str">
        <f t="array" aca="1" ref="CT33" ca="1">IF(AND(CT$3=INDIRECT("'" &amp; $O$3 &amp;"'!$H"&amp;6+$AO30),$AR$4=INDIRECT("'" &amp; $O$3 &amp;"'!$j"&amp;6+$AO30)),INDIRECT("'" &amp; $O$3 &amp;"'!$c"&amp;6+$AO30),"")</f>
        <v/>
      </c>
      <c r="CX33" s="218" t="str">
        <f t="array" aca="1" ref="CX33" ca="1">IF(AND(CX$3=INDIRECT("'" &amp; $O$3 &amp;"'!$H"&amp;6+$AO30),$AR$4=INDIRECT("'" &amp; $O$3 &amp;"'!$j"&amp;6+$AO30)),INDIRECT("'" &amp; $O$3 &amp;"'!$d"&amp;6+$AO30),"")</f>
        <v/>
      </c>
      <c r="CZ33" s="218" t="str">
        <f t="array" aca="1" ref="CZ33" ca="1">IF(AND(CZ$3=INDIRECT("'" &amp; $O$3 &amp;"'!$H"&amp;6+$AO30),$AR$4=INDIRECT("'" &amp; $O$3 &amp;"'!$j"&amp;6+$AO30)),INDIRECT("'" &amp; $O$3 &amp;"'!$d"&amp;6+$AO30),"")</f>
        <v/>
      </c>
      <c r="DB33" s="218" t="str">
        <f t="array" aca="1" ref="DB33" ca="1">IF(AND(DB$3=INDIRECT("'" &amp; $O$3 &amp;"'!$H"&amp;6+$AO30),$AR$4=INDIRECT("'" &amp; $O$3 &amp;"'!$j"&amp;6+$AO30)),INDIRECT("'" &amp; $O$3 &amp;"'!$d"&amp;6+$AO30),"")</f>
        <v/>
      </c>
      <c r="DD33" s="218" t="str">
        <f t="array" aca="1" ref="DD33" ca="1">IF(AND(DD$3=INDIRECT("'" &amp; $O$3 &amp;"'!$H"&amp;6+$AO30),$AR$4=INDIRECT("'" &amp; $O$3 &amp;"'!$j"&amp;6+$AO30)),INDIRECT("'" &amp; $O$3 &amp;"'!$d"&amp;6+$AO30),"")</f>
        <v/>
      </c>
      <c r="DF33" s="218" t="str">
        <f t="array" aca="1" ref="DF33" ca="1">IF(AND(DF$3=INDIRECT("'" &amp; $O$3 &amp;"'!$H"&amp;6+$AO30),$AR$4=INDIRECT("'" &amp; $O$3 &amp;"'!$j"&amp;6+$AO30)),INDIRECT("'" &amp; $O$3 &amp;"'!$d"&amp;6+$AO30),"")</f>
        <v/>
      </c>
      <c r="DH33" s="218" t="str">
        <f t="array" aca="1" ref="DH33" ca="1">IF(AND(DH$3=INDIRECT("'" &amp; $O$3 &amp;"'!$H"&amp;6+$AO30),$AR$4=INDIRECT("'" &amp; $O$3 &amp;"'!$j"&amp;6+$AO30)),INDIRECT("'" &amp; $O$3 &amp;"'!$d"&amp;6+$AO30),"")</f>
        <v/>
      </c>
      <c r="DJ33" s="218" t="str">
        <f t="array" aca="1" ref="DJ33" ca="1">IF(AND(DJ$3=INDIRECT("'" &amp; $O$3 &amp;"'!$H"&amp;6+$AO30),$AR$4=INDIRECT("'" &amp; $O$3 &amp;"'!$j"&amp;6+$AO30)),INDIRECT("'" &amp; $O$3 &amp;"'!$d"&amp;6+$AO30),"")</f>
        <v/>
      </c>
      <c r="DL33" s="218" t="str">
        <f t="array" aca="1" ref="DL33" ca="1">IF(AND(DL$3=INDIRECT("'" &amp; $O$3 &amp;"'!$H"&amp;6+$AO30),$AR$4=INDIRECT("'" &amp; $O$3 &amp;"'!$j"&amp;6+$AO30)),INDIRECT("'" &amp; $O$3 &amp;"'!$d"&amp;6+$AO30),"")</f>
        <v/>
      </c>
      <c r="DN33" s="218" t="str">
        <f t="array" aca="1" ref="DN33" ca="1">IF(AND(DN$3=INDIRECT("'" &amp; $O$3 &amp;"'!$H"&amp;6+$AO30),$AR$4=INDIRECT("'" &amp; $O$3 &amp;"'!$j"&amp;6+$AO30)),INDIRECT("'" &amp; $O$3 &amp;"'!$d"&amp;6+$AO30),"")</f>
        <v/>
      </c>
      <c r="DP33" s="218" t="str">
        <f t="array" aca="1" ref="DP33" ca="1">IF(AND(DP$3=INDIRECT("'" &amp; $O$3 &amp;"'!$H"&amp;6+$AO30),$AR$4=INDIRECT("'" &amp; $O$3 &amp;"'!$j"&amp;6+$AO30)),INDIRECT("'" &amp; $O$3 &amp;"'!$d"&amp;6+$AO30),"")</f>
        <v/>
      </c>
      <c r="DR33" s="218" t="str">
        <f t="array" aca="1" ref="DR33" ca="1">IF(AND(DR$3=INDIRECT("'" &amp; $O$3 &amp;"'!$H"&amp;6+$AO30),$AR$4=INDIRECT("'" &amp; $O$3 &amp;"'!$j"&amp;6+$AO30)),INDIRECT("'" &amp; $O$3 &amp;"'!$d"&amp;6+$AO30),"")</f>
        <v/>
      </c>
      <c r="DT33" s="218" t="str">
        <f t="array" aca="1" ref="DT33" ca="1">IF(AND(DT$3=INDIRECT("'" &amp; $O$3 &amp;"'!$H"&amp;6+$AO30),$AR$4=INDIRECT("'" &amp; $O$3 &amp;"'!$j"&amp;6+$AO30)),INDIRECT("'" &amp; $O$3 &amp;"'!$d"&amp;6+$AO30),"")</f>
        <v/>
      </c>
      <c r="DV33" s="218" t="str">
        <f t="array" aca="1" ref="DV33" ca="1">IF(AND(DV$3=INDIRECT("'" &amp; $O$3 &amp;"'!$H"&amp;6+$AO30),$AR$4=INDIRECT("'" &amp; $O$3 &amp;"'!$j"&amp;6+$AO30)),INDIRECT("'" &amp; $O$3 &amp;"'!$d"&amp;6+$AO30),"")</f>
        <v/>
      </c>
    </row>
    <row r="34" spans="3:126" ht="18">
      <c r="C34" s="48"/>
      <c r="D34" s="47"/>
      <c r="E34" s="1507" t="s">
        <v>95</v>
      </c>
      <c r="F34" s="1508"/>
      <c r="G34" s="1508"/>
      <c r="H34" s="1508"/>
      <c r="I34" s="1508"/>
      <c r="J34" s="1508"/>
      <c r="K34" s="1509"/>
      <c r="L34" s="46"/>
      <c r="M34" s="46"/>
      <c r="N34" s="46"/>
      <c r="O34" s="46"/>
      <c r="P34" s="46"/>
      <c r="Q34" s="46"/>
      <c r="R34" s="46"/>
      <c r="S34" s="46"/>
      <c r="T34" s="46"/>
      <c r="U34" s="46"/>
      <c r="V34" s="46"/>
      <c r="W34" s="1510" t="s">
        <v>96</v>
      </c>
      <c r="X34" s="1511"/>
      <c r="Y34" s="1511"/>
      <c r="Z34" s="1511"/>
      <c r="AA34" s="1511"/>
      <c r="AB34" s="1511"/>
      <c r="AC34" s="1512"/>
      <c r="AD34" s="46"/>
      <c r="AE34" s="46"/>
      <c r="AF34" s="1513" t="s">
        <v>97</v>
      </c>
      <c r="AG34" s="1514"/>
      <c r="AH34" s="1514"/>
      <c r="AI34" s="1514"/>
      <c r="AJ34" s="1514"/>
      <c r="AK34" s="1514"/>
      <c r="AL34" s="1515"/>
      <c r="AM34" s="47"/>
      <c r="AO34">
        <v>33</v>
      </c>
      <c r="AS34" t="str">
        <f t="array" aca="1" ref="AS34" ca="1">IF(AND(AS$3=INDIRECT("'" &amp; $O$3 &amp;"'!$H"&amp;6+$AO31),$AR$4=INDIRECT("'" &amp; $O$3 &amp;"'!$j"&amp;6+$AO31)),INDIRECT("'" &amp; $O$3 &amp;"'!$b"&amp;6+$AO31),"")</f>
        <v/>
      </c>
      <c r="AU34" t="str">
        <f t="array" aca="1" ref="AU34" ca="1">IF(AND(AU$3=INDIRECT("'" &amp; $O$3 &amp;"'!$H"&amp;6+$AO31),$AR$4=INDIRECT("'" &amp; $O$3 &amp;"'!$j"&amp;6+$AO31)),INDIRECT("'" &amp; $O$3 &amp;"'!$b"&amp;6+$AO31),"")</f>
        <v/>
      </c>
      <c r="AW34" t="str">
        <f t="array" aca="1" ref="AW34" ca="1">IF(AND(AW$3=INDIRECT("'" &amp; $O$3 &amp;"'!$H"&amp;6+$AO31),$AR$4=INDIRECT("'" &amp; $O$3 &amp;"'!$j"&amp;6+$AO31)),INDIRECT("'" &amp; $O$3 &amp;"'!$b"&amp;6+$AO31),"")</f>
        <v/>
      </c>
      <c r="AY34" t="str">
        <f t="array" aca="1" ref="AY34" ca="1">IF(AND(AY$3=INDIRECT("'" &amp; $O$3 &amp;"'!$H"&amp;6+$AO31),$AR$4=INDIRECT("'" &amp; $O$3 &amp;"'!$j"&amp;6+$AO31)),INDIRECT("'" &amp; $O$3 &amp;"'!$b"&amp;6+$AO31),"")</f>
        <v/>
      </c>
      <c r="BA34" t="str">
        <f t="array" aca="1" ref="BA34" ca="1">IF(AND(BA$3=INDIRECT("'" &amp; $O$3 &amp;"'!$H"&amp;6+$AO31),$AR$4=INDIRECT("'" &amp; $O$3 &amp;"'!$j"&amp;6+$AO31)),INDIRECT("'" &amp; $O$3 &amp;"'!$b"&amp;6+$AO31),"")</f>
        <v/>
      </c>
      <c r="BC34" t="str">
        <f t="array" aca="1" ref="BC34" ca="1">IF(AND(BC$3=INDIRECT("'" &amp; $O$3 &amp;"'!$H"&amp;6+$AO31),$AR$4=INDIRECT("'" &amp; $O$3 &amp;"'!$j"&amp;6+$AO31)),INDIRECT("'" &amp; $O$3 &amp;"'!$b"&amp;6+$AO31),"")</f>
        <v/>
      </c>
      <c r="BE34" t="str">
        <f t="array" aca="1" ref="BE34" ca="1">IF(AND(BE$3=INDIRECT("'" &amp; $O$3 &amp;"'!$H"&amp;6+$AO31),$AR$4=INDIRECT("'" &amp; $O$3 &amp;"'!$j"&amp;6+$AO31)),INDIRECT("'" &amp; $O$3 &amp;"'!$b"&amp;6+$AO31),"")</f>
        <v/>
      </c>
      <c r="BG34" t="str">
        <f t="array" aca="1" ref="BG34" ca="1">IF(AND(BG$3=INDIRECT("'" &amp; $O$3 &amp;"'!$H"&amp;6+$AO31),$AR$4=INDIRECT("'" &amp; $O$3 &amp;"'!$j"&amp;6+$AO31)),INDIRECT("'" &amp; $O$3 &amp;"'!$b"&amp;6+$AO31),"")</f>
        <v/>
      </c>
      <c r="BI34" t="str">
        <f t="array" aca="1" ref="BI34" ca="1">IF(AND(BI$3=INDIRECT("'" &amp; $O$3 &amp;"'!$H"&amp;6+$AO31),$AR$4=INDIRECT("'" &amp; $O$3 &amp;"'!$j"&amp;6+$AO31)),INDIRECT("'" &amp; $O$3 &amp;"'!$b"&amp;6+$AO31),"")</f>
        <v/>
      </c>
      <c r="BK34" t="str">
        <f t="array" aca="1" ref="BK34" ca="1">IF(AND(BK$3=INDIRECT("'" &amp; $O$3 &amp;"'!$H"&amp;6+$AO31),$AR$4=INDIRECT("'" &amp; $O$3 &amp;"'!$j"&amp;6+$AO31)),INDIRECT("'" &amp; $O$3 &amp;"'!$b"&amp;6+$AO31),"")</f>
        <v/>
      </c>
      <c r="BM34" t="str">
        <f t="array" aca="1" ref="BM34" ca="1">IF(AND(BM$3=INDIRECT("'" &amp; $O$3 &amp;"'!$H"&amp;6+$AO31),$AR$4=INDIRECT("'" &amp; $O$3 &amp;"'!$j"&amp;6+$AO31)),INDIRECT("'" &amp; $O$3 &amp;"'!$b"&amp;6+$AO31),"")</f>
        <v/>
      </c>
      <c r="BO34" t="str">
        <f t="array" aca="1" ref="BO34" ca="1">IF(AND(BO$3=INDIRECT("'" &amp; $O$3 &amp;"'!$H"&amp;6+$AO31),$AR$4=INDIRECT("'" &amp; $O$3 &amp;"'!$j"&amp;6+$AO31)),INDIRECT("'" &amp; $O$3 &amp;"'!$b"&amp;6+$AO31),"")</f>
        <v/>
      </c>
      <c r="BQ34" t="str">
        <f t="array" aca="1" ref="BQ34" ca="1">IF(AND(BQ$3=INDIRECT("'" &amp; $O$3 &amp;"'!$H"&amp;6+$AO31),$AR$4=INDIRECT("'" &amp; $O$3 &amp;"'!$j"&amp;6+$AO31)),INDIRECT("'" &amp; $O$3 &amp;"'!$b"&amp;6+$AO31),"")</f>
        <v/>
      </c>
      <c r="BV34" t="str">
        <f t="array" aca="1" ref="BV34" ca="1">IF(AND(BV$3=INDIRECT("'" &amp; $O$3 &amp;"'!$H"&amp;6+$AO31),$AR$4=INDIRECT("'" &amp; $O$3 &amp;"'!$j"&amp;6+$AO31)),INDIRECT("'" &amp; $O$3 &amp;"'!$c"&amp;6+$AO31),"")</f>
        <v/>
      </c>
      <c r="BX34" t="str">
        <f t="array" aca="1" ref="BX34" ca="1">IF(AND(BX$3=INDIRECT("'" &amp; $O$3 &amp;"'!$H"&amp;6+$AO31),$AR$4=INDIRECT("'" &amp; $O$3 &amp;"'!$j"&amp;6+$AO31)),INDIRECT("'" &amp; $O$3 &amp;"'!$c"&amp;6+$AO31),"")</f>
        <v/>
      </c>
      <c r="BZ34" t="str">
        <f t="array" aca="1" ref="BZ34" ca="1">IF(AND(BZ$3=INDIRECT("'" &amp; $O$3 &amp;"'!$H"&amp;6+$AO31),$AR$4=INDIRECT("'" &amp; $O$3 &amp;"'!$j"&amp;6+$AO31)),INDIRECT("'" &amp; $O$3 &amp;"'!$c"&amp;6+$AO31),"")</f>
        <v/>
      </c>
      <c r="CB34" t="str">
        <f t="array" aca="1" ref="CB34" ca="1">IF(AND(CB$3=INDIRECT("'" &amp; $O$3 &amp;"'!$H"&amp;6+$AO31),$AR$4=INDIRECT("'" &amp; $O$3 &amp;"'!$j"&amp;6+$AO31)),INDIRECT("'" &amp; $O$3 &amp;"'!$c"&amp;6+$AO31),"")</f>
        <v/>
      </c>
      <c r="CD34" t="str">
        <f t="array" aca="1" ref="CD34" ca="1">IF(AND(CD$3=INDIRECT("'" &amp; $O$3 &amp;"'!$H"&amp;6+$AO31),$AR$4=INDIRECT("'" &amp; $O$3 &amp;"'!$j"&amp;6+$AO31)),INDIRECT("'" &amp; $O$3 &amp;"'!$c"&amp;6+$AO31),"")</f>
        <v/>
      </c>
      <c r="CF34" t="str">
        <f t="array" aca="1" ref="CF34" ca="1">IF(AND(CF$3=INDIRECT("'" &amp; $O$3 &amp;"'!$H"&amp;6+$AO31),$AR$4=INDIRECT("'" &amp; $O$3 &amp;"'!$j"&amp;6+$AO31)),INDIRECT("'" &amp; $O$3 &amp;"'!$c"&amp;6+$AO31),"")</f>
        <v/>
      </c>
      <c r="CH34" t="str">
        <f t="array" aca="1" ref="CH34" ca="1">IF(AND(CH$3=INDIRECT("'" &amp; $O$3 &amp;"'!$H"&amp;6+$AO31),$AR$4=INDIRECT("'" &amp; $O$3 &amp;"'!$j"&amp;6+$AO31)),INDIRECT("'" &amp; $O$3 &amp;"'!$c"&amp;6+$AO31),"")</f>
        <v/>
      </c>
      <c r="CJ34" t="str">
        <f t="array" aca="1" ref="CJ34" ca="1">IF(AND(CJ$3=INDIRECT("'" &amp; $O$3 &amp;"'!$H"&amp;6+$AO31),$AR$4=INDIRECT("'" &amp; $O$3 &amp;"'!$j"&amp;6+$AO31)),INDIRECT("'" &amp; $O$3 &amp;"'!$c"&amp;6+$AO31),"")</f>
        <v/>
      </c>
      <c r="CL34" t="str">
        <f t="array" aca="1" ref="CL34" ca="1">IF(AND(CL$3=INDIRECT("'" &amp; $O$3 &amp;"'!$H"&amp;6+$AO31),$AR$4=INDIRECT("'" &amp; $O$3 &amp;"'!$j"&amp;6+$AO31)),INDIRECT("'" &amp; $O$3 &amp;"'!$c"&amp;6+$AO31),"")</f>
        <v/>
      </c>
      <c r="CN34" t="str">
        <f t="array" aca="1" ref="CN34" ca="1">IF(AND(CN$3=INDIRECT("'" &amp; $O$3 &amp;"'!$H"&amp;6+$AO31),$AR$4=INDIRECT("'" &amp; $O$3 &amp;"'!$j"&amp;6+$AO31)),INDIRECT("'" &amp; $O$3 &amp;"'!$c"&amp;6+$AO31),"")</f>
        <v/>
      </c>
      <c r="CP34" t="str">
        <f t="array" aca="1" ref="CP34" ca="1">IF(AND(CP$3=INDIRECT("'" &amp; $O$3 &amp;"'!$H"&amp;6+$AO31),$AR$4=INDIRECT("'" &amp; $O$3 &amp;"'!$j"&amp;6+$AO31)),INDIRECT("'" &amp; $O$3 &amp;"'!$c"&amp;6+$AO31),"")</f>
        <v/>
      </c>
      <c r="CR34" s="218" t="str">
        <f t="array" aca="1" ref="CR34" ca="1">IF(AND(CR$3=INDIRECT("'" &amp; $O$3 &amp;"'!$H"&amp;6+$AO31),$AR$4=INDIRECT("'" &amp; $O$3 &amp;"'!$j"&amp;6+$AO31)),INDIRECT("'" &amp; $O$3 &amp;"'!$c"&amp;6+$AO31),"")</f>
        <v/>
      </c>
      <c r="CT34" s="218" t="str">
        <f t="array" aca="1" ref="CT34" ca="1">IF(AND(CT$3=INDIRECT("'" &amp; $O$3 &amp;"'!$H"&amp;6+$AO31),$AR$4=INDIRECT("'" &amp; $O$3 &amp;"'!$j"&amp;6+$AO31)),INDIRECT("'" &amp; $O$3 &amp;"'!$c"&amp;6+$AO31),"")</f>
        <v/>
      </c>
      <c r="CX34" s="218" t="str">
        <f t="array" aca="1" ref="CX34" ca="1">IF(AND(CX$3=INDIRECT("'" &amp; $O$3 &amp;"'!$H"&amp;6+$AO31),$AR$4=INDIRECT("'" &amp; $O$3 &amp;"'!$j"&amp;6+$AO31)),INDIRECT("'" &amp; $O$3 &amp;"'!$d"&amp;6+$AO31),"")</f>
        <v/>
      </c>
      <c r="CZ34" s="218" t="str">
        <f t="array" aca="1" ref="CZ34" ca="1">IF(AND(CZ$3=INDIRECT("'" &amp; $O$3 &amp;"'!$H"&amp;6+$AO31),$AR$4=INDIRECT("'" &amp; $O$3 &amp;"'!$j"&amp;6+$AO31)),INDIRECT("'" &amp; $O$3 &amp;"'!$d"&amp;6+$AO31),"")</f>
        <v/>
      </c>
      <c r="DB34" s="218" t="str">
        <f t="array" aca="1" ref="DB34" ca="1">IF(AND(DB$3=INDIRECT("'" &amp; $O$3 &amp;"'!$H"&amp;6+$AO31),$AR$4=INDIRECT("'" &amp; $O$3 &amp;"'!$j"&amp;6+$AO31)),INDIRECT("'" &amp; $O$3 &amp;"'!$d"&amp;6+$AO31),"")</f>
        <v/>
      </c>
      <c r="DD34" s="218" t="str">
        <f t="array" aca="1" ref="DD34" ca="1">IF(AND(DD$3=INDIRECT("'" &amp; $O$3 &amp;"'!$H"&amp;6+$AO31),$AR$4=INDIRECT("'" &amp; $O$3 &amp;"'!$j"&amp;6+$AO31)),INDIRECT("'" &amp; $O$3 &amp;"'!$d"&amp;6+$AO31),"")</f>
        <v/>
      </c>
      <c r="DF34" s="218" t="str">
        <f t="array" aca="1" ref="DF34" ca="1">IF(AND(DF$3=INDIRECT("'" &amp; $O$3 &amp;"'!$H"&amp;6+$AO31),$AR$4=INDIRECT("'" &amp; $O$3 &amp;"'!$j"&amp;6+$AO31)),INDIRECT("'" &amp; $O$3 &amp;"'!$d"&amp;6+$AO31),"")</f>
        <v/>
      </c>
      <c r="DH34" s="218" t="str">
        <f t="array" aca="1" ref="DH34" ca="1">IF(AND(DH$3=INDIRECT("'" &amp; $O$3 &amp;"'!$H"&amp;6+$AO31),$AR$4=INDIRECT("'" &amp; $O$3 &amp;"'!$j"&amp;6+$AO31)),INDIRECT("'" &amp; $O$3 &amp;"'!$d"&amp;6+$AO31),"")</f>
        <v/>
      </c>
      <c r="DJ34" s="218" t="str">
        <f t="array" aca="1" ref="DJ34" ca="1">IF(AND(DJ$3=INDIRECT("'" &amp; $O$3 &amp;"'!$H"&amp;6+$AO31),$AR$4=INDIRECT("'" &amp; $O$3 &amp;"'!$j"&amp;6+$AO31)),INDIRECT("'" &amp; $O$3 &amp;"'!$d"&amp;6+$AO31),"")</f>
        <v/>
      </c>
      <c r="DL34" s="218" t="str">
        <f t="array" aca="1" ref="DL34" ca="1">IF(AND(DL$3=INDIRECT("'" &amp; $O$3 &amp;"'!$H"&amp;6+$AO31),$AR$4=INDIRECT("'" &amp; $O$3 &amp;"'!$j"&amp;6+$AO31)),INDIRECT("'" &amp; $O$3 &amp;"'!$d"&amp;6+$AO31),"")</f>
        <v/>
      </c>
      <c r="DN34" s="218" t="str">
        <f t="array" aca="1" ref="DN34" ca="1">IF(AND(DN$3=INDIRECT("'" &amp; $O$3 &amp;"'!$H"&amp;6+$AO31),$AR$4=INDIRECT("'" &amp; $O$3 &amp;"'!$j"&amp;6+$AO31)),INDIRECT("'" &amp; $O$3 &amp;"'!$d"&amp;6+$AO31),"")</f>
        <v/>
      </c>
      <c r="DP34" s="218" t="str">
        <f t="array" aca="1" ref="DP34" ca="1">IF(AND(DP$3=INDIRECT("'" &amp; $O$3 &amp;"'!$H"&amp;6+$AO31),$AR$4=INDIRECT("'" &amp; $O$3 &amp;"'!$j"&amp;6+$AO31)),INDIRECT("'" &amp; $O$3 &amp;"'!$d"&amp;6+$AO31),"")</f>
        <v/>
      </c>
      <c r="DR34" s="218" t="str">
        <f t="array" aca="1" ref="DR34" ca="1">IF(AND(DR$3=INDIRECT("'" &amp; $O$3 &amp;"'!$H"&amp;6+$AO31),$AR$4=INDIRECT("'" &amp; $O$3 &amp;"'!$j"&amp;6+$AO31)),INDIRECT("'" &amp; $O$3 &amp;"'!$d"&amp;6+$AO31),"")</f>
        <v/>
      </c>
      <c r="DT34" s="218" t="str">
        <f t="array" aca="1" ref="DT34" ca="1">IF(AND(DT$3=INDIRECT("'" &amp; $O$3 &amp;"'!$H"&amp;6+$AO31),$AR$4=INDIRECT("'" &amp; $O$3 &amp;"'!$j"&amp;6+$AO31)),INDIRECT("'" &amp; $O$3 &amp;"'!$d"&amp;6+$AO31),"")</f>
        <v/>
      </c>
      <c r="DV34" s="218" t="str">
        <f t="array" aca="1" ref="DV34" ca="1">IF(AND(DV$3=INDIRECT("'" &amp; $O$3 &amp;"'!$H"&amp;6+$AO31),$AR$4=INDIRECT("'" &amp; $O$3 &amp;"'!$j"&amp;6+$AO31)),INDIRECT("'" &amp; $O$3 &amp;"'!$d"&amp;6+$AO31),"")</f>
        <v/>
      </c>
    </row>
    <row r="35" spans="3:126" ht="14.4">
      <c r="C35" s="48"/>
      <c r="D35" s="47"/>
      <c r="E35" s="1499" t="s">
        <v>124</v>
      </c>
      <c r="F35" s="1500" t="s">
        <v>3</v>
      </c>
      <c r="G35" s="1500"/>
      <c r="H35" s="1500" t="s">
        <v>4</v>
      </c>
      <c r="I35" s="1500"/>
      <c r="J35" s="1500" t="s">
        <v>5</v>
      </c>
      <c r="K35" s="1501"/>
      <c r="L35" s="46"/>
      <c r="M35" s="46"/>
      <c r="N35" s="46"/>
      <c r="O35" s="46"/>
      <c r="P35" s="46"/>
      <c r="Q35" s="46"/>
      <c r="R35" s="46"/>
      <c r="S35" s="46"/>
      <c r="T35" s="46"/>
      <c r="U35" s="46"/>
      <c r="V35" s="46"/>
      <c r="W35" s="1499" t="s">
        <v>124</v>
      </c>
      <c r="X35" s="1500" t="s">
        <v>3</v>
      </c>
      <c r="Y35" s="1500"/>
      <c r="Z35" s="1500" t="s">
        <v>4</v>
      </c>
      <c r="AA35" s="1500"/>
      <c r="AB35" s="1500" t="s">
        <v>5</v>
      </c>
      <c r="AC35" s="1501"/>
      <c r="AD35" s="46"/>
      <c r="AE35" s="46"/>
      <c r="AF35" s="1499" t="s">
        <v>124</v>
      </c>
      <c r="AG35" s="1500" t="s">
        <v>3</v>
      </c>
      <c r="AH35" s="1500"/>
      <c r="AI35" s="1500" t="s">
        <v>4</v>
      </c>
      <c r="AJ35" s="1500"/>
      <c r="AK35" s="1500" t="s">
        <v>5</v>
      </c>
      <c r="AL35" s="1501"/>
      <c r="AM35" s="47"/>
      <c r="AO35">
        <v>34</v>
      </c>
      <c r="AS35" t="str">
        <f t="array" aca="1" ref="AS35" ca="1">IF(AND(AS$3=INDIRECT("'" &amp; $O$3 &amp;"'!$H"&amp;6+$AO32),$AR$4=INDIRECT("'" &amp; $O$3 &amp;"'!$j"&amp;6+$AO32)),INDIRECT("'" &amp; $O$3 &amp;"'!$b"&amp;6+$AO32),"")</f>
        <v/>
      </c>
      <c r="AU35" t="str">
        <f t="array" aca="1" ref="AU35" ca="1">IF(AND(AU$3=INDIRECT("'" &amp; $O$3 &amp;"'!$H"&amp;6+$AO32),$AR$4=INDIRECT("'" &amp; $O$3 &amp;"'!$j"&amp;6+$AO32)),INDIRECT("'" &amp; $O$3 &amp;"'!$b"&amp;6+$AO32),"")</f>
        <v/>
      </c>
      <c r="AW35" t="str">
        <f t="array" aca="1" ref="AW35" ca="1">IF(AND(AW$3=INDIRECT("'" &amp; $O$3 &amp;"'!$H"&amp;6+$AO32),$AR$4=INDIRECT("'" &amp; $O$3 &amp;"'!$j"&amp;6+$AO32)),INDIRECT("'" &amp; $O$3 &amp;"'!$b"&amp;6+$AO32),"")</f>
        <v/>
      </c>
      <c r="AY35" t="str">
        <f t="array" aca="1" ref="AY35" ca="1">IF(AND(AY$3=INDIRECT("'" &amp; $O$3 &amp;"'!$H"&amp;6+$AO32),$AR$4=INDIRECT("'" &amp; $O$3 &amp;"'!$j"&amp;6+$AO32)),INDIRECT("'" &amp; $O$3 &amp;"'!$b"&amp;6+$AO32),"")</f>
        <v/>
      </c>
      <c r="BA35" t="str">
        <f t="array" aca="1" ref="BA35" ca="1">IF(AND(BA$3=INDIRECT("'" &amp; $O$3 &amp;"'!$H"&amp;6+$AO32),$AR$4=INDIRECT("'" &amp; $O$3 &amp;"'!$j"&amp;6+$AO32)),INDIRECT("'" &amp; $O$3 &amp;"'!$b"&amp;6+$AO32),"")</f>
        <v/>
      </c>
      <c r="BC35" t="str">
        <f t="array" aca="1" ref="BC35" ca="1">IF(AND(BC$3=INDIRECT("'" &amp; $O$3 &amp;"'!$H"&amp;6+$AO32),$AR$4=INDIRECT("'" &amp; $O$3 &amp;"'!$j"&amp;6+$AO32)),INDIRECT("'" &amp; $O$3 &amp;"'!$b"&amp;6+$AO32),"")</f>
        <v/>
      </c>
      <c r="BE35" t="str">
        <f t="array" aca="1" ref="BE35" ca="1">IF(AND(BE$3=INDIRECT("'" &amp; $O$3 &amp;"'!$H"&amp;6+$AO32),$AR$4=INDIRECT("'" &amp; $O$3 &amp;"'!$j"&amp;6+$AO32)),INDIRECT("'" &amp; $O$3 &amp;"'!$b"&amp;6+$AO32),"")</f>
        <v/>
      </c>
      <c r="BG35" t="str">
        <f t="array" aca="1" ref="BG35" ca="1">IF(AND(BG$3=INDIRECT("'" &amp; $O$3 &amp;"'!$H"&amp;6+$AO32),$AR$4=INDIRECT("'" &amp; $O$3 &amp;"'!$j"&amp;6+$AO32)),INDIRECT("'" &amp; $O$3 &amp;"'!$b"&amp;6+$AO32),"")</f>
        <v/>
      </c>
      <c r="BI35" t="str">
        <f t="array" aca="1" ref="BI35" ca="1">IF(AND(BI$3=INDIRECT("'" &amp; $O$3 &amp;"'!$H"&amp;6+$AO32),$AR$4=INDIRECT("'" &amp; $O$3 &amp;"'!$j"&amp;6+$AO32)),INDIRECT("'" &amp; $O$3 &amp;"'!$b"&amp;6+$AO32),"")</f>
        <v/>
      </c>
      <c r="BK35" t="str">
        <f t="array" aca="1" ref="BK35" ca="1">IF(AND(BK$3=INDIRECT("'" &amp; $O$3 &amp;"'!$H"&amp;6+$AO32),$AR$4=INDIRECT("'" &amp; $O$3 &amp;"'!$j"&amp;6+$AO32)),INDIRECT("'" &amp; $O$3 &amp;"'!$b"&amp;6+$AO32),"")</f>
        <v/>
      </c>
      <c r="BM35" t="str">
        <f t="array" aca="1" ref="BM35" ca="1">IF(AND(BM$3=INDIRECT("'" &amp; $O$3 &amp;"'!$H"&amp;6+$AO32),$AR$4=INDIRECT("'" &amp; $O$3 &amp;"'!$j"&amp;6+$AO32)),INDIRECT("'" &amp; $O$3 &amp;"'!$b"&amp;6+$AO32),"")</f>
        <v/>
      </c>
      <c r="BO35" t="str">
        <f t="array" aca="1" ref="BO35" ca="1">IF(AND(BO$3=INDIRECT("'" &amp; $O$3 &amp;"'!$H"&amp;6+$AO32),$AR$4=INDIRECT("'" &amp; $O$3 &amp;"'!$j"&amp;6+$AO32)),INDIRECT("'" &amp; $O$3 &amp;"'!$b"&amp;6+$AO32),"")</f>
        <v/>
      </c>
      <c r="BQ35" t="str">
        <f t="array" aca="1" ref="BQ35" ca="1">IF(AND(BQ$3=INDIRECT("'" &amp; $O$3 &amp;"'!$H"&amp;6+$AO32),$AR$4=INDIRECT("'" &amp; $O$3 &amp;"'!$j"&amp;6+$AO32)),INDIRECT("'" &amp; $O$3 &amp;"'!$b"&amp;6+$AO32),"")</f>
        <v/>
      </c>
      <c r="BV35" t="str">
        <f t="array" aca="1" ref="BV35" ca="1">IF(AND(BV$3=INDIRECT("'" &amp; $O$3 &amp;"'!$H"&amp;6+$AO32),$AR$4=INDIRECT("'" &amp; $O$3 &amp;"'!$j"&amp;6+$AO32)),INDIRECT("'" &amp; $O$3 &amp;"'!$c"&amp;6+$AO32),"")</f>
        <v/>
      </c>
      <c r="BX35" t="str">
        <f t="array" aca="1" ref="BX35" ca="1">IF(AND(BX$3=INDIRECT("'" &amp; $O$3 &amp;"'!$H"&amp;6+$AO32),$AR$4=INDIRECT("'" &amp; $O$3 &amp;"'!$j"&amp;6+$AO32)),INDIRECT("'" &amp; $O$3 &amp;"'!$c"&amp;6+$AO32),"")</f>
        <v/>
      </c>
      <c r="BZ35" t="str">
        <f t="array" aca="1" ref="BZ35" ca="1">IF(AND(BZ$3=INDIRECT("'" &amp; $O$3 &amp;"'!$H"&amp;6+$AO32),$AR$4=INDIRECT("'" &amp; $O$3 &amp;"'!$j"&amp;6+$AO32)),INDIRECT("'" &amp; $O$3 &amp;"'!$c"&amp;6+$AO32),"")</f>
        <v/>
      </c>
      <c r="CB35" t="str">
        <f t="array" aca="1" ref="CB35" ca="1">IF(AND(CB$3=INDIRECT("'" &amp; $O$3 &amp;"'!$H"&amp;6+$AO32),$AR$4=INDIRECT("'" &amp; $O$3 &amp;"'!$j"&amp;6+$AO32)),INDIRECT("'" &amp; $O$3 &amp;"'!$c"&amp;6+$AO32),"")</f>
        <v/>
      </c>
      <c r="CD35" t="str">
        <f t="array" aca="1" ref="CD35" ca="1">IF(AND(CD$3=INDIRECT("'" &amp; $O$3 &amp;"'!$H"&amp;6+$AO32),$AR$4=INDIRECT("'" &amp; $O$3 &amp;"'!$j"&amp;6+$AO32)),INDIRECT("'" &amp; $O$3 &amp;"'!$c"&amp;6+$AO32),"")</f>
        <v/>
      </c>
      <c r="CF35" t="str">
        <f t="array" aca="1" ref="CF35" ca="1">IF(AND(CF$3=INDIRECT("'" &amp; $O$3 &amp;"'!$H"&amp;6+$AO32),$AR$4=INDIRECT("'" &amp; $O$3 &amp;"'!$j"&amp;6+$AO32)),INDIRECT("'" &amp; $O$3 &amp;"'!$c"&amp;6+$AO32),"")</f>
        <v/>
      </c>
      <c r="CH35" t="str">
        <f t="array" aca="1" ref="CH35" ca="1">IF(AND(CH$3=INDIRECT("'" &amp; $O$3 &amp;"'!$H"&amp;6+$AO32),$AR$4=INDIRECT("'" &amp; $O$3 &amp;"'!$j"&amp;6+$AO32)),INDIRECT("'" &amp; $O$3 &amp;"'!$c"&amp;6+$AO32),"")</f>
        <v/>
      </c>
      <c r="CJ35" t="str">
        <f t="array" aca="1" ref="CJ35" ca="1">IF(AND(CJ$3=INDIRECT("'" &amp; $O$3 &amp;"'!$H"&amp;6+$AO32),$AR$4=INDIRECT("'" &amp; $O$3 &amp;"'!$j"&amp;6+$AO32)),INDIRECT("'" &amp; $O$3 &amp;"'!$c"&amp;6+$AO32),"")</f>
        <v/>
      </c>
      <c r="CL35" t="str">
        <f t="array" aca="1" ref="CL35" ca="1">IF(AND(CL$3=INDIRECT("'" &amp; $O$3 &amp;"'!$H"&amp;6+$AO32),$AR$4=INDIRECT("'" &amp; $O$3 &amp;"'!$j"&amp;6+$AO32)),INDIRECT("'" &amp; $O$3 &amp;"'!$c"&amp;6+$AO32),"")</f>
        <v/>
      </c>
      <c r="CN35" t="str">
        <f t="array" aca="1" ref="CN35" ca="1">IF(AND(CN$3=INDIRECT("'" &amp; $O$3 &amp;"'!$H"&amp;6+$AO32),$AR$4=INDIRECT("'" &amp; $O$3 &amp;"'!$j"&amp;6+$AO32)),INDIRECT("'" &amp; $O$3 &amp;"'!$c"&amp;6+$AO32),"")</f>
        <v/>
      </c>
      <c r="CP35" t="str">
        <f t="array" aca="1" ref="CP35" ca="1">IF(AND(CP$3=INDIRECT("'" &amp; $O$3 &amp;"'!$H"&amp;6+$AO32),$AR$4=INDIRECT("'" &amp; $O$3 &amp;"'!$j"&amp;6+$AO32)),INDIRECT("'" &amp; $O$3 &amp;"'!$c"&amp;6+$AO32),"")</f>
        <v/>
      </c>
      <c r="CR35" s="218" t="str">
        <f t="array" aca="1" ref="CR35" ca="1">IF(AND(CR$3=INDIRECT("'" &amp; $O$3 &amp;"'!$H"&amp;6+$AO32),$AR$4=INDIRECT("'" &amp; $O$3 &amp;"'!$j"&amp;6+$AO32)),INDIRECT("'" &amp; $O$3 &amp;"'!$c"&amp;6+$AO32),"")</f>
        <v/>
      </c>
      <c r="CT35" s="218" t="str">
        <f t="array" aca="1" ref="CT35" ca="1">IF(AND(CT$3=INDIRECT("'" &amp; $O$3 &amp;"'!$H"&amp;6+$AO32),$AR$4=INDIRECT("'" &amp; $O$3 &amp;"'!$j"&amp;6+$AO32)),INDIRECT("'" &amp; $O$3 &amp;"'!$c"&amp;6+$AO32),"")</f>
        <v/>
      </c>
      <c r="CX35" s="218" t="str">
        <f t="array" aca="1" ref="CX35" ca="1">IF(AND(CX$3=INDIRECT("'" &amp; $O$3 &amp;"'!$H"&amp;6+$AO32),$AR$4=INDIRECT("'" &amp; $O$3 &amp;"'!$j"&amp;6+$AO32)),INDIRECT("'" &amp; $O$3 &amp;"'!$d"&amp;6+$AO32),"")</f>
        <v/>
      </c>
      <c r="CZ35" s="218" t="str">
        <f t="array" aca="1" ref="CZ35" ca="1">IF(AND(CZ$3=INDIRECT("'" &amp; $O$3 &amp;"'!$H"&amp;6+$AO32),$AR$4=INDIRECT("'" &amp; $O$3 &amp;"'!$j"&amp;6+$AO32)),INDIRECT("'" &amp; $O$3 &amp;"'!$d"&amp;6+$AO32),"")</f>
        <v/>
      </c>
      <c r="DB35" s="218" t="str">
        <f t="array" aca="1" ref="DB35" ca="1">IF(AND(DB$3=INDIRECT("'" &amp; $O$3 &amp;"'!$H"&amp;6+$AO32),$AR$4=INDIRECT("'" &amp; $O$3 &amp;"'!$j"&amp;6+$AO32)),INDIRECT("'" &amp; $O$3 &amp;"'!$d"&amp;6+$AO32),"")</f>
        <v/>
      </c>
      <c r="DD35" s="218" t="str">
        <f t="array" aca="1" ref="DD35" ca="1">IF(AND(DD$3=INDIRECT("'" &amp; $O$3 &amp;"'!$H"&amp;6+$AO32),$AR$4=INDIRECT("'" &amp; $O$3 &amp;"'!$j"&amp;6+$AO32)),INDIRECT("'" &amp; $O$3 &amp;"'!$d"&amp;6+$AO32),"")</f>
        <v/>
      </c>
      <c r="DF35" s="218" t="str">
        <f t="array" aca="1" ref="DF35" ca="1">IF(AND(DF$3=INDIRECT("'" &amp; $O$3 &amp;"'!$H"&amp;6+$AO32),$AR$4=INDIRECT("'" &amp; $O$3 &amp;"'!$j"&amp;6+$AO32)),INDIRECT("'" &amp; $O$3 &amp;"'!$d"&amp;6+$AO32),"")</f>
        <v/>
      </c>
      <c r="DH35" s="218" t="str">
        <f t="array" aca="1" ref="DH35" ca="1">IF(AND(DH$3=INDIRECT("'" &amp; $O$3 &amp;"'!$H"&amp;6+$AO32),$AR$4=INDIRECT("'" &amp; $O$3 &amp;"'!$j"&amp;6+$AO32)),INDIRECT("'" &amp; $O$3 &amp;"'!$d"&amp;6+$AO32),"")</f>
        <v/>
      </c>
      <c r="DJ35" s="218" t="str">
        <f t="array" aca="1" ref="DJ35" ca="1">IF(AND(DJ$3=INDIRECT("'" &amp; $O$3 &amp;"'!$H"&amp;6+$AO32),$AR$4=INDIRECT("'" &amp; $O$3 &amp;"'!$j"&amp;6+$AO32)),INDIRECT("'" &amp; $O$3 &amp;"'!$d"&amp;6+$AO32),"")</f>
        <v/>
      </c>
      <c r="DL35" s="218" t="str">
        <f t="array" aca="1" ref="DL35" ca="1">IF(AND(DL$3=INDIRECT("'" &amp; $O$3 &amp;"'!$H"&amp;6+$AO32),$AR$4=INDIRECT("'" &amp; $O$3 &amp;"'!$j"&amp;6+$AO32)),INDIRECT("'" &amp; $O$3 &amp;"'!$d"&amp;6+$AO32),"")</f>
        <v/>
      </c>
      <c r="DN35" s="218" t="str">
        <f t="array" aca="1" ref="DN35" ca="1">IF(AND(DN$3=INDIRECT("'" &amp; $O$3 &amp;"'!$H"&amp;6+$AO32),$AR$4=INDIRECT("'" &amp; $O$3 &amp;"'!$j"&amp;6+$AO32)),INDIRECT("'" &amp; $O$3 &amp;"'!$d"&amp;6+$AO32),"")</f>
        <v/>
      </c>
      <c r="DP35" s="218" t="str">
        <f t="array" aca="1" ref="DP35" ca="1">IF(AND(DP$3=INDIRECT("'" &amp; $O$3 &amp;"'!$H"&amp;6+$AO32),$AR$4=INDIRECT("'" &amp; $O$3 &amp;"'!$j"&amp;6+$AO32)),INDIRECT("'" &amp; $O$3 &amp;"'!$d"&amp;6+$AO32),"")</f>
        <v/>
      </c>
      <c r="DR35" s="218" t="str">
        <f t="array" aca="1" ref="DR35" ca="1">IF(AND(DR$3=INDIRECT("'" &amp; $O$3 &amp;"'!$H"&amp;6+$AO32),$AR$4=INDIRECT("'" &amp; $O$3 &amp;"'!$j"&amp;6+$AO32)),INDIRECT("'" &amp; $O$3 &amp;"'!$d"&amp;6+$AO32),"")</f>
        <v/>
      </c>
      <c r="DT35" s="218" t="str">
        <f t="array" aca="1" ref="DT35" ca="1">IF(AND(DT$3=INDIRECT("'" &amp; $O$3 &amp;"'!$H"&amp;6+$AO32),$AR$4=INDIRECT("'" &amp; $O$3 &amp;"'!$j"&amp;6+$AO32)),INDIRECT("'" &amp; $O$3 &amp;"'!$d"&amp;6+$AO32),"")</f>
        <v/>
      </c>
      <c r="DV35" s="218" t="str">
        <f t="array" aca="1" ref="DV35" ca="1">IF(AND(DV$3=INDIRECT("'" &amp; $O$3 &amp;"'!$H"&amp;6+$AO32),$AR$4=INDIRECT("'" &amp; $O$3 &amp;"'!$j"&amp;6+$AO32)),INDIRECT("'" &amp; $O$3 &amp;"'!$d"&amp;6+$AO32),"")</f>
        <v/>
      </c>
    </row>
    <row r="36" spans="3:126" ht="14.4">
      <c r="C36" s="48"/>
      <c r="D36" s="47"/>
      <c r="E36" s="1499"/>
      <c r="F36" s="164" t="s">
        <v>115</v>
      </c>
      <c r="G36" s="164" t="s">
        <v>43</v>
      </c>
      <c r="H36" s="164" t="s">
        <v>115</v>
      </c>
      <c r="I36" s="164" t="s">
        <v>43</v>
      </c>
      <c r="J36" s="164" t="s">
        <v>115</v>
      </c>
      <c r="K36" s="165" t="s">
        <v>43</v>
      </c>
      <c r="L36" s="46"/>
      <c r="M36" s="46"/>
      <c r="N36" s="46"/>
      <c r="O36" s="46"/>
      <c r="P36" s="46"/>
      <c r="Q36" s="46"/>
      <c r="R36" s="46"/>
      <c r="S36" s="46"/>
      <c r="T36" s="46"/>
      <c r="U36" s="46"/>
      <c r="V36" s="46"/>
      <c r="W36" s="1499"/>
      <c r="X36" s="164" t="s">
        <v>115</v>
      </c>
      <c r="Y36" s="164" t="s">
        <v>43</v>
      </c>
      <c r="Z36" s="164" t="s">
        <v>115</v>
      </c>
      <c r="AA36" s="164" t="s">
        <v>43</v>
      </c>
      <c r="AB36" s="164" t="s">
        <v>115</v>
      </c>
      <c r="AC36" s="165" t="s">
        <v>43</v>
      </c>
      <c r="AD36" s="46"/>
      <c r="AE36" s="46"/>
      <c r="AF36" s="1499"/>
      <c r="AG36" s="164" t="s">
        <v>115</v>
      </c>
      <c r="AH36" s="164" t="s">
        <v>43</v>
      </c>
      <c r="AI36" s="164" t="s">
        <v>115</v>
      </c>
      <c r="AJ36" s="164" t="s">
        <v>43</v>
      </c>
      <c r="AK36" s="164" t="s">
        <v>115</v>
      </c>
      <c r="AL36" s="165" t="s">
        <v>43</v>
      </c>
      <c r="AM36" s="47"/>
      <c r="AO36">
        <v>35</v>
      </c>
      <c r="AS36" t="str">
        <f t="array" aca="1" ref="AS36" ca="1">IF(AND(AS$3=INDIRECT("'" &amp; $O$3 &amp;"'!$H"&amp;6+$AO33),$AR$4=INDIRECT("'" &amp; $O$3 &amp;"'!$j"&amp;6+$AO33)),INDIRECT("'" &amp; $O$3 &amp;"'!$b"&amp;6+$AO33),"")</f>
        <v/>
      </c>
      <c r="AU36" t="str">
        <f t="array" aca="1" ref="AU36" ca="1">IF(AND(AU$3=INDIRECT("'" &amp; $O$3 &amp;"'!$H"&amp;6+$AO33),$AR$4=INDIRECT("'" &amp; $O$3 &amp;"'!$j"&amp;6+$AO33)),INDIRECT("'" &amp; $O$3 &amp;"'!$b"&amp;6+$AO33),"")</f>
        <v/>
      </c>
      <c r="AW36" t="str">
        <f t="array" aca="1" ref="AW36" ca="1">IF(AND(AW$3=INDIRECT("'" &amp; $O$3 &amp;"'!$H"&amp;6+$AO33),$AR$4=INDIRECT("'" &amp; $O$3 &amp;"'!$j"&amp;6+$AO33)),INDIRECT("'" &amp; $O$3 &amp;"'!$b"&amp;6+$AO33),"")</f>
        <v/>
      </c>
      <c r="AY36" t="str">
        <f t="array" aca="1" ref="AY36" ca="1">IF(AND(AY$3=INDIRECT("'" &amp; $O$3 &amp;"'!$H"&amp;6+$AO33),$AR$4=INDIRECT("'" &amp; $O$3 &amp;"'!$j"&amp;6+$AO33)),INDIRECT("'" &amp; $O$3 &amp;"'!$b"&amp;6+$AO33),"")</f>
        <v/>
      </c>
      <c r="BA36" t="str">
        <f t="array" aca="1" ref="BA36" ca="1">IF(AND(BA$3=INDIRECT("'" &amp; $O$3 &amp;"'!$H"&amp;6+$AO33),$AR$4=INDIRECT("'" &amp; $O$3 &amp;"'!$j"&amp;6+$AO33)),INDIRECT("'" &amp; $O$3 &amp;"'!$b"&amp;6+$AO33),"")</f>
        <v/>
      </c>
      <c r="BC36" t="str">
        <f t="array" aca="1" ref="BC36" ca="1">IF(AND(BC$3=INDIRECT("'" &amp; $O$3 &amp;"'!$H"&amp;6+$AO33),$AR$4=INDIRECT("'" &amp; $O$3 &amp;"'!$j"&amp;6+$AO33)),INDIRECT("'" &amp; $O$3 &amp;"'!$b"&amp;6+$AO33),"")</f>
        <v/>
      </c>
      <c r="BE36" t="str">
        <f t="array" aca="1" ref="BE36" ca="1">IF(AND(BE$3=INDIRECT("'" &amp; $O$3 &amp;"'!$H"&amp;6+$AO33),$AR$4=INDIRECT("'" &amp; $O$3 &amp;"'!$j"&amp;6+$AO33)),INDIRECT("'" &amp; $O$3 &amp;"'!$b"&amp;6+$AO33),"")</f>
        <v/>
      </c>
      <c r="BG36" t="str">
        <f t="array" aca="1" ref="BG36" ca="1">IF(AND(BG$3=INDIRECT("'" &amp; $O$3 &amp;"'!$H"&amp;6+$AO33),$AR$4=INDIRECT("'" &amp; $O$3 &amp;"'!$j"&amp;6+$AO33)),INDIRECT("'" &amp; $O$3 &amp;"'!$b"&amp;6+$AO33),"")</f>
        <v/>
      </c>
      <c r="BI36" t="str">
        <f t="array" aca="1" ref="BI36" ca="1">IF(AND(BI$3=INDIRECT("'" &amp; $O$3 &amp;"'!$H"&amp;6+$AO33),$AR$4=INDIRECT("'" &amp; $O$3 &amp;"'!$j"&amp;6+$AO33)),INDIRECT("'" &amp; $O$3 &amp;"'!$b"&amp;6+$AO33),"")</f>
        <v/>
      </c>
      <c r="BK36" t="str">
        <f t="array" aca="1" ref="BK36" ca="1">IF(AND(BK$3=INDIRECT("'" &amp; $O$3 &amp;"'!$H"&amp;6+$AO33),$AR$4=INDIRECT("'" &amp; $O$3 &amp;"'!$j"&amp;6+$AO33)),INDIRECT("'" &amp; $O$3 &amp;"'!$b"&amp;6+$AO33),"")</f>
        <v/>
      </c>
      <c r="BM36" t="str">
        <f t="array" aca="1" ref="BM36" ca="1">IF(AND(BM$3=INDIRECT("'" &amp; $O$3 &amp;"'!$H"&amp;6+$AO33),$AR$4=INDIRECT("'" &amp; $O$3 &amp;"'!$j"&amp;6+$AO33)),INDIRECT("'" &amp; $O$3 &amp;"'!$b"&amp;6+$AO33),"")</f>
        <v/>
      </c>
      <c r="BO36" t="str">
        <f t="array" aca="1" ref="BO36" ca="1">IF(AND(BO$3=INDIRECT("'" &amp; $O$3 &amp;"'!$H"&amp;6+$AO33),$AR$4=INDIRECT("'" &amp; $O$3 &amp;"'!$j"&amp;6+$AO33)),INDIRECT("'" &amp; $O$3 &amp;"'!$b"&amp;6+$AO33),"")</f>
        <v/>
      </c>
      <c r="BQ36" t="str">
        <f t="array" aca="1" ref="BQ36" ca="1">IF(AND(BQ$3=INDIRECT("'" &amp; $O$3 &amp;"'!$H"&amp;6+$AO33),$AR$4=INDIRECT("'" &amp; $O$3 &amp;"'!$j"&amp;6+$AO33)),INDIRECT("'" &amp; $O$3 &amp;"'!$b"&amp;6+$AO33),"")</f>
        <v/>
      </c>
      <c r="BV36" t="str">
        <f t="array" aca="1" ref="BV36" ca="1">IF(AND(BV$3=INDIRECT("'" &amp; $O$3 &amp;"'!$H"&amp;6+$AO33),$AR$4=INDIRECT("'" &amp; $O$3 &amp;"'!$j"&amp;6+$AO33)),INDIRECT("'" &amp; $O$3 &amp;"'!$c"&amp;6+$AO33),"")</f>
        <v/>
      </c>
      <c r="BX36" t="str">
        <f t="array" aca="1" ref="BX36" ca="1">IF(AND(BX$3=INDIRECT("'" &amp; $O$3 &amp;"'!$H"&amp;6+$AO33),$AR$4=INDIRECT("'" &amp; $O$3 &amp;"'!$j"&amp;6+$AO33)),INDIRECT("'" &amp; $O$3 &amp;"'!$c"&amp;6+$AO33),"")</f>
        <v/>
      </c>
      <c r="BZ36" t="str">
        <f t="array" aca="1" ref="BZ36" ca="1">IF(AND(BZ$3=INDIRECT("'" &amp; $O$3 &amp;"'!$H"&amp;6+$AO33),$AR$4=INDIRECT("'" &amp; $O$3 &amp;"'!$j"&amp;6+$AO33)),INDIRECT("'" &amp; $O$3 &amp;"'!$c"&amp;6+$AO33),"")</f>
        <v/>
      </c>
      <c r="CB36" t="str">
        <f t="array" aca="1" ref="CB36" ca="1">IF(AND(CB$3=INDIRECT("'" &amp; $O$3 &amp;"'!$H"&amp;6+$AO33),$AR$4=INDIRECT("'" &amp; $O$3 &amp;"'!$j"&amp;6+$AO33)),INDIRECT("'" &amp; $O$3 &amp;"'!$c"&amp;6+$AO33),"")</f>
        <v/>
      </c>
      <c r="CD36" t="str">
        <f t="array" aca="1" ref="CD36" ca="1">IF(AND(CD$3=INDIRECT("'" &amp; $O$3 &amp;"'!$H"&amp;6+$AO33),$AR$4=INDIRECT("'" &amp; $O$3 &amp;"'!$j"&amp;6+$AO33)),INDIRECT("'" &amp; $O$3 &amp;"'!$c"&amp;6+$AO33),"")</f>
        <v/>
      </c>
      <c r="CF36" t="str">
        <f t="array" aca="1" ref="CF36" ca="1">IF(AND(CF$3=INDIRECT("'" &amp; $O$3 &amp;"'!$H"&amp;6+$AO33),$AR$4=INDIRECT("'" &amp; $O$3 &amp;"'!$j"&amp;6+$AO33)),INDIRECT("'" &amp; $O$3 &amp;"'!$c"&amp;6+$AO33),"")</f>
        <v/>
      </c>
      <c r="CH36" t="str">
        <f t="array" aca="1" ref="CH36" ca="1">IF(AND(CH$3=INDIRECT("'" &amp; $O$3 &amp;"'!$H"&amp;6+$AO33),$AR$4=INDIRECT("'" &amp; $O$3 &amp;"'!$j"&amp;6+$AO33)),INDIRECT("'" &amp; $O$3 &amp;"'!$c"&amp;6+$AO33),"")</f>
        <v/>
      </c>
      <c r="CJ36" t="str">
        <f t="array" aca="1" ref="CJ36" ca="1">IF(AND(CJ$3=INDIRECT("'" &amp; $O$3 &amp;"'!$H"&amp;6+$AO33),$AR$4=INDIRECT("'" &amp; $O$3 &amp;"'!$j"&amp;6+$AO33)),INDIRECT("'" &amp; $O$3 &amp;"'!$c"&amp;6+$AO33),"")</f>
        <v/>
      </c>
      <c r="CL36" t="str">
        <f t="array" aca="1" ref="CL36" ca="1">IF(AND(CL$3=INDIRECT("'" &amp; $O$3 &amp;"'!$H"&amp;6+$AO33),$AR$4=INDIRECT("'" &amp; $O$3 &amp;"'!$j"&amp;6+$AO33)),INDIRECT("'" &amp; $O$3 &amp;"'!$c"&amp;6+$AO33),"")</f>
        <v/>
      </c>
      <c r="CN36" t="str">
        <f t="array" aca="1" ref="CN36" ca="1">IF(AND(CN$3=INDIRECT("'" &amp; $O$3 &amp;"'!$H"&amp;6+$AO33),$AR$4=INDIRECT("'" &amp; $O$3 &amp;"'!$j"&amp;6+$AO33)),INDIRECT("'" &amp; $O$3 &amp;"'!$c"&amp;6+$AO33),"")</f>
        <v/>
      </c>
      <c r="CP36" t="str">
        <f t="array" aca="1" ref="CP36" ca="1">IF(AND(CP$3=INDIRECT("'" &amp; $O$3 &amp;"'!$H"&amp;6+$AO33),$AR$4=INDIRECT("'" &amp; $O$3 &amp;"'!$j"&amp;6+$AO33)),INDIRECT("'" &amp; $O$3 &amp;"'!$c"&amp;6+$AO33),"")</f>
        <v/>
      </c>
      <c r="CR36" s="218" t="str">
        <f t="array" aca="1" ref="CR36" ca="1">IF(AND(CR$3=INDIRECT("'" &amp; $O$3 &amp;"'!$H"&amp;6+$AO33),$AR$4=INDIRECT("'" &amp; $O$3 &amp;"'!$j"&amp;6+$AO33)),INDIRECT("'" &amp; $O$3 &amp;"'!$c"&amp;6+$AO33),"")</f>
        <v/>
      </c>
      <c r="CT36" s="218" t="str">
        <f t="array" aca="1" ref="CT36" ca="1">IF(AND(CT$3=INDIRECT("'" &amp; $O$3 &amp;"'!$H"&amp;6+$AO33),$AR$4=INDIRECT("'" &amp; $O$3 &amp;"'!$j"&amp;6+$AO33)),INDIRECT("'" &amp; $O$3 &amp;"'!$c"&amp;6+$AO33),"")</f>
        <v/>
      </c>
      <c r="CX36" s="218" t="str">
        <f t="array" aca="1" ref="CX36" ca="1">IF(AND(CX$3=INDIRECT("'" &amp; $O$3 &amp;"'!$H"&amp;6+$AO33),$AR$4=INDIRECT("'" &amp; $O$3 &amp;"'!$j"&amp;6+$AO33)),INDIRECT("'" &amp; $O$3 &amp;"'!$d"&amp;6+$AO33),"")</f>
        <v/>
      </c>
      <c r="CZ36" s="218" t="str">
        <f t="array" aca="1" ref="CZ36" ca="1">IF(AND(CZ$3=INDIRECT("'" &amp; $O$3 &amp;"'!$H"&amp;6+$AO33),$AR$4=INDIRECT("'" &amp; $O$3 &amp;"'!$j"&amp;6+$AO33)),INDIRECT("'" &amp; $O$3 &amp;"'!$d"&amp;6+$AO33),"")</f>
        <v/>
      </c>
      <c r="DB36" s="218" t="str">
        <f t="array" aca="1" ref="DB36" ca="1">IF(AND(DB$3=INDIRECT("'" &amp; $O$3 &amp;"'!$H"&amp;6+$AO33),$AR$4=INDIRECT("'" &amp; $O$3 &amp;"'!$j"&amp;6+$AO33)),INDIRECT("'" &amp; $O$3 &amp;"'!$d"&amp;6+$AO33),"")</f>
        <v/>
      </c>
      <c r="DD36" s="218" t="str">
        <f t="array" aca="1" ref="DD36" ca="1">IF(AND(DD$3=INDIRECT("'" &amp; $O$3 &amp;"'!$H"&amp;6+$AO33),$AR$4=INDIRECT("'" &amp; $O$3 &amp;"'!$j"&amp;6+$AO33)),INDIRECT("'" &amp; $O$3 &amp;"'!$d"&amp;6+$AO33),"")</f>
        <v/>
      </c>
      <c r="DF36" s="218" t="str">
        <f t="array" aca="1" ref="DF36" ca="1">IF(AND(DF$3=INDIRECT("'" &amp; $O$3 &amp;"'!$H"&amp;6+$AO33),$AR$4=INDIRECT("'" &amp; $O$3 &amp;"'!$j"&amp;6+$AO33)),INDIRECT("'" &amp; $O$3 &amp;"'!$d"&amp;6+$AO33),"")</f>
        <v/>
      </c>
      <c r="DH36" s="218" t="str">
        <f t="array" aca="1" ref="DH36" ca="1">IF(AND(DH$3=INDIRECT("'" &amp; $O$3 &amp;"'!$H"&amp;6+$AO33),$AR$4=INDIRECT("'" &amp; $O$3 &amp;"'!$j"&amp;6+$AO33)),INDIRECT("'" &amp; $O$3 &amp;"'!$d"&amp;6+$AO33),"")</f>
        <v/>
      </c>
      <c r="DJ36" s="218" t="str">
        <f t="array" aca="1" ref="DJ36" ca="1">IF(AND(DJ$3=INDIRECT("'" &amp; $O$3 &amp;"'!$H"&amp;6+$AO33),$AR$4=INDIRECT("'" &amp; $O$3 &amp;"'!$j"&amp;6+$AO33)),INDIRECT("'" &amp; $O$3 &amp;"'!$d"&amp;6+$AO33),"")</f>
        <v/>
      </c>
      <c r="DL36" s="218" t="str">
        <f t="array" aca="1" ref="DL36" ca="1">IF(AND(DL$3=INDIRECT("'" &amp; $O$3 &amp;"'!$H"&amp;6+$AO33),$AR$4=INDIRECT("'" &amp; $O$3 &amp;"'!$j"&amp;6+$AO33)),INDIRECT("'" &amp; $O$3 &amp;"'!$d"&amp;6+$AO33),"")</f>
        <v/>
      </c>
      <c r="DN36" s="218" t="str">
        <f t="array" aca="1" ref="DN36" ca="1">IF(AND(DN$3=INDIRECT("'" &amp; $O$3 &amp;"'!$H"&amp;6+$AO33),$AR$4=INDIRECT("'" &amp; $O$3 &amp;"'!$j"&amp;6+$AO33)),INDIRECT("'" &amp; $O$3 &amp;"'!$d"&amp;6+$AO33),"")</f>
        <v/>
      </c>
      <c r="DP36" s="218" t="str">
        <f t="array" aca="1" ref="DP36" ca="1">IF(AND(DP$3=INDIRECT("'" &amp; $O$3 &amp;"'!$H"&amp;6+$AO33),$AR$4=INDIRECT("'" &amp; $O$3 &amp;"'!$j"&amp;6+$AO33)),INDIRECT("'" &amp; $O$3 &amp;"'!$d"&amp;6+$AO33),"")</f>
        <v/>
      </c>
      <c r="DR36" s="218" t="str">
        <f t="array" aca="1" ref="DR36" ca="1">IF(AND(DR$3=INDIRECT("'" &amp; $O$3 &amp;"'!$H"&amp;6+$AO33),$AR$4=INDIRECT("'" &amp; $O$3 &amp;"'!$j"&amp;6+$AO33)),INDIRECT("'" &amp; $O$3 &amp;"'!$d"&amp;6+$AO33),"")</f>
        <v/>
      </c>
      <c r="DT36" s="218" t="str">
        <f t="array" aca="1" ref="DT36" ca="1">IF(AND(DT$3=INDIRECT("'" &amp; $O$3 &amp;"'!$H"&amp;6+$AO33),$AR$4=INDIRECT("'" &amp; $O$3 &amp;"'!$j"&amp;6+$AO33)),INDIRECT("'" &amp; $O$3 &amp;"'!$d"&amp;6+$AO33),"")</f>
        <v/>
      </c>
      <c r="DV36" s="218" t="str">
        <f t="array" aca="1" ref="DV36" ca="1">IF(AND(DV$3=INDIRECT("'" &amp; $O$3 &amp;"'!$H"&amp;6+$AO33),$AR$4=INDIRECT("'" &amp; $O$3 &amp;"'!$j"&amp;6+$AO33)),INDIRECT("'" &amp; $O$3 &amp;"'!$d"&amp;6+$AO33),"")</f>
        <v/>
      </c>
    </row>
    <row r="37" spans="3:126" ht="13.8">
      <c r="C37" s="48"/>
      <c r="D37" s="47"/>
      <c r="E37" s="140" t="s">
        <v>88</v>
      </c>
      <c r="F37" s="143">
        <f ca="1">SQRT(SUMSQ((F46,F55)))</f>
        <v>0</v>
      </c>
      <c r="G37" s="143"/>
      <c r="H37" s="143">
        <f ca="1">SQRT(SUMSQ((H46,H55)))</f>
        <v>0</v>
      </c>
      <c r="I37" s="143"/>
      <c r="J37" s="143">
        <f ca="1">SQRT(SUMSQ((J46,J55)))</f>
        <v>0</v>
      </c>
      <c r="K37" s="144"/>
      <c r="L37" s="46"/>
      <c r="M37" s="46"/>
      <c r="N37" s="46"/>
      <c r="O37" s="46"/>
      <c r="P37" s="46"/>
      <c r="Q37" s="46"/>
      <c r="R37" s="46"/>
      <c r="S37" s="46"/>
      <c r="T37" s="46"/>
      <c r="U37" s="46"/>
      <c r="V37" s="46"/>
      <c r="W37" s="140" t="s">
        <v>88</v>
      </c>
      <c r="X37" s="143">
        <f ca="1">SQRT(SUMSQ(O46,X46))</f>
        <v>0</v>
      </c>
      <c r="Y37" s="143"/>
      <c r="Z37" s="143">
        <f ca="1">SQRT(SUMSQ(Q46,Z46))</f>
        <v>0</v>
      </c>
      <c r="AA37" s="143"/>
      <c r="AB37" s="143">
        <f ca="1">SQRT(SUMSQ(S46,AB46))</f>
        <v>0</v>
      </c>
      <c r="AC37" s="144"/>
      <c r="AD37" s="46"/>
      <c r="AE37" s="46"/>
      <c r="AF37" s="140" t="s">
        <v>88</v>
      </c>
      <c r="AG37" s="143">
        <f ca="1">SQRT(SUMSQ((AG46,AG55,AG64)))</f>
        <v>0</v>
      </c>
      <c r="AH37" s="143"/>
      <c r="AI37" s="143">
        <f ca="1">SQRT(SUMSQ((AI46,AI55,AI64)))</f>
        <v>0</v>
      </c>
      <c r="AJ37" s="143"/>
      <c r="AK37" s="143">
        <f ca="1">SQRT(SUMSQ((AK46,AK55,AK64)))</f>
        <v>0</v>
      </c>
      <c r="AL37" s="144"/>
      <c r="AM37" s="47"/>
      <c r="AO37">
        <v>36</v>
      </c>
      <c r="AS37" t="str">
        <f t="array" aca="1" ref="AS37" ca="1">IF(AND(AS$3=INDIRECT("'" &amp; $O$3 &amp;"'!$H"&amp;6+$AO34),$AR$4=INDIRECT("'" &amp; $O$3 &amp;"'!$j"&amp;6+$AO34)),INDIRECT("'" &amp; $O$3 &amp;"'!$b"&amp;6+$AO34),"")</f>
        <v/>
      </c>
      <c r="AU37" t="str">
        <f t="array" aca="1" ref="AU37" ca="1">IF(AND(AU$3=INDIRECT("'" &amp; $O$3 &amp;"'!$H"&amp;6+$AO34),$AR$4=INDIRECT("'" &amp; $O$3 &amp;"'!$j"&amp;6+$AO34)),INDIRECT("'" &amp; $O$3 &amp;"'!$b"&amp;6+$AO34),"")</f>
        <v/>
      </c>
      <c r="AW37" t="str">
        <f t="array" aca="1" ref="AW37" ca="1">IF(AND(AW$3=INDIRECT("'" &amp; $O$3 &amp;"'!$H"&amp;6+$AO34),$AR$4=INDIRECT("'" &amp; $O$3 &amp;"'!$j"&amp;6+$AO34)),INDIRECT("'" &amp; $O$3 &amp;"'!$b"&amp;6+$AO34),"")</f>
        <v/>
      </c>
      <c r="AY37" t="str">
        <f t="array" aca="1" ref="AY37" ca="1">IF(AND(AY$3=INDIRECT("'" &amp; $O$3 &amp;"'!$H"&amp;6+$AO34),$AR$4=INDIRECT("'" &amp; $O$3 &amp;"'!$j"&amp;6+$AO34)),INDIRECT("'" &amp; $O$3 &amp;"'!$b"&amp;6+$AO34),"")</f>
        <v/>
      </c>
      <c r="BA37" t="str">
        <f t="array" aca="1" ref="BA37" ca="1">IF(AND(BA$3=INDIRECT("'" &amp; $O$3 &amp;"'!$H"&amp;6+$AO34),$AR$4=INDIRECT("'" &amp; $O$3 &amp;"'!$j"&amp;6+$AO34)),INDIRECT("'" &amp; $O$3 &amp;"'!$b"&amp;6+$AO34),"")</f>
        <v/>
      </c>
      <c r="BC37" t="str">
        <f t="array" aca="1" ref="BC37" ca="1">IF(AND(BC$3=INDIRECT("'" &amp; $O$3 &amp;"'!$H"&amp;6+$AO34),$AR$4=INDIRECT("'" &amp; $O$3 &amp;"'!$j"&amp;6+$AO34)),INDIRECT("'" &amp; $O$3 &amp;"'!$b"&amp;6+$AO34),"")</f>
        <v/>
      </c>
      <c r="BE37" t="str">
        <f t="array" aca="1" ref="BE37" ca="1">IF(AND(BE$3=INDIRECT("'" &amp; $O$3 &amp;"'!$H"&amp;6+$AO34),$AR$4=INDIRECT("'" &amp; $O$3 &amp;"'!$j"&amp;6+$AO34)),INDIRECT("'" &amp; $O$3 &amp;"'!$b"&amp;6+$AO34),"")</f>
        <v/>
      </c>
      <c r="BG37" t="str">
        <f t="array" aca="1" ref="BG37" ca="1">IF(AND(BG$3=INDIRECT("'" &amp; $O$3 &amp;"'!$H"&amp;6+$AO34),$AR$4=INDIRECT("'" &amp; $O$3 &amp;"'!$j"&amp;6+$AO34)),INDIRECT("'" &amp; $O$3 &amp;"'!$b"&amp;6+$AO34),"")</f>
        <v/>
      </c>
      <c r="BI37" t="str">
        <f t="array" aca="1" ref="BI37" ca="1">IF(AND(BI$3=INDIRECT("'" &amp; $O$3 &amp;"'!$H"&amp;6+$AO34),$AR$4=INDIRECT("'" &amp; $O$3 &amp;"'!$j"&amp;6+$AO34)),INDIRECT("'" &amp; $O$3 &amp;"'!$b"&amp;6+$AO34),"")</f>
        <v/>
      </c>
      <c r="BK37" t="str">
        <f t="array" aca="1" ref="BK37" ca="1">IF(AND(BK$3=INDIRECT("'" &amp; $O$3 &amp;"'!$H"&amp;6+$AO34),$AR$4=INDIRECT("'" &amp; $O$3 &amp;"'!$j"&amp;6+$AO34)),INDIRECT("'" &amp; $O$3 &amp;"'!$b"&amp;6+$AO34),"")</f>
        <v/>
      </c>
      <c r="BM37" t="str">
        <f t="array" aca="1" ref="BM37" ca="1">IF(AND(BM$3=INDIRECT("'" &amp; $O$3 &amp;"'!$H"&amp;6+$AO34),$AR$4=INDIRECT("'" &amp; $O$3 &amp;"'!$j"&amp;6+$AO34)),INDIRECT("'" &amp; $O$3 &amp;"'!$b"&amp;6+$AO34),"")</f>
        <v/>
      </c>
      <c r="BO37" t="str">
        <f t="array" aca="1" ref="BO37" ca="1">IF(AND(BO$3=INDIRECT("'" &amp; $O$3 &amp;"'!$H"&amp;6+$AO34),$AR$4=INDIRECT("'" &amp; $O$3 &amp;"'!$j"&amp;6+$AO34)),INDIRECT("'" &amp; $O$3 &amp;"'!$b"&amp;6+$AO34),"")</f>
        <v/>
      </c>
      <c r="BQ37" t="str">
        <f t="array" aca="1" ref="BQ37" ca="1">IF(AND(BQ$3=INDIRECT("'" &amp; $O$3 &amp;"'!$H"&amp;6+$AO34),$AR$4=INDIRECT("'" &amp; $O$3 &amp;"'!$j"&amp;6+$AO34)),INDIRECT("'" &amp; $O$3 &amp;"'!$b"&amp;6+$AO34),"")</f>
        <v/>
      </c>
      <c r="BV37" t="str">
        <f t="array" aca="1" ref="BV37" ca="1">IF(AND(BV$3=INDIRECT("'" &amp; $O$3 &amp;"'!$H"&amp;6+$AO34),$AR$4=INDIRECT("'" &amp; $O$3 &amp;"'!$j"&amp;6+$AO34)),INDIRECT("'" &amp; $O$3 &amp;"'!$c"&amp;6+$AO34),"")</f>
        <v/>
      </c>
      <c r="BX37" t="str">
        <f t="array" aca="1" ref="BX37" ca="1">IF(AND(BX$3=INDIRECT("'" &amp; $O$3 &amp;"'!$H"&amp;6+$AO34),$AR$4=INDIRECT("'" &amp; $O$3 &amp;"'!$j"&amp;6+$AO34)),INDIRECT("'" &amp; $O$3 &amp;"'!$c"&amp;6+$AO34),"")</f>
        <v/>
      </c>
      <c r="BZ37" t="str">
        <f t="array" aca="1" ref="BZ37" ca="1">IF(AND(BZ$3=INDIRECT("'" &amp; $O$3 &amp;"'!$H"&amp;6+$AO34),$AR$4=INDIRECT("'" &amp; $O$3 &amp;"'!$j"&amp;6+$AO34)),INDIRECT("'" &amp; $O$3 &amp;"'!$c"&amp;6+$AO34),"")</f>
        <v/>
      </c>
      <c r="CB37" t="str">
        <f t="array" aca="1" ref="CB37" ca="1">IF(AND(CB$3=INDIRECT("'" &amp; $O$3 &amp;"'!$H"&amp;6+$AO34),$AR$4=INDIRECT("'" &amp; $O$3 &amp;"'!$j"&amp;6+$AO34)),INDIRECT("'" &amp; $O$3 &amp;"'!$c"&amp;6+$AO34),"")</f>
        <v/>
      </c>
      <c r="CD37" t="str">
        <f t="array" aca="1" ref="CD37" ca="1">IF(AND(CD$3=INDIRECT("'" &amp; $O$3 &amp;"'!$H"&amp;6+$AO34),$AR$4=INDIRECT("'" &amp; $O$3 &amp;"'!$j"&amp;6+$AO34)),INDIRECT("'" &amp; $O$3 &amp;"'!$c"&amp;6+$AO34),"")</f>
        <v/>
      </c>
      <c r="CF37" t="str">
        <f t="array" aca="1" ref="CF37" ca="1">IF(AND(CF$3=INDIRECT("'" &amp; $O$3 &amp;"'!$H"&amp;6+$AO34),$AR$4=INDIRECT("'" &amp; $O$3 &amp;"'!$j"&amp;6+$AO34)),INDIRECT("'" &amp; $O$3 &amp;"'!$c"&amp;6+$AO34),"")</f>
        <v/>
      </c>
      <c r="CH37" t="str">
        <f t="array" aca="1" ref="CH37" ca="1">IF(AND(CH$3=INDIRECT("'" &amp; $O$3 &amp;"'!$H"&amp;6+$AO34),$AR$4=INDIRECT("'" &amp; $O$3 &amp;"'!$j"&amp;6+$AO34)),INDIRECT("'" &amp; $O$3 &amp;"'!$c"&amp;6+$AO34),"")</f>
        <v/>
      </c>
      <c r="CJ37" t="str">
        <f t="array" aca="1" ref="CJ37" ca="1">IF(AND(CJ$3=INDIRECT("'" &amp; $O$3 &amp;"'!$H"&amp;6+$AO34),$AR$4=INDIRECT("'" &amp; $O$3 &amp;"'!$j"&amp;6+$AO34)),INDIRECT("'" &amp; $O$3 &amp;"'!$c"&amp;6+$AO34),"")</f>
        <v/>
      </c>
      <c r="CL37" t="str">
        <f t="array" aca="1" ref="CL37" ca="1">IF(AND(CL$3=INDIRECT("'" &amp; $O$3 &amp;"'!$H"&amp;6+$AO34),$AR$4=INDIRECT("'" &amp; $O$3 &amp;"'!$j"&amp;6+$AO34)),INDIRECT("'" &amp; $O$3 &amp;"'!$c"&amp;6+$AO34),"")</f>
        <v/>
      </c>
      <c r="CN37" t="str">
        <f t="array" aca="1" ref="CN37" ca="1">IF(AND(CN$3=INDIRECT("'" &amp; $O$3 &amp;"'!$H"&amp;6+$AO34),$AR$4=INDIRECT("'" &amp; $O$3 &amp;"'!$j"&amp;6+$AO34)),INDIRECT("'" &amp; $O$3 &amp;"'!$c"&amp;6+$AO34),"")</f>
        <v/>
      </c>
      <c r="CP37" t="str">
        <f t="array" aca="1" ref="CP37" ca="1">IF(AND(CP$3=INDIRECT("'" &amp; $O$3 &amp;"'!$H"&amp;6+$AO34),$AR$4=INDIRECT("'" &amp; $O$3 &amp;"'!$j"&amp;6+$AO34)),INDIRECT("'" &amp; $O$3 &amp;"'!$c"&amp;6+$AO34),"")</f>
        <v/>
      </c>
      <c r="CR37" s="218" t="str">
        <f t="array" aca="1" ref="CR37" ca="1">IF(AND(CR$3=INDIRECT("'" &amp; $O$3 &amp;"'!$H"&amp;6+$AO34),$AR$4=INDIRECT("'" &amp; $O$3 &amp;"'!$j"&amp;6+$AO34)),INDIRECT("'" &amp; $O$3 &amp;"'!$c"&amp;6+$AO34),"")</f>
        <v/>
      </c>
      <c r="CT37" s="218" t="str">
        <f t="array" aca="1" ref="CT37" ca="1">IF(AND(CT$3=INDIRECT("'" &amp; $O$3 &amp;"'!$H"&amp;6+$AO34),$AR$4=INDIRECT("'" &amp; $O$3 &amp;"'!$j"&amp;6+$AO34)),INDIRECT("'" &amp; $O$3 &amp;"'!$c"&amp;6+$AO34),"")</f>
        <v/>
      </c>
      <c r="CX37" s="218" t="str">
        <f t="array" aca="1" ref="CX37" ca="1">IF(AND(CX$3=INDIRECT("'" &amp; $O$3 &amp;"'!$H"&amp;6+$AO34),$AR$4=INDIRECT("'" &amp; $O$3 &amp;"'!$j"&amp;6+$AO34)),INDIRECT("'" &amp; $O$3 &amp;"'!$d"&amp;6+$AO34),"")</f>
        <v/>
      </c>
      <c r="CZ37" s="218" t="str">
        <f t="array" aca="1" ref="CZ37" ca="1">IF(AND(CZ$3=INDIRECT("'" &amp; $O$3 &amp;"'!$H"&amp;6+$AO34),$AR$4=INDIRECT("'" &amp; $O$3 &amp;"'!$j"&amp;6+$AO34)),INDIRECT("'" &amp; $O$3 &amp;"'!$d"&amp;6+$AO34),"")</f>
        <v/>
      </c>
      <c r="DB37" s="218" t="str">
        <f t="array" aca="1" ref="DB37" ca="1">IF(AND(DB$3=INDIRECT("'" &amp; $O$3 &amp;"'!$H"&amp;6+$AO34),$AR$4=INDIRECT("'" &amp; $O$3 &amp;"'!$j"&amp;6+$AO34)),INDIRECT("'" &amp; $O$3 &amp;"'!$d"&amp;6+$AO34),"")</f>
        <v/>
      </c>
      <c r="DD37" s="218" t="str">
        <f t="array" aca="1" ref="DD37" ca="1">IF(AND(DD$3=INDIRECT("'" &amp; $O$3 &amp;"'!$H"&amp;6+$AO34),$AR$4=INDIRECT("'" &amp; $O$3 &amp;"'!$j"&amp;6+$AO34)),INDIRECT("'" &amp; $O$3 &amp;"'!$d"&amp;6+$AO34),"")</f>
        <v/>
      </c>
      <c r="DF37" s="218" t="str">
        <f t="array" aca="1" ref="DF37" ca="1">IF(AND(DF$3=INDIRECT("'" &amp; $O$3 &amp;"'!$H"&amp;6+$AO34),$AR$4=INDIRECT("'" &amp; $O$3 &amp;"'!$j"&amp;6+$AO34)),INDIRECT("'" &amp; $O$3 &amp;"'!$d"&amp;6+$AO34),"")</f>
        <v/>
      </c>
      <c r="DH37" s="218" t="str">
        <f t="array" aca="1" ref="DH37" ca="1">IF(AND(DH$3=INDIRECT("'" &amp; $O$3 &amp;"'!$H"&amp;6+$AO34),$AR$4=INDIRECT("'" &amp; $O$3 &amp;"'!$j"&amp;6+$AO34)),INDIRECT("'" &amp; $O$3 &amp;"'!$d"&amp;6+$AO34),"")</f>
        <v/>
      </c>
      <c r="DJ37" s="218" t="str">
        <f t="array" aca="1" ref="DJ37" ca="1">IF(AND(DJ$3=INDIRECT("'" &amp; $O$3 &amp;"'!$H"&amp;6+$AO34),$AR$4=INDIRECT("'" &amp; $O$3 &amp;"'!$j"&amp;6+$AO34)),INDIRECT("'" &amp; $O$3 &amp;"'!$d"&amp;6+$AO34),"")</f>
        <v/>
      </c>
      <c r="DL37" s="218" t="str">
        <f t="array" aca="1" ref="DL37" ca="1">IF(AND(DL$3=INDIRECT("'" &amp; $O$3 &amp;"'!$H"&amp;6+$AO34),$AR$4=INDIRECT("'" &amp; $O$3 &amp;"'!$j"&amp;6+$AO34)),INDIRECT("'" &amp; $O$3 &amp;"'!$d"&amp;6+$AO34),"")</f>
        <v/>
      </c>
      <c r="DN37" s="218" t="str">
        <f t="array" aca="1" ref="DN37" ca="1">IF(AND(DN$3=INDIRECT("'" &amp; $O$3 &amp;"'!$H"&amp;6+$AO34),$AR$4=INDIRECT("'" &amp; $O$3 &amp;"'!$j"&amp;6+$AO34)),INDIRECT("'" &amp; $O$3 &amp;"'!$d"&amp;6+$AO34),"")</f>
        <v/>
      </c>
      <c r="DP37" s="218" t="str">
        <f t="array" aca="1" ref="DP37" ca="1">IF(AND(DP$3=INDIRECT("'" &amp; $O$3 &amp;"'!$H"&amp;6+$AO34),$AR$4=INDIRECT("'" &amp; $O$3 &amp;"'!$j"&amp;6+$AO34)),INDIRECT("'" &amp; $O$3 &amp;"'!$d"&amp;6+$AO34),"")</f>
        <v/>
      </c>
      <c r="DR37" s="218" t="str">
        <f t="array" aca="1" ref="DR37" ca="1">IF(AND(DR$3=INDIRECT("'" &amp; $O$3 &amp;"'!$H"&amp;6+$AO34),$AR$4=INDIRECT("'" &amp; $O$3 &amp;"'!$j"&amp;6+$AO34)),INDIRECT("'" &amp; $O$3 &amp;"'!$d"&amp;6+$AO34),"")</f>
        <v/>
      </c>
      <c r="DT37" s="218" t="str">
        <f t="array" aca="1" ref="DT37" ca="1">IF(AND(DT$3=INDIRECT("'" &amp; $O$3 &amp;"'!$H"&amp;6+$AO34),$AR$4=INDIRECT("'" &amp; $O$3 &amp;"'!$j"&amp;6+$AO34)),INDIRECT("'" &amp; $O$3 &amp;"'!$d"&amp;6+$AO34),"")</f>
        <v/>
      </c>
      <c r="DV37" s="218" t="str">
        <f t="array" aca="1" ref="DV37" ca="1">IF(AND(DV$3=INDIRECT("'" &amp; $O$3 &amp;"'!$H"&amp;6+$AO34),$AR$4=INDIRECT("'" &amp; $O$3 &amp;"'!$j"&amp;6+$AO34)),INDIRECT("'" &amp; $O$3 &amp;"'!$d"&amp;6+$AO34),"")</f>
        <v/>
      </c>
    </row>
    <row r="38" spans="3:126" ht="13.8">
      <c r="C38" s="48"/>
      <c r="D38" s="46"/>
      <c r="E38" s="140" t="s">
        <v>89</v>
      </c>
      <c r="F38" s="143">
        <f ca="1">SQRT(SUMSQ((F47,F56)))</f>
        <v>72.111025509279784</v>
      </c>
      <c r="G38" s="143"/>
      <c r="H38" s="143">
        <f ca="1">SQRT(SUMSQ((H47,H56)))</f>
        <v>72.111025509279784</v>
      </c>
      <c r="I38" s="143"/>
      <c r="J38" s="143">
        <f ca="1">SQRT(SUMSQ((J47,J56)))</f>
        <v>72.111025509279784</v>
      </c>
      <c r="K38" s="144"/>
      <c r="L38" s="46"/>
      <c r="M38" s="46"/>
      <c r="N38" s="46"/>
      <c r="O38" s="46"/>
      <c r="P38" s="46"/>
      <c r="Q38" s="46"/>
      <c r="R38" s="46"/>
      <c r="S38" s="46"/>
      <c r="T38" s="46"/>
      <c r="U38" s="46"/>
      <c r="V38" s="46"/>
      <c r="W38" s="140" t="s">
        <v>89</v>
      </c>
      <c r="X38" s="143">
        <f ca="1">SQRT(SUMSQ(O47,X47))</f>
        <v>200.9975124224178</v>
      </c>
      <c r="Y38" s="143"/>
      <c r="Z38" s="143">
        <f ca="1">SQRT(SUMSQ(Q47,Z47))</f>
        <v>203.96078054371139</v>
      </c>
      <c r="AA38" s="143"/>
      <c r="AB38" s="143">
        <f ca="1">SQRT(SUMSQ(S47,AB47))</f>
        <v>200.9975124224178</v>
      </c>
      <c r="AC38" s="144"/>
      <c r="AD38" s="46"/>
      <c r="AE38" s="46"/>
      <c r="AF38" s="140" t="s">
        <v>89</v>
      </c>
      <c r="AG38" s="143">
        <f ca="1">SQRT(SUMSQ((AG47,AG56,AG65)))</f>
        <v>0</v>
      </c>
      <c r="AH38" s="143"/>
      <c r="AI38" s="143">
        <f ca="1">SQRT(SUMSQ((AI47,AI56,AI65)))</f>
        <v>0</v>
      </c>
      <c r="AJ38" s="143"/>
      <c r="AK38" s="143">
        <f ca="1">SQRT(SUMSQ((AK47,AK56,AK65)))</f>
        <v>0</v>
      </c>
      <c r="AL38" s="144"/>
      <c r="AM38" s="47"/>
      <c r="AO38">
        <v>37</v>
      </c>
      <c r="AS38" t="str">
        <f t="array" aca="1" ref="AS38" ca="1">IF(AND(AS$3=INDIRECT("'" &amp; $O$3 &amp;"'!$H"&amp;6+$AO35),$AR$4=INDIRECT("'" &amp; $O$3 &amp;"'!$j"&amp;6+$AO35)),INDIRECT("'" &amp; $O$3 &amp;"'!$b"&amp;6+$AO35),"")</f>
        <v/>
      </c>
      <c r="AU38" t="str">
        <f t="array" aca="1" ref="AU38" ca="1">IF(AND(AU$3=INDIRECT("'" &amp; $O$3 &amp;"'!$H"&amp;6+$AO35),$AR$4=INDIRECT("'" &amp; $O$3 &amp;"'!$j"&amp;6+$AO35)),INDIRECT("'" &amp; $O$3 &amp;"'!$b"&amp;6+$AO35),"")</f>
        <v/>
      </c>
      <c r="AW38" t="str">
        <f t="array" aca="1" ref="AW38" ca="1">IF(AND(AW$3=INDIRECT("'" &amp; $O$3 &amp;"'!$H"&amp;6+$AO35),$AR$4=INDIRECT("'" &amp; $O$3 &amp;"'!$j"&amp;6+$AO35)),INDIRECT("'" &amp; $O$3 &amp;"'!$b"&amp;6+$AO35),"")</f>
        <v/>
      </c>
      <c r="AY38" t="str">
        <f t="array" aca="1" ref="AY38" ca="1">IF(AND(AY$3=INDIRECT("'" &amp; $O$3 &amp;"'!$H"&amp;6+$AO35),$AR$4=INDIRECT("'" &amp; $O$3 &amp;"'!$j"&amp;6+$AO35)),INDIRECT("'" &amp; $O$3 &amp;"'!$b"&amp;6+$AO35),"")</f>
        <v/>
      </c>
      <c r="BA38" t="str">
        <f t="array" aca="1" ref="BA38" ca="1">IF(AND(BA$3=INDIRECT("'" &amp; $O$3 &amp;"'!$H"&amp;6+$AO35),$AR$4=INDIRECT("'" &amp; $O$3 &amp;"'!$j"&amp;6+$AO35)),INDIRECT("'" &amp; $O$3 &amp;"'!$b"&amp;6+$AO35),"")</f>
        <v/>
      </c>
      <c r="BC38" t="str">
        <f t="array" aca="1" ref="BC38" ca="1">IF(AND(BC$3=INDIRECT("'" &amp; $O$3 &amp;"'!$H"&amp;6+$AO35),$AR$4=INDIRECT("'" &amp; $O$3 &amp;"'!$j"&amp;6+$AO35)),INDIRECT("'" &amp; $O$3 &amp;"'!$b"&amp;6+$AO35),"")</f>
        <v/>
      </c>
      <c r="BE38" t="str">
        <f t="array" aca="1" ref="BE38" ca="1">IF(AND(BE$3=INDIRECT("'" &amp; $O$3 &amp;"'!$H"&amp;6+$AO35),$AR$4=INDIRECT("'" &amp; $O$3 &amp;"'!$j"&amp;6+$AO35)),INDIRECT("'" &amp; $O$3 &amp;"'!$b"&amp;6+$AO35),"")</f>
        <v/>
      </c>
      <c r="BG38" t="str">
        <f t="array" aca="1" ref="BG38" ca="1">IF(AND(BG$3=INDIRECT("'" &amp; $O$3 &amp;"'!$H"&amp;6+$AO35),$AR$4=INDIRECT("'" &amp; $O$3 &amp;"'!$j"&amp;6+$AO35)),INDIRECT("'" &amp; $O$3 &amp;"'!$b"&amp;6+$AO35),"")</f>
        <v/>
      </c>
      <c r="BI38" t="str">
        <f t="array" aca="1" ref="BI38" ca="1">IF(AND(BI$3=INDIRECT("'" &amp; $O$3 &amp;"'!$H"&amp;6+$AO35),$AR$4=INDIRECT("'" &amp; $O$3 &amp;"'!$j"&amp;6+$AO35)),INDIRECT("'" &amp; $O$3 &amp;"'!$b"&amp;6+$AO35),"")</f>
        <v/>
      </c>
      <c r="BK38" t="str">
        <f t="array" aca="1" ref="BK38" ca="1">IF(AND(BK$3=INDIRECT("'" &amp; $O$3 &amp;"'!$H"&amp;6+$AO35),$AR$4=INDIRECT("'" &amp; $O$3 &amp;"'!$j"&amp;6+$AO35)),INDIRECT("'" &amp; $O$3 &amp;"'!$b"&amp;6+$AO35),"")</f>
        <v/>
      </c>
      <c r="BM38" t="str">
        <f t="array" aca="1" ref="BM38" ca="1">IF(AND(BM$3=INDIRECT("'" &amp; $O$3 &amp;"'!$H"&amp;6+$AO35),$AR$4=INDIRECT("'" &amp; $O$3 &amp;"'!$j"&amp;6+$AO35)),INDIRECT("'" &amp; $O$3 &amp;"'!$b"&amp;6+$AO35),"")</f>
        <v/>
      </c>
      <c r="BO38" t="str">
        <f t="array" aca="1" ref="BO38" ca="1">IF(AND(BO$3=INDIRECT("'" &amp; $O$3 &amp;"'!$H"&amp;6+$AO35),$AR$4=INDIRECT("'" &amp; $O$3 &amp;"'!$j"&amp;6+$AO35)),INDIRECT("'" &amp; $O$3 &amp;"'!$b"&amp;6+$AO35),"")</f>
        <v/>
      </c>
      <c r="BQ38" t="str">
        <f t="array" aca="1" ref="BQ38" ca="1">IF(AND(BQ$3=INDIRECT("'" &amp; $O$3 &amp;"'!$H"&amp;6+$AO35),$AR$4=INDIRECT("'" &amp; $O$3 &amp;"'!$j"&amp;6+$AO35)),INDIRECT("'" &amp; $O$3 &amp;"'!$b"&amp;6+$AO35),"")</f>
        <v/>
      </c>
      <c r="BV38" t="str">
        <f t="array" aca="1" ref="BV38" ca="1">IF(AND(BV$3=INDIRECT("'" &amp; $O$3 &amp;"'!$H"&amp;6+$AO35),$AR$4=INDIRECT("'" &amp; $O$3 &amp;"'!$j"&amp;6+$AO35)),INDIRECT("'" &amp; $O$3 &amp;"'!$c"&amp;6+$AO35),"")</f>
        <v/>
      </c>
      <c r="BX38" t="str">
        <f t="array" aca="1" ref="BX38" ca="1">IF(AND(BX$3=INDIRECT("'" &amp; $O$3 &amp;"'!$H"&amp;6+$AO35),$AR$4=INDIRECT("'" &amp; $O$3 &amp;"'!$j"&amp;6+$AO35)),INDIRECT("'" &amp; $O$3 &amp;"'!$c"&amp;6+$AO35),"")</f>
        <v/>
      </c>
      <c r="BZ38" t="str">
        <f t="array" aca="1" ref="BZ38" ca="1">IF(AND(BZ$3=INDIRECT("'" &amp; $O$3 &amp;"'!$H"&amp;6+$AO35),$AR$4=INDIRECT("'" &amp; $O$3 &amp;"'!$j"&amp;6+$AO35)),INDIRECT("'" &amp; $O$3 &amp;"'!$c"&amp;6+$AO35),"")</f>
        <v/>
      </c>
      <c r="CB38" t="str">
        <f t="array" aca="1" ref="CB38" ca="1">IF(AND(CB$3=INDIRECT("'" &amp; $O$3 &amp;"'!$H"&amp;6+$AO35),$AR$4=INDIRECT("'" &amp; $O$3 &amp;"'!$j"&amp;6+$AO35)),INDIRECT("'" &amp; $O$3 &amp;"'!$c"&amp;6+$AO35),"")</f>
        <v/>
      </c>
      <c r="CD38" t="str">
        <f t="array" aca="1" ref="CD38" ca="1">IF(AND(CD$3=INDIRECT("'" &amp; $O$3 &amp;"'!$H"&amp;6+$AO35),$AR$4=INDIRECT("'" &amp; $O$3 &amp;"'!$j"&amp;6+$AO35)),INDIRECT("'" &amp; $O$3 &amp;"'!$c"&amp;6+$AO35),"")</f>
        <v/>
      </c>
      <c r="CF38" t="str">
        <f t="array" aca="1" ref="CF38" ca="1">IF(AND(CF$3=INDIRECT("'" &amp; $O$3 &amp;"'!$H"&amp;6+$AO35),$AR$4=INDIRECT("'" &amp; $O$3 &amp;"'!$j"&amp;6+$AO35)),INDIRECT("'" &amp; $O$3 &amp;"'!$c"&amp;6+$AO35),"")</f>
        <v/>
      </c>
      <c r="CH38" t="str">
        <f t="array" aca="1" ref="CH38" ca="1">IF(AND(CH$3=INDIRECT("'" &amp; $O$3 &amp;"'!$H"&amp;6+$AO35),$AR$4=INDIRECT("'" &amp; $O$3 &amp;"'!$j"&amp;6+$AO35)),INDIRECT("'" &amp; $O$3 &amp;"'!$c"&amp;6+$AO35),"")</f>
        <v/>
      </c>
      <c r="CJ38" t="str">
        <f t="array" aca="1" ref="CJ38" ca="1">IF(AND(CJ$3=INDIRECT("'" &amp; $O$3 &amp;"'!$H"&amp;6+$AO35),$AR$4=INDIRECT("'" &amp; $O$3 &amp;"'!$j"&amp;6+$AO35)),INDIRECT("'" &amp; $O$3 &amp;"'!$c"&amp;6+$AO35),"")</f>
        <v/>
      </c>
      <c r="CL38" t="str">
        <f t="array" aca="1" ref="CL38" ca="1">IF(AND(CL$3=INDIRECT("'" &amp; $O$3 &amp;"'!$H"&amp;6+$AO35),$AR$4=INDIRECT("'" &amp; $O$3 &amp;"'!$j"&amp;6+$AO35)),INDIRECT("'" &amp; $O$3 &amp;"'!$c"&amp;6+$AO35),"")</f>
        <v/>
      </c>
      <c r="CN38" t="str">
        <f t="array" aca="1" ref="CN38" ca="1">IF(AND(CN$3=INDIRECT("'" &amp; $O$3 &amp;"'!$H"&amp;6+$AO35),$AR$4=INDIRECT("'" &amp; $O$3 &amp;"'!$j"&amp;6+$AO35)),INDIRECT("'" &amp; $O$3 &amp;"'!$c"&amp;6+$AO35),"")</f>
        <v/>
      </c>
      <c r="CP38" t="str">
        <f t="array" aca="1" ref="CP38" ca="1">IF(AND(CP$3=INDIRECT("'" &amp; $O$3 &amp;"'!$H"&amp;6+$AO35),$AR$4=INDIRECT("'" &amp; $O$3 &amp;"'!$j"&amp;6+$AO35)),INDIRECT("'" &amp; $O$3 &amp;"'!$c"&amp;6+$AO35),"")</f>
        <v/>
      </c>
      <c r="CR38" s="218" t="str">
        <f t="array" aca="1" ref="CR38" ca="1">IF(AND(CR$3=INDIRECT("'" &amp; $O$3 &amp;"'!$H"&amp;6+$AO35),$AR$4=INDIRECT("'" &amp; $O$3 &amp;"'!$j"&amp;6+$AO35)),INDIRECT("'" &amp; $O$3 &amp;"'!$c"&amp;6+$AO35),"")</f>
        <v/>
      </c>
      <c r="CT38" s="218" t="str">
        <f t="array" aca="1" ref="CT38" ca="1">IF(AND(CT$3=INDIRECT("'" &amp; $O$3 &amp;"'!$H"&amp;6+$AO35),$AR$4=INDIRECT("'" &amp; $O$3 &amp;"'!$j"&amp;6+$AO35)),INDIRECT("'" &amp; $O$3 &amp;"'!$c"&amp;6+$AO35),"")</f>
        <v/>
      </c>
      <c r="CX38" s="218" t="str">
        <f t="array" aca="1" ref="CX38" ca="1">IF(AND(CX$3=INDIRECT("'" &amp; $O$3 &amp;"'!$H"&amp;6+$AO35),$AR$4=INDIRECT("'" &amp; $O$3 &amp;"'!$j"&amp;6+$AO35)),INDIRECT("'" &amp; $O$3 &amp;"'!$d"&amp;6+$AO35),"")</f>
        <v/>
      </c>
      <c r="CZ38" s="218" t="str">
        <f t="array" aca="1" ref="CZ38" ca="1">IF(AND(CZ$3=INDIRECT("'" &amp; $O$3 &amp;"'!$H"&amp;6+$AO35),$AR$4=INDIRECT("'" &amp; $O$3 &amp;"'!$j"&amp;6+$AO35)),INDIRECT("'" &amp; $O$3 &amp;"'!$d"&amp;6+$AO35),"")</f>
        <v/>
      </c>
      <c r="DB38" s="218" t="str">
        <f t="array" aca="1" ref="DB38" ca="1">IF(AND(DB$3=INDIRECT("'" &amp; $O$3 &amp;"'!$H"&amp;6+$AO35),$AR$4=INDIRECT("'" &amp; $O$3 &amp;"'!$j"&amp;6+$AO35)),INDIRECT("'" &amp; $O$3 &amp;"'!$d"&amp;6+$AO35),"")</f>
        <v/>
      </c>
      <c r="DD38" s="218" t="str">
        <f t="array" aca="1" ref="DD38" ca="1">IF(AND(DD$3=INDIRECT("'" &amp; $O$3 &amp;"'!$H"&amp;6+$AO35),$AR$4=INDIRECT("'" &amp; $O$3 &amp;"'!$j"&amp;6+$AO35)),INDIRECT("'" &amp; $O$3 &amp;"'!$d"&amp;6+$AO35),"")</f>
        <v/>
      </c>
      <c r="DF38" s="218" t="str">
        <f t="array" aca="1" ref="DF38" ca="1">IF(AND(DF$3=INDIRECT("'" &amp; $O$3 &amp;"'!$H"&amp;6+$AO35),$AR$4=INDIRECT("'" &amp; $O$3 &amp;"'!$j"&amp;6+$AO35)),INDIRECT("'" &amp; $O$3 &amp;"'!$d"&amp;6+$AO35),"")</f>
        <v/>
      </c>
      <c r="DH38" s="218" t="str">
        <f t="array" aca="1" ref="DH38" ca="1">IF(AND(DH$3=INDIRECT("'" &amp; $O$3 &amp;"'!$H"&amp;6+$AO35),$AR$4=INDIRECT("'" &amp; $O$3 &amp;"'!$j"&amp;6+$AO35)),INDIRECT("'" &amp; $O$3 &amp;"'!$d"&amp;6+$AO35),"")</f>
        <v/>
      </c>
      <c r="DJ38" s="218" t="str">
        <f t="array" aca="1" ref="DJ38" ca="1">IF(AND(DJ$3=INDIRECT("'" &amp; $O$3 &amp;"'!$H"&amp;6+$AO35),$AR$4=INDIRECT("'" &amp; $O$3 &amp;"'!$j"&amp;6+$AO35)),INDIRECT("'" &amp; $O$3 &amp;"'!$d"&amp;6+$AO35),"")</f>
        <v/>
      </c>
      <c r="DL38" s="218" t="str">
        <f t="array" aca="1" ref="DL38" ca="1">IF(AND(DL$3=INDIRECT("'" &amp; $O$3 &amp;"'!$H"&amp;6+$AO35),$AR$4=INDIRECT("'" &amp; $O$3 &amp;"'!$j"&amp;6+$AO35)),INDIRECT("'" &amp; $O$3 &amp;"'!$d"&amp;6+$AO35),"")</f>
        <v/>
      </c>
      <c r="DN38" s="218" t="str">
        <f t="array" aca="1" ref="DN38" ca="1">IF(AND(DN$3=INDIRECT("'" &amp; $O$3 &amp;"'!$H"&amp;6+$AO35),$AR$4=INDIRECT("'" &amp; $O$3 &amp;"'!$j"&amp;6+$AO35)),INDIRECT("'" &amp; $O$3 &amp;"'!$d"&amp;6+$AO35),"")</f>
        <v/>
      </c>
      <c r="DP38" s="218" t="str">
        <f t="array" aca="1" ref="DP38" ca="1">IF(AND(DP$3=INDIRECT("'" &amp; $O$3 &amp;"'!$H"&amp;6+$AO35),$AR$4=INDIRECT("'" &amp; $O$3 &amp;"'!$j"&amp;6+$AO35)),INDIRECT("'" &amp; $O$3 &amp;"'!$d"&amp;6+$AO35),"")</f>
        <v/>
      </c>
      <c r="DR38" s="218" t="str">
        <f t="array" aca="1" ref="DR38" ca="1">IF(AND(DR$3=INDIRECT("'" &amp; $O$3 &amp;"'!$H"&amp;6+$AO35),$AR$4=INDIRECT("'" &amp; $O$3 &amp;"'!$j"&amp;6+$AO35)),INDIRECT("'" &amp; $O$3 &amp;"'!$d"&amp;6+$AO35),"")</f>
        <v/>
      </c>
      <c r="DT38" s="218" t="str">
        <f t="array" aca="1" ref="DT38" ca="1">IF(AND(DT$3=INDIRECT("'" &amp; $O$3 &amp;"'!$H"&amp;6+$AO35),$AR$4=INDIRECT("'" &amp; $O$3 &amp;"'!$j"&amp;6+$AO35)),INDIRECT("'" &amp; $O$3 &amp;"'!$d"&amp;6+$AO35),"")</f>
        <v/>
      </c>
      <c r="DV38" s="218" t="str">
        <f t="array" aca="1" ref="DV38" ca="1">IF(AND(DV$3=INDIRECT("'" &amp; $O$3 &amp;"'!$H"&amp;6+$AO35),$AR$4=INDIRECT("'" &amp; $O$3 &amp;"'!$j"&amp;6+$AO35)),INDIRECT("'" &amp; $O$3 &amp;"'!$d"&amp;6+$AO35),"")</f>
        <v/>
      </c>
    </row>
    <row r="39" spans="3:126" ht="13.8">
      <c r="C39" s="48"/>
      <c r="D39" s="46"/>
      <c r="E39" s="140" t="s">
        <v>90</v>
      </c>
      <c r="F39" s="143">
        <f ca="1">SQRT(SUMSQ((F48,F57)))</f>
        <v>30</v>
      </c>
      <c r="G39" s="143"/>
      <c r="H39" s="143">
        <f ca="1">SQRT(SUMSQ((H48,H57)))</f>
        <v>30</v>
      </c>
      <c r="I39" s="143"/>
      <c r="J39" s="143">
        <f ca="1">SQRT(SUMSQ((J48,J57)))</f>
        <v>30</v>
      </c>
      <c r="K39" s="144"/>
      <c r="L39" s="46"/>
      <c r="M39" s="46"/>
      <c r="N39" s="46"/>
      <c r="O39" s="46"/>
      <c r="P39" s="46"/>
      <c r="Q39" s="46"/>
      <c r="R39" s="46"/>
      <c r="S39" s="46"/>
      <c r="T39" s="46"/>
      <c r="U39" s="46"/>
      <c r="V39" s="46"/>
      <c r="W39" s="140" t="s">
        <v>90</v>
      </c>
      <c r="X39" s="143">
        <f ca="1">SQRT(SUMSQ(O48,X48))</f>
        <v>10</v>
      </c>
      <c r="Y39" s="143"/>
      <c r="Z39" s="143">
        <f ca="1">SQRT(SUMSQ(Q48,Z48))</f>
        <v>10</v>
      </c>
      <c r="AA39" s="143"/>
      <c r="AB39" s="143">
        <f ca="1">SQRT(SUMSQ(S48,AB48))</f>
        <v>10</v>
      </c>
      <c r="AC39" s="144"/>
      <c r="AD39" s="46"/>
      <c r="AE39" s="46"/>
      <c r="AF39" s="140" t="s">
        <v>90</v>
      </c>
      <c r="AG39" s="143">
        <f ca="1">SQRT(SUMSQ((AG48,AG57,AG66)))</f>
        <v>0</v>
      </c>
      <c r="AH39" s="143"/>
      <c r="AI39" s="143">
        <f ca="1">SQRT(SUMSQ((AI48,AI57,AI66)))</f>
        <v>0</v>
      </c>
      <c r="AJ39" s="143"/>
      <c r="AK39" s="143">
        <f ca="1">SQRT(SUMSQ((AK48,AK57,AK66)))</f>
        <v>0</v>
      </c>
      <c r="AL39" s="144"/>
      <c r="AM39" s="47"/>
      <c r="AO39">
        <v>38</v>
      </c>
      <c r="AS39" t="str">
        <f t="array" aca="1" ref="AS39" ca="1">IF(AND(AS$3=INDIRECT("'" &amp; $O$3 &amp;"'!$H"&amp;6+$AO36),$AR$4=INDIRECT("'" &amp; $O$3 &amp;"'!$j"&amp;6+$AO36)),INDIRECT("'" &amp; $O$3 &amp;"'!$b"&amp;6+$AO36),"")</f>
        <v/>
      </c>
      <c r="AU39" t="str">
        <f t="array" aca="1" ref="AU39" ca="1">IF(AND(AU$3=INDIRECT("'" &amp; $O$3 &amp;"'!$H"&amp;6+$AO36),$AR$4=INDIRECT("'" &amp; $O$3 &amp;"'!$j"&amp;6+$AO36)),INDIRECT("'" &amp; $O$3 &amp;"'!$b"&amp;6+$AO36),"")</f>
        <v/>
      </c>
      <c r="AW39" t="str">
        <f t="array" aca="1" ref="AW39" ca="1">IF(AND(AW$3=INDIRECT("'" &amp; $O$3 &amp;"'!$H"&amp;6+$AO36),$AR$4=INDIRECT("'" &amp; $O$3 &amp;"'!$j"&amp;6+$AO36)),INDIRECT("'" &amp; $O$3 &amp;"'!$b"&amp;6+$AO36),"")</f>
        <v/>
      </c>
      <c r="AY39" t="str">
        <f t="array" aca="1" ref="AY39" ca="1">IF(AND(AY$3=INDIRECT("'" &amp; $O$3 &amp;"'!$H"&amp;6+$AO36),$AR$4=INDIRECT("'" &amp; $O$3 &amp;"'!$j"&amp;6+$AO36)),INDIRECT("'" &amp; $O$3 &amp;"'!$b"&amp;6+$AO36),"")</f>
        <v/>
      </c>
      <c r="BA39" t="str">
        <f t="array" aca="1" ref="BA39" ca="1">IF(AND(BA$3=INDIRECT("'" &amp; $O$3 &amp;"'!$H"&amp;6+$AO36),$AR$4=INDIRECT("'" &amp; $O$3 &amp;"'!$j"&amp;6+$AO36)),INDIRECT("'" &amp; $O$3 &amp;"'!$b"&amp;6+$AO36),"")</f>
        <v/>
      </c>
      <c r="BC39" t="str">
        <f t="array" aca="1" ref="BC39" ca="1">IF(AND(BC$3=INDIRECT("'" &amp; $O$3 &amp;"'!$H"&amp;6+$AO36),$AR$4=INDIRECT("'" &amp; $O$3 &amp;"'!$j"&amp;6+$AO36)),INDIRECT("'" &amp; $O$3 &amp;"'!$b"&amp;6+$AO36),"")</f>
        <v/>
      </c>
      <c r="BE39" t="str">
        <f t="array" aca="1" ref="BE39" ca="1">IF(AND(BE$3=INDIRECT("'" &amp; $O$3 &amp;"'!$H"&amp;6+$AO36),$AR$4=INDIRECT("'" &amp; $O$3 &amp;"'!$j"&amp;6+$AO36)),INDIRECT("'" &amp; $O$3 &amp;"'!$b"&amp;6+$AO36),"")</f>
        <v/>
      </c>
      <c r="BG39" t="str">
        <f t="array" aca="1" ref="BG39" ca="1">IF(AND(BG$3=INDIRECT("'" &amp; $O$3 &amp;"'!$H"&amp;6+$AO36),$AR$4=INDIRECT("'" &amp; $O$3 &amp;"'!$j"&amp;6+$AO36)),INDIRECT("'" &amp; $O$3 &amp;"'!$b"&amp;6+$AO36),"")</f>
        <v/>
      </c>
      <c r="BI39" t="str">
        <f t="array" aca="1" ref="BI39" ca="1">IF(AND(BI$3=INDIRECT("'" &amp; $O$3 &amp;"'!$H"&amp;6+$AO36),$AR$4=INDIRECT("'" &amp; $O$3 &amp;"'!$j"&amp;6+$AO36)),INDIRECT("'" &amp; $O$3 &amp;"'!$b"&amp;6+$AO36),"")</f>
        <v/>
      </c>
      <c r="BK39" t="str">
        <f t="array" aca="1" ref="BK39" ca="1">IF(AND(BK$3=INDIRECT("'" &amp; $O$3 &amp;"'!$H"&amp;6+$AO36),$AR$4=INDIRECT("'" &amp; $O$3 &amp;"'!$j"&amp;6+$AO36)),INDIRECT("'" &amp; $O$3 &amp;"'!$b"&amp;6+$AO36),"")</f>
        <v/>
      </c>
      <c r="BM39" t="str">
        <f t="array" aca="1" ref="BM39" ca="1">IF(AND(BM$3=INDIRECT("'" &amp; $O$3 &amp;"'!$H"&amp;6+$AO36),$AR$4=INDIRECT("'" &amp; $O$3 &amp;"'!$j"&amp;6+$AO36)),INDIRECT("'" &amp; $O$3 &amp;"'!$b"&amp;6+$AO36),"")</f>
        <v/>
      </c>
      <c r="BO39" t="str">
        <f t="array" aca="1" ref="BO39" ca="1">IF(AND(BO$3=INDIRECT("'" &amp; $O$3 &amp;"'!$H"&amp;6+$AO36),$AR$4=INDIRECT("'" &amp; $O$3 &amp;"'!$j"&amp;6+$AO36)),INDIRECT("'" &amp; $O$3 &amp;"'!$b"&amp;6+$AO36),"")</f>
        <v/>
      </c>
      <c r="BQ39" t="str">
        <f t="array" aca="1" ref="BQ39" ca="1">IF(AND(BQ$3=INDIRECT("'" &amp; $O$3 &amp;"'!$H"&amp;6+$AO36),$AR$4=INDIRECT("'" &amp; $O$3 &amp;"'!$j"&amp;6+$AO36)),INDIRECT("'" &amp; $O$3 &amp;"'!$b"&amp;6+$AO36),"")</f>
        <v/>
      </c>
      <c r="BV39" t="str">
        <f t="array" aca="1" ref="BV39" ca="1">IF(AND(BV$3=INDIRECT("'" &amp; $O$3 &amp;"'!$H"&amp;6+$AO36),$AR$4=INDIRECT("'" &amp; $O$3 &amp;"'!$j"&amp;6+$AO36)),INDIRECT("'" &amp; $O$3 &amp;"'!$c"&amp;6+$AO36),"")</f>
        <v/>
      </c>
      <c r="BX39" t="str">
        <f t="array" aca="1" ref="BX39" ca="1">IF(AND(BX$3=INDIRECT("'" &amp; $O$3 &amp;"'!$H"&amp;6+$AO36),$AR$4=INDIRECT("'" &amp; $O$3 &amp;"'!$j"&amp;6+$AO36)),INDIRECT("'" &amp; $O$3 &amp;"'!$c"&amp;6+$AO36),"")</f>
        <v/>
      </c>
      <c r="BZ39" t="str">
        <f t="array" aca="1" ref="BZ39" ca="1">IF(AND(BZ$3=INDIRECT("'" &amp; $O$3 &amp;"'!$H"&amp;6+$AO36),$AR$4=INDIRECT("'" &amp; $O$3 &amp;"'!$j"&amp;6+$AO36)),INDIRECT("'" &amp; $O$3 &amp;"'!$c"&amp;6+$AO36),"")</f>
        <v/>
      </c>
      <c r="CB39" t="str">
        <f t="array" aca="1" ref="CB39" ca="1">IF(AND(CB$3=INDIRECT("'" &amp; $O$3 &amp;"'!$H"&amp;6+$AO36),$AR$4=INDIRECT("'" &amp; $O$3 &amp;"'!$j"&amp;6+$AO36)),INDIRECT("'" &amp; $O$3 &amp;"'!$c"&amp;6+$AO36),"")</f>
        <v/>
      </c>
      <c r="CD39" t="str">
        <f t="array" aca="1" ref="CD39" ca="1">IF(AND(CD$3=INDIRECT("'" &amp; $O$3 &amp;"'!$H"&amp;6+$AO36),$AR$4=INDIRECT("'" &amp; $O$3 &amp;"'!$j"&amp;6+$AO36)),INDIRECT("'" &amp; $O$3 &amp;"'!$c"&amp;6+$AO36),"")</f>
        <v/>
      </c>
      <c r="CF39" t="str">
        <f t="array" aca="1" ref="CF39" ca="1">IF(AND(CF$3=INDIRECT("'" &amp; $O$3 &amp;"'!$H"&amp;6+$AO36),$AR$4=INDIRECT("'" &amp; $O$3 &amp;"'!$j"&amp;6+$AO36)),INDIRECT("'" &amp; $O$3 &amp;"'!$c"&amp;6+$AO36),"")</f>
        <v/>
      </c>
      <c r="CH39" t="str">
        <f t="array" aca="1" ref="CH39" ca="1">IF(AND(CH$3=INDIRECT("'" &amp; $O$3 &amp;"'!$H"&amp;6+$AO36),$AR$4=INDIRECT("'" &amp; $O$3 &amp;"'!$j"&amp;6+$AO36)),INDIRECT("'" &amp; $O$3 &amp;"'!$c"&amp;6+$AO36),"")</f>
        <v/>
      </c>
      <c r="CJ39" t="str">
        <f t="array" aca="1" ref="CJ39" ca="1">IF(AND(CJ$3=INDIRECT("'" &amp; $O$3 &amp;"'!$H"&amp;6+$AO36),$AR$4=INDIRECT("'" &amp; $O$3 &amp;"'!$j"&amp;6+$AO36)),INDIRECT("'" &amp; $O$3 &amp;"'!$c"&amp;6+$AO36),"")</f>
        <v/>
      </c>
      <c r="CL39" t="str">
        <f t="array" aca="1" ref="CL39" ca="1">IF(AND(CL$3=INDIRECT("'" &amp; $O$3 &amp;"'!$H"&amp;6+$AO36),$AR$4=INDIRECT("'" &amp; $O$3 &amp;"'!$j"&amp;6+$AO36)),INDIRECT("'" &amp; $O$3 &amp;"'!$c"&amp;6+$AO36),"")</f>
        <v/>
      </c>
      <c r="CN39" t="str">
        <f t="array" aca="1" ref="CN39" ca="1">IF(AND(CN$3=INDIRECT("'" &amp; $O$3 &amp;"'!$H"&amp;6+$AO36),$AR$4=INDIRECT("'" &amp; $O$3 &amp;"'!$j"&amp;6+$AO36)),INDIRECT("'" &amp; $O$3 &amp;"'!$c"&amp;6+$AO36),"")</f>
        <v/>
      </c>
      <c r="CP39" t="str">
        <f t="array" aca="1" ref="CP39" ca="1">IF(AND(CP$3=INDIRECT("'" &amp; $O$3 &amp;"'!$H"&amp;6+$AO36),$AR$4=INDIRECT("'" &amp; $O$3 &amp;"'!$j"&amp;6+$AO36)),INDIRECT("'" &amp; $O$3 &amp;"'!$c"&amp;6+$AO36),"")</f>
        <v/>
      </c>
      <c r="CR39" s="218" t="str">
        <f t="array" aca="1" ref="CR39" ca="1">IF(AND(CR$3=INDIRECT("'" &amp; $O$3 &amp;"'!$H"&amp;6+$AO36),$AR$4=INDIRECT("'" &amp; $O$3 &amp;"'!$j"&amp;6+$AO36)),INDIRECT("'" &amp; $O$3 &amp;"'!$c"&amp;6+$AO36),"")</f>
        <v/>
      </c>
      <c r="CT39" s="218" t="str">
        <f t="array" aca="1" ref="CT39" ca="1">IF(AND(CT$3=INDIRECT("'" &amp; $O$3 &amp;"'!$H"&amp;6+$AO36),$AR$4=INDIRECT("'" &amp; $O$3 &amp;"'!$j"&amp;6+$AO36)),INDIRECT("'" &amp; $O$3 &amp;"'!$c"&amp;6+$AO36),"")</f>
        <v/>
      </c>
      <c r="CX39" s="218" t="str">
        <f t="array" aca="1" ref="CX39" ca="1">IF(AND(CX$3=INDIRECT("'" &amp; $O$3 &amp;"'!$H"&amp;6+$AO36),$AR$4=INDIRECT("'" &amp; $O$3 &amp;"'!$j"&amp;6+$AO36)),INDIRECT("'" &amp; $O$3 &amp;"'!$d"&amp;6+$AO36),"")</f>
        <v/>
      </c>
      <c r="CZ39" s="218" t="str">
        <f t="array" aca="1" ref="CZ39" ca="1">IF(AND(CZ$3=INDIRECT("'" &amp; $O$3 &amp;"'!$H"&amp;6+$AO36),$AR$4=INDIRECT("'" &amp; $O$3 &amp;"'!$j"&amp;6+$AO36)),INDIRECT("'" &amp; $O$3 &amp;"'!$d"&amp;6+$AO36),"")</f>
        <v/>
      </c>
      <c r="DB39" s="218" t="str">
        <f t="array" aca="1" ref="DB39" ca="1">IF(AND(DB$3=INDIRECT("'" &amp; $O$3 &amp;"'!$H"&amp;6+$AO36),$AR$4=INDIRECT("'" &amp; $O$3 &amp;"'!$j"&amp;6+$AO36)),INDIRECT("'" &amp; $O$3 &amp;"'!$d"&amp;6+$AO36),"")</f>
        <v/>
      </c>
      <c r="DD39" s="218" t="str">
        <f t="array" aca="1" ref="DD39" ca="1">IF(AND(DD$3=INDIRECT("'" &amp; $O$3 &amp;"'!$H"&amp;6+$AO36),$AR$4=INDIRECT("'" &amp; $O$3 &amp;"'!$j"&amp;6+$AO36)),INDIRECT("'" &amp; $O$3 &amp;"'!$d"&amp;6+$AO36),"")</f>
        <v/>
      </c>
      <c r="DF39" s="218" t="str">
        <f t="array" aca="1" ref="DF39" ca="1">IF(AND(DF$3=INDIRECT("'" &amp; $O$3 &amp;"'!$H"&amp;6+$AO36),$AR$4=INDIRECT("'" &amp; $O$3 &amp;"'!$j"&amp;6+$AO36)),INDIRECT("'" &amp; $O$3 &amp;"'!$d"&amp;6+$AO36),"")</f>
        <v/>
      </c>
      <c r="DH39" s="218" t="str">
        <f t="array" aca="1" ref="DH39" ca="1">IF(AND(DH$3=INDIRECT("'" &amp; $O$3 &amp;"'!$H"&amp;6+$AO36),$AR$4=INDIRECT("'" &amp; $O$3 &amp;"'!$j"&amp;6+$AO36)),INDIRECT("'" &amp; $O$3 &amp;"'!$d"&amp;6+$AO36),"")</f>
        <v/>
      </c>
      <c r="DJ39" s="218" t="str">
        <f t="array" aca="1" ref="DJ39" ca="1">IF(AND(DJ$3=INDIRECT("'" &amp; $O$3 &amp;"'!$H"&amp;6+$AO36),$AR$4=INDIRECT("'" &amp; $O$3 &amp;"'!$j"&amp;6+$AO36)),INDIRECT("'" &amp; $O$3 &amp;"'!$d"&amp;6+$AO36),"")</f>
        <v/>
      </c>
      <c r="DL39" s="218" t="str">
        <f t="array" aca="1" ref="DL39" ca="1">IF(AND(DL$3=INDIRECT("'" &amp; $O$3 &amp;"'!$H"&amp;6+$AO36),$AR$4=INDIRECT("'" &amp; $O$3 &amp;"'!$j"&amp;6+$AO36)),INDIRECT("'" &amp; $O$3 &amp;"'!$d"&amp;6+$AO36),"")</f>
        <v/>
      </c>
      <c r="DN39" s="218" t="str">
        <f t="array" aca="1" ref="DN39" ca="1">IF(AND(DN$3=INDIRECT("'" &amp; $O$3 &amp;"'!$H"&amp;6+$AO36),$AR$4=INDIRECT("'" &amp; $O$3 &amp;"'!$j"&amp;6+$AO36)),INDIRECT("'" &amp; $O$3 &amp;"'!$d"&amp;6+$AO36),"")</f>
        <v/>
      </c>
      <c r="DP39" s="218" t="str">
        <f t="array" aca="1" ref="DP39" ca="1">IF(AND(DP$3=INDIRECT("'" &amp; $O$3 &amp;"'!$H"&amp;6+$AO36),$AR$4=INDIRECT("'" &amp; $O$3 &amp;"'!$j"&amp;6+$AO36)),INDIRECT("'" &amp; $O$3 &amp;"'!$d"&amp;6+$AO36),"")</f>
        <v/>
      </c>
      <c r="DR39" s="218" t="str">
        <f t="array" aca="1" ref="DR39" ca="1">IF(AND(DR$3=INDIRECT("'" &amp; $O$3 &amp;"'!$H"&amp;6+$AO36),$AR$4=INDIRECT("'" &amp; $O$3 &amp;"'!$j"&amp;6+$AO36)),INDIRECT("'" &amp; $O$3 &amp;"'!$d"&amp;6+$AO36),"")</f>
        <v/>
      </c>
      <c r="DT39" s="218" t="str">
        <f t="array" aca="1" ref="DT39" ca="1">IF(AND(DT$3=INDIRECT("'" &amp; $O$3 &amp;"'!$H"&amp;6+$AO36),$AR$4=INDIRECT("'" &amp; $O$3 &amp;"'!$j"&amp;6+$AO36)),INDIRECT("'" &amp; $O$3 &amp;"'!$d"&amp;6+$AO36),"")</f>
        <v/>
      </c>
      <c r="DV39" s="218" t="str">
        <f t="array" aca="1" ref="DV39" ca="1">IF(AND(DV$3=INDIRECT("'" &amp; $O$3 &amp;"'!$H"&amp;6+$AO36),$AR$4=INDIRECT("'" &amp; $O$3 &amp;"'!$j"&amp;6+$AO36)),INDIRECT("'" &amp; $O$3 &amp;"'!$d"&amp;6+$AO36),"")</f>
        <v/>
      </c>
    </row>
    <row r="40" spans="3:126" ht="14.4" thickBot="1">
      <c r="C40" s="48"/>
      <c r="D40" s="46"/>
      <c r="E40" s="142" t="s">
        <v>91</v>
      </c>
      <c r="F40" s="145">
        <f ca="1">SUM(F37,SQRT(SUMSQ(F38:F39)))</f>
        <v>78.10249675906654</v>
      </c>
      <c r="G40" s="145"/>
      <c r="H40" s="145">
        <f ca="1">SUM(H37,SQRT(SUMSQ(H38:H39)))</f>
        <v>78.10249675906654</v>
      </c>
      <c r="I40" s="145"/>
      <c r="J40" s="145">
        <f ca="1">SUM(J37,SQRT(SUMSQ(J38:J39)))</f>
        <v>78.10249675906654</v>
      </c>
      <c r="K40" s="146"/>
      <c r="L40" s="46"/>
      <c r="M40" s="46"/>
      <c r="N40" s="46"/>
      <c r="O40" s="46"/>
      <c r="P40" s="46"/>
      <c r="Q40" s="46"/>
      <c r="R40" s="46"/>
      <c r="S40" s="46"/>
      <c r="T40" s="46"/>
      <c r="U40" s="46"/>
      <c r="V40" s="46"/>
      <c r="W40" s="142" t="s">
        <v>91</v>
      </c>
      <c r="X40" s="145">
        <f ca="1">SUM(X37,SQRT(SUMSQ(X38:X39)))</f>
        <v>201.24611797498108</v>
      </c>
      <c r="Y40" s="145"/>
      <c r="Z40" s="145">
        <f ca="1">SUM(Z37,SQRT(SUMSQ(Z38:Z39)))</f>
        <v>204.20577856662138</v>
      </c>
      <c r="AA40" s="145"/>
      <c r="AB40" s="145">
        <f ca="1">SUM(AB37,SQRT(SUMSQ(AB38:AB39)))</f>
        <v>201.24611797498108</v>
      </c>
      <c r="AC40" s="146"/>
      <c r="AD40" s="46"/>
      <c r="AE40" s="46"/>
      <c r="AF40" s="142" t="s">
        <v>91</v>
      </c>
      <c r="AG40" s="145">
        <f ca="1">SUM(AG37,SQRT(SUMSQ(AG38:AG39)))</f>
        <v>0</v>
      </c>
      <c r="AH40" s="145"/>
      <c r="AI40" s="145">
        <f ca="1">SUM(AI37,SQRT(SUMSQ(AI38:AI39)))</f>
        <v>0</v>
      </c>
      <c r="AJ40" s="145"/>
      <c r="AK40" s="145">
        <f ca="1">SUM(AK37,SQRT(SUMSQ(AK38:AK39)))</f>
        <v>0</v>
      </c>
      <c r="AL40" s="146"/>
      <c r="AM40" s="47"/>
      <c r="AO40">
        <v>39</v>
      </c>
      <c r="AS40" t="str">
        <f t="array" aca="1" ref="AS40" ca="1">IF(AND(AS$3=INDIRECT("'" &amp; $O$3 &amp;"'!$H"&amp;6+$AO37),$AR$4=INDIRECT("'" &amp; $O$3 &amp;"'!$j"&amp;6+$AO37)),INDIRECT("'" &amp; $O$3 &amp;"'!$b"&amp;6+$AO37),"")</f>
        <v/>
      </c>
      <c r="AU40" t="str">
        <f t="array" aca="1" ref="AU40" ca="1">IF(AND(AU$3=INDIRECT("'" &amp; $O$3 &amp;"'!$H"&amp;6+$AO37),$AR$4=INDIRECT("'" &amp; $O$3 &amp;"'!$j"&amp;6+$AO37)),INDIRECT("'" &amp; $O$3 &amp;"'!$b"&amp;6+$AO37),"")</f>
        <v/>
      </c>
      <c r="AW40" t="str">
        <f t="array" aca="1" ref="AW40" ca="1">IF(AND(AW$3=INDIRECT("'" &amp; $O$3 &amp;"'!$H"&amp;6+$AO37),$AR$4=INDIRECT("'" &amp; $O$3 &amp;"'!$j"&amp;6+$AO37)),INDIRECT("'" &amp; $O$3 &amp;"'!$b"&amp;6+$AO37),"")</f>
        <v/>
      </c>
      <c r="AY40" t="str">
        <f t="array" aca="1" ref="AY40" ca="1">IF(AND(AY$3=INDIRECT("'" &amp; $O$3 &amp;"'!$H"&amp;6+$AO37),$AR$4=INDIRECT("'" &amp; $O$3 &amp;"'!$j"&amp;6+$AO37)),INDIRECT("'" &amp; $O$3 &amp;"'!$b"&amp;6+$AO37),"")</f>
        <v/>
      </c>
      <c r="BA40" t="str">
        <f t="array" aca="1" ref="BA40" ca="1">IF(AND(BA$3=INDIRECT("'" &amp; $O$3 &amp;"'!$H"&amp;6+$AO37),$AR$4=INDIRECT("'" &amp; $O$3 &amp;"'!$j"&amp;6+$AO37)),INDIRECT("'" &amp; $O$3 &amp;"'!$b"&amp;6+$AO37),"")</f>
        <v/>
      </c>
      <c r="BC40" t="str">
        <f t="array" aca="1" ref="BC40" ca="1">IF(AND(BC$3=INDIRECT("'" &amp; $O$3 &amp;"'!$H"&amp;6+$AO37),$AR$4=INDIRECT("'" &amp; $O$3 &amp;"'!$j"&amp;6+$AO37)),INDIRECT("'" &amp; $O$3 &amp;"'!$b"&amp;6+$AO37),"")</f>
        <v/>
      </c>
      <c r="BE40" t="str">
        <f t="array" aca="1" ref="BE40" ca="1">IF(AND(BE$3=INDIRECT("'" &amp; $O$3 &amp;"'!$H"&amp;6+$AO37),$AR$4=INDIRECT("'" &amp; $O$3 &amp;"'!$j"&amp;6+$AO37)),INDIRECT("'" &amp; $O$3 &amp;"'!$b"&amp;6+$AO37),"")</f>
        <v/>
      </c>
      <c r="BG40" t="str">
        <f t="array" aca="1" ref="BG40" ca="1">IF(AND(BG$3=INDIRECT("'" &amp; $O$3 &amp;"'!$H"&amp;6+$AO37),$AR$4=INDIRECT("'" &amp; $O$3 &amp;"'!$j"&amp;6+$AO37)),INDIRECT("'" &amp; $O$3 &amp;"'!$b"&amp;6+$AO37),"")</f>
        <v/>
      </c>
      <c r="BI40" t="str">
        <f t="array" aca="1" ref="BI40" ca="1">IF(AND(BI$3=INDIRECT("'" &amp; $O$3 &amp;"'!$H"&amp;6+$AO37),$AR$4=INDIRECT("'" &amp; $O$3 &amp;"'!$j"&amp;6+$AO37)),INDIRECT("'" &amp; $O$3 &amp;"'!$b"&amp;6+$AO37),"")</f>
        <v/>
      </c>
      <c r="BK40" t="str">
        <f t="array" aca="1" ref="BK40" ca="1">IF(AND(BK$3=INDIRECT("'" &amp; $O$3 &amp;"'!$H"&amp;6+$AO37),$AR$4=INDIRECT("'" &amp; $O$3 &amp;"'!$j"&amp;6+$AO37)),INDIRECT("'" &amp; $O$3 &amp;"'!$b"&amp;6+$AO37),"")</f>
        <v/>
      </c>
      <c r="BM40" t="str">
        <f t="array" aca="1" ref="BM40" ca="1">IF(AND(BM$3=INDIRECT("'" &amp; $O$3 &amp;"'!$H"&amp;6+$AO37),$AR$4=INDIRECT("'" &amp; $O$3 &amp;"'!$j"&amp;6+$AO37)),INDIRECT("'" &amp; $O$3 &amp;"'!$b"&amp;6+$AO37),"")</f>
        <v/>
      </c>
      <c r="BO40" t="str">
        <f t="array" aca="1" ref="BO40" ca="1">IF(AND(BO$3=INDIRECT("'" &amp; $O$3 &amp;"'!$H"&amp;6+$AO37),$AR$4=INDIRECT("'" &amp; $O$3 &amp;"'!$j"&amp;6+$AO37)),INDIRECT("'" &amp; $O$3 &amp;"'!$b"&amp;6+$AO37),"")</f>
        <v/>
      </c>
      <c r="BQ40" t="str">
        <f t="array" aca="1" ref="BQ40" ca="1">IF(AND(BQ$3=INDIRECT("'" &amp; $O$3 &amp;"'!$H"&amp;6+$AO37),$AR$4=INDIRECT("'" &amp; $O$3 &amp;"'!$j"&amp;6+$AO37)),INDIRECT("'" &amp; $O$3 &amp;"'!$b"&amp;6+$AO37),"")</f>
        <v/>
      </c>
      <c r="BV40" t="str">
        <f t="array" aca="1" ref="BV40" ca="1">IF(AND(BV$3=INDIRECT("'" &amp; $O$3 &amp;"'!$H"&amp;6+$AO37),$AR$4=INDIRECT("'" &amp; $O$3 &amp;"'!$j"&amp;6+$AO37)),INDIRECT("'" &amp; $O$3 &amp;"'!$c"&amp;6+$AO37),"")</f>
        <v/>
      </c>
      <c r="BX40" t="str">
        <f t="array" aca="1" ref="BX40" ca="1">IF(AND(BX$3=INDIRECT("'" &amp; $O$3 &amp;"'!$H"&amp;6+$AO37),$AR$4=INDIRECT("'" &amp; $O$3 &amp;"'!$j"&amp;6+$AO37)),INDIRECT("'" &amp; $O$3 &amp;"'!$c"&amp;6+$AO37),"")</f>
        <v/>
      </c>
      <c r="BZ40" t="str">
        <f t="array" aca="1" ref="BZ40" ca="1">IF(AND(BZ$3=INDIRECT("'" &amp; $O$3 &amp;"'!$H"&amp;6+$AO37),$AR$4=INDIRECT("'" &amp; $O$3 &amp;"'!$j"&amp;6+$AO37)),INDIRECT("'" &amp; $O$3 &amp;"'!$c"&amp;6+$AO37),"")</f>
        <v/>
      </c>
      <c r="CB40" t="str">
        <f t="array" aca="1" ref="CB40" ca="1">IF(AND(CB$3=INDIRECT("'" &amp; $O$3 &amp;"'!$H"&amp;6+$AO37),$AR$4=INDIRECT("'" &amp; $O$3 &amp;"'!$j"&amp;6+$AO37)),INDIRECT("'" &amp; $O$3 &amp;"'!$c"&amp;6+$AO37),"")</f>
        <v/>
      </c>
      <c r="CD40" t="str">
        <f t="array" aca="1" ref="CD40" ca="1">IF(AND(CD$3=INDIRECT("'" &amp; $O$3 &amp;"'!$H"&amp;6+$AO37),$AR$4=INDIRECT("'" &amp; $O$3 &amp;"'!$j"&amp;6+$AO37)),INDIRECT("'" &amp; $O$3 &amp;"'!$c"&amp;6+$AO37),"")</f>
        <v/>
      </c>
      <c r="CF40" t="str">
        <f t="array" aca="1" ref="CF40" ca="1">IF(AND(CF$3=INDIRECT("'" &amp; $O$3 &amp;"'!$H"&amp;6+$AO37),$AR$4=INDIRECT("'" &amp; $O$3 &amp;"'!$j"&amp;6+$AO37)),INDIRECT("'" &amp; $O$3 &amp;"'!$c"&amp;6+$AO37),"")</f>
        <v/>
      </c>
      <c r="CH40" t="str">
        <f t="array" aca="1" ref="CH40" ca="1">IF(AND(CH$3=INDIRECT("'" &amp; $O$3 &amp;"'!$H"&amp;6+$AO37),$AR$4=INDIRECT("'" &amp; $O$3 &amp;"'!$j"&amp;6+$AO37)),INDIRECT("'" &amp; $O$3 &amp;"'!$c"&amp;6+$AO37),"")</f>
        <v/>
      </c>
      <c r="CJ40" t="str">
        <f t="array" aca="1" ref="CJ40" ca="1">IF(AND(CJ$3=INDIRECT("'" &amp; $O$3 &amp;"'!$H"&amp;6+$AO37),$AR$4=INDIRECT("'" &amp; $O$3 &amp;"'!$j"&amp;6+$AO37)),INDIRECT("'" &amp; $O$3 &amp;"'!$c"&amp;6+$AO37),"")</f>
        <v/>
      </c>
      <c r="CL40" t="str">
        <f t="array" aca="1" ref="CL40" ca="1">IF(AND(CL$3=INDIRECT("'" &amp; $O$3 &amp;"'!$H"&amp;6+$AO37),$AR$4=INDIRECT("'" &amp; $O$3 &amp;"'!$j"&amp;6+$AO37)),INDIRECT("'" &amp; $O$3 &amp;"'!$c"&amp;6+$AO37),"")</f>
        <v/>
      </c>
      <c r="CN40" t="str">
        <f t="array" aca="1" ref="CN40" ca="1">IF(AND(CN$3=INDIRECT("'" &amp; $O$3 &amp;"'!$H"&amp;6+$AO37),$AR$4=INDIRECT("'" &amp; $O$3 &amp;"'!$j"&amp;6+$AO37)),INDIRECT("'" &amp; $O$3 &amp;"'!$c"&amp;6+$AO37),"")</f>
        <v/>
      </c>
      <c r="CP40" t="str">
        <f t="array" aca="1" ref="CP40" ca="1">IF(AND(CP$3=INDIRECT("'" &amp; $O$3 &amp;"'!$H"&amp;6+$AO37),$AR$4=INDIRECT("'" &amp; $O$3 &amp;"'!$j"&amp;6+$AO37)),INDIRECT("'" &amp; $O$3 &amp;"'!$c"&amp;6+$AO37),"")</f>
        <v/>
      </c>
      <c r="CR40" s="218" t="str">
        <f t="array" aca="1" ref="CR40" ca="1">IF(AND(CR$3=INDIRECT("'" &amp; $O$3 &amp;"'!$H"&amp;6+$AO37),$AR$4=INDIRECT("'" &amp; $O$3 &amp;"'!$j"&amp;6+$AO37)),INDIRECT("'" &amp; $O$3 &amp;"'!$c"&amp;6+$AO37),"")</f>
        <v/>
      </c>
      <c r="CT40" s="218" t="str">
        <f t="array" aca="1" ref="CT40" ca="1">IF(AND(CT$3=INDIRECT("'" &amp; $O$3 &amp;"'!$H"&amp;6+$AO37),$AR$4=INDIRECT("'" &amp; $O$3 &amp;"'!$j"&amp;6+$AO37)),INDIRECT("'" &amp; $O$3 &amp;"'!$c"&amp;6+$AO37),"")</f>
        <v/>
      </c>
      <c r="CX40" s="218" t="str">
        <f t="array" aca="1" ref="CX40" ca="1">IF(AND(CX$3=INDIRECT("'" &amp; $O$3 &amp;"'!$H"&amp;6+$AO37),$AR$4=INDIRECT("'" &amp; $O$3 &amp;"'!$j"&amp;6+$AO37)),INDIRECT("'" &amp; $O$3 &amp;"'!$d"&amp;6+$AO37),"")</f>
        <v/>
      </c>
      <c r="CZ40" s="218" t="str">
        <f t="array" aca="1" ref="CZ40" ca="1">IF(AND(CZ$3=INDIRECT("'" &amp; $O$3 &amp;"'!$H"&amp;6+$AO37),$AR$4=INDIRECT("'" &amp; $O$3 &amp;"'!$j"&amp;6+$AO37)),INDIRECT("'" &amp; $O$3 &amp;"'!$d"&amp;6+$AO37),"")</f>
        <v/>
      </c>
      <c r="DB40" s="218" t="str">
        <f t="array" aca="1" ref="DB40" ca="1">IF(AND(DB$3=INDIRECT("'" &amp; $O$3 &amp;"'!$H"&amp;6+$AO37),$AR$4=INDIRECT("'" &amp; $O$3 &amp;"'!$j"&amp;6+$AO37)),INDIRECT("'" &amp; $O$3 &amp;"'!$d"&amp;6+$AO37),"")</f>
        <v/>
      </c>
      <c r="DD40" s="218" t="str">
        <f t="array" aca="1" ref="DD40" ca="1">IF(AND(DD$3=INDIRECT("'" &amp; $O$3 &amp;"'!$H"&amp;6+$AO37),$AR$4=INDIRECT("'" &amp; $O$3 &amp;"'!$j"&amp;6+$AO37)),INDIRECT("'" &amp; $O$3 &amp;"'!$d"&amp;6+$AO37),"")</f>
        <v/>
      </c>
      <c r="DF40" s="218" t="str">
        <f t="array" aca="1" ref="DF40" ca="1">IF(AND(DF$3=INDIRECT("'" &amp; $O$3 &amp;"'!$H"&amp;6+$AO37),$AR$4=INDIRECT("'" &amp; $O$3 &amp;"'!$j"&amp;6+$AO37)),INDIRECT("'" &amp; $O$3 &amp;"'!$d"&amp;6+$AO37),"")</f>
        <v/>
      </c>
      <c r="DH40" s="218" t="str">
        <f t="array" aca="1" ref="DH40" ca="1">IF(AND(DH$3=INDIRECT("'" &amp; $O$3 &amp;"'!$H"&amp;6+$AO37),$AR$4=INDIRECT("'" &amp; $O$3 &amp;"'!$j"&amp;6+$AO37)),INDIRECT("'" &amp; $O$3 &amp;"'!$d"&amp;6+$AO37),"")</f>
        <v/>
      </c>
      <c r="DJ40" s="218" t="str">
        <f t="array" aca="1" ref="DJ40" ca="1">IF(AND(DJ$3=INDIRECT("'" &amp; $O$3 &amp;"'!$H"&amp;6+$AO37),$AR$4=INDIRECT("'" &amp; $O$3 &amp;"'!$j"&amp;6+$AO37)),INDIRECT("'" &amp; $O$3 &amp;"'!$d"&amp;6+$AO37),"")</f>
        <v/>
      </c>
      <c r="DL40" s="218" t="str">
        <f t="array" aca="1" ref="DL40" ca="1">IF(AND(DL$3=INDIRECT("'" &amp; $O$3 &amp;"'!$H"&amp;6+$AO37),$AR$4=INDIRECT("'" &amp; $O$3 &amp;"'!$j"&amp;6+$AO37)),INDIRECT("'" &amp; $O$3 &amp;"'!$d"&amp;6+$AO37),"")</f>
        <v/>
      </c>
      <c r="DN40" s="218" t="str">
        <f t="array" aca="1" ref="DN40" ca="1">IF(AND(DN$3=INDIRECT("'" &amp; $O$3 &amp;"'!$H"&amp;6+$AO37),$AR$4=INDIRECT("'" &amp; $O$3 &amp;"'!$j"&amp;6+$AO37)),INDIRECT("'" &amp; $O$3 &amp;"'!$d"&amp;6+$AO37),"")</f>
        <v/>
      </c>
      <c r="DP40" s="218" t="str">
        <f t="array" aca="1" ref="DP40" ca="1">IF(AND(DP$3=INDIRECT("'" &amp; $O$3 &amp;"'!$H"&amp;6+$AO37),$AR$4=INDIRECT("'" &amp; $O$3 &amp;"'!$j"&amp;6+$AO37)),INDIRECT("'" &amp; $O$3 &amp;"'!$d"&amp;6+$AO37),"")</f>
        <v/>
      </c>
      <c r="DR40" s="218" t="str">
        <f t="array" aca="1" ref="DR40" ca="1">IF(AND(DR$3=INDIRECT("'" &amp; $O$3 &amp;"'!$H"&amp;6+$AO37),$AR$4=INDIRECT("'" &amp; $O$3 &amp;"'!$j"&amp;6+$AO37)),INDIRECT("'" &amp; $O$3 &amp;"'!$d"&amp;6+$AO37),"")</f>
        <v/>
      </c>
      <c r="DT40" s="218" t="str">
        <f t="array" aca="1" ref="DT40" ca="1">IF(AND(DT$3=INDIRECT("'" &amp; $O$3 &amp;"'!$H"&amp;6+$AO37),$AR$4=INDIRECT("'" &amp; $O$3 &amp;"'!$j"&amp;6+$AO37)),INDIRECT("'" &amp; $O$3 &amp;"'!$d"&amp;6+$AO37),"")</f>
        <v/>
      </c>
      <c r="DV40" s="218" t="str">
        <f t="array" aca="1" ref="DV40" ca="1">IF(AND(DV$3=INDIRECT("'" &amp; $O$3 &amp;"'!$H"&amp;6+$AO37),$AR$4=INDIRECT("'" &amp; $O$3 &amp;"'!$j"&amp;6+$AO37)),INDIRECT("'" &amp; $O$3 &amp;"'!$d"&amp;6+$AO37),"")</f>
        <v/>
      </c>
    </row>
    <row r="41" spans="3:126" ht="13.8" thickBot="1">
      <c r="C41" s="48"/>
      <c r="D41" s="46"/>
      <c r="E41" s="47"/>
      <c r="F41" s="46"/>
      <c r="G41" s="46"/>
      <c r="H41" s="46"/>
      <c r="I41" s="46"/>
      <c r="J41" s="46"/>
      <c r="K41" s="46"/>
      <c r="L41" s="46"/>
      <c r="M41" s="46"/>
      <c r="N41" s="46"/>
      <c r="O41" s="46"/>
      <c r="P41" s="46"/>
      <c r="Q41" s="46"/>
      <c r="R41" s="46"/>
      <c r="S41" s="46"/>
      <c r="T41" s="46"/>
      <c r="U41" s="46"/>
      <c r="V41" s="46"/>
      <c r="W41" s="87"/>
      <c r="X41" s="46"/>
      <c r="Y41" s="46"/>
      <c r="Z41" s="46"/>
      <c r="AA41" s="46"/>
      <c r="AB41" s="46"/>
      <c r="AC41" s="46"/>
      <c r="AD41" s="46"/>
      <c r="AE41" s="46"/>
      <c r="AF41" s="87"/>
      <c r="AG41" s="46"/>
      <c r="AH41" s="46"/>
      <c r="AI41" s="46"/>
      <c r="AJ41" s="46"/>
      <c r="AK41" s="46"/>
      <c r="AL41" s="46"/>
      <c r="AM41" s="47"/>
      <c r="AO41">
        <v>40</v>
      </c>
      <c r="AS41" t="str">
        <f t="array" aca="1" ref="AS41" ca="1">IF(AND(AS$3=INDIRECT("'" &amp; $O$3 &amp;"'!$H"&amp;6+$AO38),$AR$4=INDIRECT("'" &amp; $O$3 &amp;"'!$j"&amp;6+$AO38)),INDIRECT("'" &amp; $O$3 &amp;"'!$b"&amp;6+$AO38),"")</f>
        <v/>
      </c>
      <c r="AU41" t="str">
        <f t="array" aca="1" ref="AU41" ca="1">IF(AND(AU$3=INDIRECT("'" &amp; $O$3 &amp;"'!$H"&amp;6+$AO38),$AR$4=INDIRECT("'" &amp; $O$3 &amp;"'!$j"&amp;6+$AO38)),INDIRECT("'" &amp; $O$3 &amp;"'!$b"&amp;6+$AO38),"")</f>
        <v/>
      </c>
      <c r="AW41" t="str">
        <f t="array" aca="1" ref="AW41" ca="1">IF(AND(AW$3=INDIRECT("'" &amp; $O$3 &amp;"'!$H"&amp;6+$AO38),$AR$4=INDIRECT("'" &amp; $O$3 &amp;"'!$j"&amp;6+$AO38)),INDIRECT("'" &amp; $O$3 &amp;"'!$b"&amp;6+$AO38),"")</f>
        <v/>
      </c>
      <c r="AY41" t="str">
        <f t="array" aca="1" ref="AY41" ca="1">IF(AND(AY$3=INDIRECT("'" &amp; $O$3 &amp;"'!$H"&amp;6+$AO38),$AR$4=INDIRECT("'" &amp; $O$3 &amp;"'!$j"&amp;6+$AO38)),INDIRECT("'" &amp; $O$3 &amp;"'!$b"&amp;6+$AO38),"")</f>
        <v/>
      </c>
      <c r="BA41" t="str">
        <f t="array" aca="1" ref="BA41" ca="1">IF(AND(BA$3=INDIRECT("'" &amp; $O$3 &amp;"'!$H"&amp;6+$AO38),$AR$4=INDIRECT("'" &amp; $O$3 &amp;"'!$j"&amp;6+$AO38)),INDIRECT("'" &amp; $O$3 &amp;"'!$b"&amp;6+$AO38),"")</f>
        <v/>
      </c>
      <c r="BC41" t="str">
        <f t="array" aca="1" ref="BC41" ca="1">IF(AND(BC$3=INDIRECT("'" &amp; $O$3 &amp;"'!$H"&amp;6+$AO38),$AR$4=INDIRECT("'" &amp; $O$3 &amp;"'!$j"&amp;6+$AO38)),INDIRECT("'" &amp; $O$3 &amp;"'!$b"&amp;6+$AO38),"")</f>
        <v/>
      </c>
      <c r="BE41" t="str">
        <f t="array" aca="1" ref="BE41" ca="1">IF(AND(BE$3=INDIRECT("'" &amp; $O$3 &amp;"'!$H"&amp;6+$AO38),$AR$4=INDIRECT("'" &amp; $O$3 &amp;"'!$j"&amp;6+$AO38)),INDIRECT("'" &amp; $O$3 &amp;"'!$b"&amp;6+$AO38),"")</f>
        <v/>
      </c>
      <c r="BG41" t="str">
        <f t="array" aca="1" ref="BG41" ca="1">IF(AND(BG$3=INDIRECT("'" &amp; $O$3 &amp;"'!$H"&amp;6+$AO38),$AR$4=INDIRECT("'" &amp; $O$3 &amp;"'!$j"&amp;6+$AO38)),INDIRECT("'" &amp; $O$3 &amp;"'!$b"&amp;6+$AO38),"")</f>
        <v/>
      </c>
      <c r="BI41" t="str">
        <f t="array" aca="1" ref="BI41" ca="1">IF(AND(BI$3=INDIRECT("'" &amp; $O$3 &amp;"'!$H"&amp;6+$AO38),$AR$4=INDIRECT("'" &amp; $O$3 &amp;"'!$j"&amp;6+$AO38)),INDIRECT("'" &amp; $O$3 &amp;"'!$b"&amp;6+$AO38),"")</f>
        <v/>
      </c>
      <c r="BK41" t="str">
        <f t="array" aca="1" ref="BK41" ca="1">IF(AND(BK$3=INDIRECT("'" &amp; $O$3 &amp;"'!$H"&amp;6+$AO38),$AR$4=INDIRECT("'" &amp; $O$3 &amp;"'!$j"&amp;6+$AO38)),INDIRECT("'" &amp; $O$3 &amp;"'!$b"&amp;6+$AO38),"")</f>
        <v/>
      </c>
      <c r="BM41" t="str">
        <f t="array" aca="1" ref="BM41" ca="1">IF(AND(BM$3=INDIRECT("'" &amp; $O$3 &amp;"'!$H"&amp;6+$AO38),$AR$4=INDIRECT("'" &amp; $O$3 &amp;"'!$j"&amp;6+$AO38)),INDIRECT("'" &amp; $O$3 &amp;"'!$b"&amp;6+$AO38),"")</f>
        <v/>
      </c>
      <c r="BO41" t="str">
        <f t="array" aca="1" ref="BO41" ca="1">IF(AND(BO$3=INDIRECT("'" &amp; $O$3 &amp;"'!$H"&amp;6+$AO38),$AR$4=INDIRECT("'" &amp; $O$3 &amp;"'!$j"&amp;6+$AO38)),INDIRECT("'" &amp; $O$3 &amp;"'!$b"&amp;6+$AO38),"")</f>
        <v/>
      </c>
      <c r="BQ41" t="str">
        <f t="array" aca="1" ref="BQ41" ca="1">IF(AND(BQ$3=INDIRECT("'" &amp; $O$3 &amp;"'!$H"&amp;6+$AO38),$AR$4=INDIRECT("'" &amp; $O$3 &amp;"'!$j"&amp;6+$AO38)),INDIRECT("'" &amp; $O$3 &amp;"'!$b"&amp;6+$AO38),"")</f>
        <v/>
      </c>
      <c r="BV41" t="str">
        <f t="array" aca="1" ref="BV41" ca="1">IF(AND(BV$3=INDIRECT("'" &amp; $O$3 &amp;"'!$H"&amp;6+$AO38),$AR$4=INDIRECT("'" &amp; $O$3 &amp;"'!$j"&amp;6+$AO38)),INDIRECT("'" &amp; $O$3 &amp;"'!$c"&amp;6+$AO38),"")</f>
        <v/>
      </c>
      <c r="BX41" t="str">
        <f t="array" aca="1" ref="BX41" ca="1">IF(AND(BX$3=INDIRECT("'" &amp; $O$3 &amp;"'!$H"&amp;6+$AO38),$AR$4=INDIRECT("'" &amp; $O$3 &amp;"'!$j"&amp;6+$AO38)),INDIRECT("'" &amp; $O$3 &amp;"'!$c"&amp;6+$AO38),"")</f>
        <v/>
      </c>
      <c r="BZ41" t="str">
        <f t="array" aca="1" ref="BZ41" ca="1">IF(AND(BZ$3=INDIRECT("'" &amp; $O$3 &amp;"'!$H"&amp;6+$AO38),$AR$4=INDIRECT("'" &amp; $O$3 &amp;"'!$j"&amp;6+$AO38)),INDIRECT("'" &amp; $O$3 &amp;"'!$c"&amp;6+$AO38),"")</f>
        <v/>
      </c>
      <c r="CB41" t="str">
        <f t="array" aca="1" ref="CB41" ca="1">IF(AND(CB$3=INDIRECT("'" &amp; $O$3 &amp;"'!$H"&amp;6+$AO38),$AR$4=INDIRECT("'" &amp; $O$3 &amp;"'!$j"&amp;6+$AO38)),INDIRECT("'" &amp; $O$3 &amp;"'!$c"&amp;6+$AO38),"")</f>
        <v/>
      </c>
      <c r="CD41" t="str">
        <f t="array" aca="1" ref="CD41" ca="1">IF(AND(CD$3=INDIRECT("'" &amp; $O$3 &amp;"'!$H"&amp;6+$AO38),$AR$4=INDIRECT("'" &amp; $O$3 &amp;"'!$j"&amp;6+$AO38)),INDIRECT("'" &amp; $O$3 &amp;"'!$c"&amp;6+$AO38),"")</f>
        <v/>
      </c>
      <c r="CF41" t="str">
        <f t="array" aca="1" ref="CF41" ca="1">IF(AND(CF$3=INDIRECT("'" &amp; $O$3 &amp;"'!$H"&amp;6+$AO38),$AR$4=INDIRECT("'" &amp; $O$3 &amp;"'!$j"&amp;6+$AO38)),INDIRECT("'" &amp; $O$3 &amp;"'!$c"&amp;6+$AO38),"")</f>
        <v/>
      </c>
      <c r="CH41" t="str">
        <f t="array" aca="1" ref="CH41" ca="1">IF(AND(CH$3=INDIRECT("'" &amp; $O$3 &amp;"'!$H"&amp;6+$AO38),$AR$4=INDIRECT("'" &amp; $O$3 &amp;"'!$j"&amp;6+$AO38)),INDIRECT("'" &amp; $O$3 &amp;"'!$c"&amp;6+$AO38),"")</f>
        <v/>
      </c>
      <c r="CJ41" t="str">
        <f t="array" aca="1" ref="CJ41" ca="1">IF(AND(CJ$3=INDIRECT("'" &amp; $O$3 &amp;"'!$H"&amp;6+$AO38),$AR$4=INDIRECT("'" &amp; $O$3 &amp;"'!$j"&amp;6+$AO38)),INDIRECT("'" &amp; $O$3 &amp;"'!$c"&amp;6+$AO38),"")</f>
        <v/>
      </c>
      <c r="CL41" t="str">
        <f t="array" aca="1" ref="CL41" ca="1">IF(AND(CL$3=INDIRECT("'" &amp; $O$3 &amp;"'!$H"&amp;6+$AO38),$AR$4=INDIRECT("'" &amp; $O$3 &amp;"'!$j"&amp;6+$AO38)),INDIRECT("'" &amp; $O$3 &amp;"'!$c"&amp;6+$AO38),"")</f>
        <v/>
      </c>
      <c r="CN41" t="str">
        <f t="array" aca="1" ref="CN41" ca="1">IF(AND(CN$3=INDIRECT("'" &amp; $O$3 &amp;"'!$H"&amp;6+$AO38),$AR$4=INDIRECT("'" &amp; $O$3 &amp;"'!$j"&amp;6+$AO38)),INDIRECT("'" &amp; $O$3 &amp;"'!$c"&amp;6+$AO38),"")</f>
        <v/>
      </c>
      <c r="CP41" t="str">
        <f t="array" aca="1" ref="CP41" ca="1">IF(AND(CP$3=INDIRECT("'" &amp; $O$3 &amp;"'!$H"&amp;6+$AO38),$AR$4=INDIRECT("'" &amp; $O$3 &amp;"'!$j"&amp;6+$AO38)),INDIRECT("'" &amp; $O$3 &amp;"'!$c"&amp;6+$AO38),"")</f>
        <v/>
      </c>
      <c r="CR41" s="218" t="str">
        <f t="array" aca="1" ref="CR41" ca="1">IF(AND(CR$3=INDIRECT("'" &amp; $O$3 &amp;"'!$H"&amp;6+$AO38),$AR$4=INDIRECT("'" &amp; $O$3 &amp;"'!$j"&amp;6+$AO38)),INDIRECT("'" &amp; $O$3 &amp;"'!$c"&amp;6+$AO38),"")</f>
        <v/>
      </c>
      <c r="CT41" s="218" t="str">
        <f t="array" aca="1" ref="CT41" ca="1">IF(AND(CT$3=INDIRECT("'" &amp; $O$3 &amp;"'!$H"&amp;6+$AO38),$AR$4=INDIRECT("'" &amp; $O$3 &amp;"'!$j"&amp;6+$AO38)),INDIRECT("'" &amp; $O$3 &amp;"'!$c"&amp;6+$AO38),"")</f>
        <v/>
      </c>
      <c r="CX41" s="218" t="str">
        <f t="array" aca="1" ref="CX41" ca="1">IF(AND(CX$3=INDIRECT("'" &amp; $O$3 &amp;"'!$H"&amp;6+$AO38),$AR$4=INDIRECT("'" &amp; $O$3 &amp;"'!$j"&amp;6+$AO38)),INDIRECT("'" &amp; $O$3 &amp;"'!$d"&amp;6+$AO38),"")</f>
        <v/>
      </c>
      <c r="CZ41" s="218" t="str">
        <f t="array" aca="1" ref="CZ41" ca="1">IF(AND(CZ$3=INDIRECT("'" &amp; $O$3 &amp;"'!$H"&amp;6+$AO38),$AR$4=INDIRECT("'" &amp; $O$3 &amp;"'!$j"&amp;6+$AO38)),INDIRECT("'" &amp; $O$3 &amp;"'!$d"&amp;6+$AO38),"")</f>
        <v/>
      </c>
      <c r="DB41" s="218" t="str">
        <f t="array" aca="1" ref="DB41" ca="1">IF(AND(DB$3=INDIRECT("'" &amp; $O$3 &amp;"'!$H"&amp;6+$AO38),$AR$4=INDIRECT("'" &amp; $O$3 &amp;"'!$j"&amp;6+$AO38)),INDIRECT("'" &amp; $O$3 &amp;"'!$d"&amp;6+$AO38),"")</f>
        <v/>
      </c>
      <c r="DD41" s="218" t="str">
        <f t="array" aca="1" ref="DD41" ca="1">IF(AND(DD$3=INDIRECT("'" &amp; $O$3 &amp;"'!$H"&amp;6+$AO38),$AR$4=INDIRECT("'" &amp; $O$3 &amp;"'!$j"&amp;6+$AO38)),INDIRECT("'" &amp; $O$3 &amp;"'!$d"&amp;6+$AO38),"")</f>
        <v/>
      </c>
      <c r="DF41" s="218" t="str">
        <f t="array" aca="1" ref="DF41" ca="1">IF(AND(DF$3=INDIRECT("'" &amp; $O$3 &amp;"'!$H"&amp;6+$AO38),$AR$4=INDIRECT("'" &amp; $O$3 &amp;"'!$j"&amp;6+$AO38)),INDIRECT("'" &amp; $O$3 &amp;"'!$d"&amp;6+$AO38),"")</f>
        <v/>
      </c>
      <c r="DH41" s="218" t="str">
        <f t="array" aca="1" ref="DH41" ca="1">IF(AND(DH$3=INDIRECT("'" &amp; $O$3 &amp;"'!$H"&amp;6+$AO38),$AR$4=INDIRECT("'" &amp; $O$3 &amp;"'!$j"&amp;6+$AO38)),INDIRECT("'" &amp; $O$3 &amp;"'!$d"&amp;6+$AO38),"")</f>
        <v/>
      </c>
      <c r="DJ41" s="218" t="str">
        <f t="array" aca="1" ref="DJ41" ca="1">IF(AND(DJ$3=INDIRECT("'" &amp; $O$3 &amp;"'!$H"&amp;6+$AO38),$AR$4=INDIRECT("'" &amp; $O$3 &amp;"'!$j"&amp;6+$AO38)),INDIRECT("'" &amp; $O$3 &amp;"'!$d"&amp;6+$AO38),"")</f>
        <v/>
      </c>
      <c r="DL41" s="218" t="str">
        <f t="array" aca="1" ref="DL41" ca="1">IF(AND(DL$3=INDIRECT("'" &amp; $O$3 &amp;"'!$H"&amp;6+$AO38),$AR$4=INDIRECT("'" &amp; $O$3 &amp;"'!$j"&amp;6+$AO38)),INDIRECT("'" &amp; $O$3 &amp;"'!$d"&amp;6+$AO38),"")</f>
        <v/>
      </c>
      <c r="DN41" s="218" t="str">
        <f t="array" aca="1" ref="DN41" ca="1">IF(AND(DN$3=INDIRECT("'" &amp; $O$3 &amp;"'!$H"&amp;6+$AO38),$AR$4=INDIRECT("'" &amp; $O$3 &amp;"'!$j"&amp;6+$AO38)),INDIRECT("'" &amp; $O$3 &amp;"'!$d"&amp;6+$AO38),"")</f>
        <v/>
      </c>
      <c r="DP41" s="218" t="str">
        <f t="array" aca="1" ref="DP41" ca="1">IF(AND(DP$3=INDIRECT("'" &amp; $O$3 &amp;"'!$H"&amp;6+$AO38),$AR$4=INDIRECT("'" &amp; $O$3 &amp;"'!$j"&amp;6+$AO38)),INDIRECT("'" &amp; $O$3 &amp;"'!$d"&amp;6+$AO38),"")</f>
        <v/>
      </c>
      <c r="DR41" s="218" t="str">
        <f t="array" aca="1" ref="DR41" ca="1">IF(AND(DR$3=INDIRECT("'" &amp; $O$3 &amp;"'!$H"&amp;6+$AO38),$AR$4=INDIRECT("'" &amp; $O$3 &amp;"'!$j"&amp;6+$AO38)),INDIRECT("'" &amp; $O$3 &amp;"'!$d"&amp;6+$AO38),"")</f>
        <v/>
      </c>
      <c r="DT41" s="218" t="str">
        <f t="array" aca="1" ref="DT41" ca="1">IF(AND(DT$3=INDIRECT("'" &amp; $O$3 &amp;"'!$H"&amp;6+$AO38),$AR$4=INDIRECT("'" &amp; $O$3 &amp;"'!$j"&amp;6+$AO38)),INDIRECT("'" &amp; $O$3 &amp;"'!$d"&amp;6+$AO38),"")</f>
        <v/>
      </c>
      <c r="DV41" s="218" t="str">
        <f t="array" aca="1" ref="DV41" ca="1">IF(AND(DV$3=INDIRECT("'" &amp; $O$3 &amp;"'!$H"&amp;6+$AO38),$AR$4=INDIRECT("'" &amp; $O$3 &amp;"'!$j"&amp;6+$AO38)),INDIRECT("'" &amp; $O$3 &amp;"'!$d"&amp;6+$AO38),"")</f>
        <v/>
      </c>
    </row>
    <row r="42" spans="3:126" ht="13.8" thickBot="1">
      <c r="C42" s="48"/>
      <c r="D42" s="88"/>
      <c r="E42" s="86"/>
      <c r="F42" s="46"/>
      <c r="G42" s="46"/>
      <c r="H42" s="46"/>
      <c r="I42" s="46"/>
      <c r="J42" s="46"/>
      <c r="K42" s="46"/>
      <c r="L42" s="46"/>
      <c r="M42" s="46"/>
      <c r="N42" s="46"/>
      <c r="O42" s="88"/>
      <c r="P42" s="86"/>
      <c r="Q42" s="86"/>
      <c r="R42" s="86"/>
      <c r="S42" s="86"/>
      <c r="T42" s="86"/>
      <c r="U42" s="86"/>
      <c r="V42" s="86"/>
      <c r="W42" s="84"/>
      <c r="X42" s="46"/>
      <c r="Y42" s="46"/>
      <c r="Z42" s="46"/>
      <c r="AA42" s="46"/>
      <c r="AB42" s="46"/>
      <c r="AC42" s="46"/>
      <c r="AD42" s="46"/>
      <c r="AE42" s="88"/>
      <c r="AF42" s="89"/>
      <c r="AG42" s="90"/>
      <c r="AH42" s="46"/>
      <c r="AI42" s="46"/>
      <c r="AJ42" s="46"/>
      <c r="AK42" s="46"/>
      <c r="AL42" s="46"/>
      <c r="AM42" s="47"/>
      <c r="AO42">
        <v>41</v>
      </c>
      <c r="AS42" t="str">
        <f t="array" aca="1" ref="AS42" ca="1">IF(AND(AS$3=INDIRECT("'" &amp; $O$3 &amp;"'!$H"&amp;6+$AO39),$AR$4=INDIRECT("'" &amp; $O$3 &amp;"'!$j"&amp;6+$AO39)),INDIRECT("'" &amp; $O$3 &amp;"'!$b"&amp;6+$AO39),"")</f>
        <v/>
      </c>
      <c r="AU42" t="str">
        <f t="array" aca="1" ref="AU42" ca="1">IF(AND(AU$3=INDIRECT("'" &amp; $O$3 &amp;"'!$H"&amp;6+$AO39),$AR$4=INDIRECT("'" &amp; $O$3 &amp;"'!$j"&amp;6+$AO39)),INDIRECT("'" &amp; $O$3 &amp;"'!$b"&amp;6+$AO39),"")</f>
        <v/>
      </c>
      <c r="AW42" t="str">
        <f t="array" aca="1" ref="AW42" ca="1">IF(AND(AW$3=INDIRECT("'" &amp; $O$3 &amp;"'!$H"&amp;6+$AO39),$AR$4=INDIRECT("'" &amp; $O$3 &amp;"'!$j"&amp;6+$AO39)),INDIRECT("'" &amp; $O$3 &amp;"'!$b"&amp;6+$AO39),"")</f>
        <v/>
      </c>
      <c r="AY42" t="str">
        <f t="array" aca="1" ref="AY42" ca="1">IF(AND(AY$3=INDIRECT("'" &amp; $O$3 &amp;"'!$H"&amp;6+$AO39),$AR$4=INDIRECT("'" &amp; $O$3 &amp;"'!$j"&amp;6+$AO39)),INDIRECT("'" &amp; $O$3 &amp;"'!$b"&amp;6+$AO39),"")</f>
        <v/>
      </c>
      <c r="BA42" t="str">
        <f t="array" aca="1" ref="BA42" ca="1">IF(AND(BA$3=INDIRECT("'" &amp; $O$3 &amp;"'!$H"&amp;6+$AO39),$AR$4=INDIRECT("'" &amp; $O$3 &amp;"'!$j"&amp;6+$AO39)),INDIRECT("'" &amp; $O$3 &amp;"'!$b"&amp;6+$AO39),"")</f>
        <v/>
      </c>
      <c r="BC42" t="str">
        <f t="array" aca="1" ref="BC42" ca="1">IF(AND(BC$3=INDIRECT("'" &amp; $O$3 &amp;"'!$H"&amp;6+$AO39),$AR$4=INDIRECT("'" &amp; $O$3 &amp;"'!$j"&amp;6+$AO39)),INDIRECT("'" &amp; $O$3 &amp;"'!$b"&amp;6+$AO39),"")</f>
        <v/>
      </c>
      <c r="BE42" t="str">
        <f t="array" aca="1" ref="BE42" ca="1">IF(AND(BE$3=INDIRECT("'" &amp; $O$3 &amp;"'!$H"&amp;6+$AO39),$AR$4=INDIRECT("'" &amp; $O$3 &amp;"'!$j"&amp;6+$AO39)),INDIRECT("'" &amp; $O$3 &amp;"'!$b"&amp;6+$AO39),"")</f>
        <v/>
      </c>
      <c r="BG42" t="str">
        <f t="array" aca="1" ref="BG42" ca="1">IF(AND(BG$3=INDIRECT("'" &amp; $O$3 &amp;"'!$H"&amp;6+$AO39),$AR$4=INDIRECT("'" &amp; $O$3 &amp;"'!$j"&amp;6+$AO39)),INDIRECT("'" &amp; $O$3 &amp;"'!$b"&amp;6+$AO39),"")</f>
        <v/>
      </c>
      <c r="BI42" t="str">
        <f t="array" aca="1" ref="BI42" ca="1">IF(AND(BI$3=INDIRECT("'" &amp; $O$3 &amp;"'!$H"&amp;6+$AO39),$AR$4=INDIRECT("'" &amp; $O$3 &amp;"'!$j"&amp;6+$AO39)),INDIRECT("'" &amp; $O$3 &amp;"'!$b"&amp;6+$AO39),"")</f>
        <v/>
      </c>
      <c r="BK42" t="str">
        <f t="array" aca="1" ref="BK42" ca="1">IF(AND(BK$3=INDIRECT("'" &amp; $O$3 &amp;"'!$H"&amp;6+$AO39),$AR$4=INDIRECT("'" &amp; $O$3 &amp;"'!$j"&amp;6+$AO39)),INDIRECT("'" &amp; $O$3 &amp;"'!$b"&amp;6+$AO39),"")</f>
        <v/>
      </c>
      <c r="BM42" t="str">
        <f t="array" aca="1" ref="BM42" ca="1">IF(AND(BM$3=INDIRECT("'" &amp; $O$3 &amp;"'!$H"&amp;6+$AO39),$AR$4=INDIRECT("'" &amp; $O$3 &amp;"'!$j"&amp;6+$AO39)),INDIRECT("'" &amp; $O$3 &amp;"'!$b"&amp;6+$AO39),"")</f>
        <v/>
      </c>
      <c r="BO42" t="str">
        <f t="array" aca="1" ref="BO42" ca="1">IF(AND(BO$3=INDIRECT("'" &amp; $O$3 &amp;"'!$H"&amp;6+$AO39),$AR$4=INDIRECT("'" &amp; $O$3 &amp;"'!$j"&amp;6+$AO39)),INDIRECT("'" &amp; $O$3 &amp;"'!$b"&amp;6+$AO39),"")</f>
        <v/>
      </c>
      <c r="BQ42" t="str">
        <f t="array" aca="1" ref="BQ42" ca="1">IF(AND(BQ$3=INDIRECT("'" &amp; $O$3 &amp;"'!$H"&amp;6+$AO39),$AR$4=INDIRECT("'" &amp; $O$3 &amp;"'!$j"&amp;6+$AO39)),INDIRECT("'" &amp; $O$3 &amp;"'!$b"&amp;6+$AO39),"")</f>
        <v/>
      </c>
      <c r="BV42" t="str">
        <f t="array" aca="1" ref="BV42" ca="1">IF(AND(BV$3=INDIRECT("'" &amp; $O$3 &amp;"'!$H"&amp;6+$AO39),$AR$4=INDIRECT("'" &amp; $O$3 &amp;"'!$j"&amp;6+$AO39)),INDIRECT("'" &amp; $O$3 &amp;"'!$c"&amp;6+$AO39),"")</f>
        <v/>
      </c>
      <c r="BX42" t="str">
        <f t="array" aca="1" ref="BX42" ca="1">IF(AND(BX$3=INDIRECT("'" &amp; $O$3 &amp;"'!$H"&amp;6+$AO39),$AR$4=INDIRECT("'" &amp; $O$3 &amp;"'!$j"&amp;6+$AO39)),INDIRECT("'" &amp; $O$3 &amp;"'!$c"&amp;6+$AO39),"")</f>
        <v/>
      </c>
      <c r="BZ42" t="str">
        <f t="array" aca="1" ref="BZ42" ca="1">IF(AND(BZ$3=INDIRECT("'" &amp; $O$3 &amp;"'!$H"&amp;6+$AO39),$AR$4=INDIRECT("'" &amp; $O$3 &amp;"'!$j"&amp;6+$AO39)),INDIRECT("'" &amp; $O$3 &amp;"'!$c"&amp;6+$AO39),"")</f>
        <v/>
      </c>
      <c r="CB42" t="str">
        <f t="array" aca="1" ref="CB42" ca="1">IF(AND(CB$3=INDIRECT("'" &amp; $O$3 &amp;"'!$H"&amp;6+$AO39),$AR$4=INDIRECT("'" &amp; $O$3 &amp;"'!$j"&amp;6+$AO39)),INDIRECT("'" &amp; $O$3 &amp;"'!$c"&amp;6+$AO39),"")</f>
        <v/>
      </c>
      <c r="CD42" t="str">
        <f t="array" aca="1" ref="CD42" ca="1">IF(AND(CD$3=INDIRECT("'" &amp; $O$3 &amp;"'!$H"&amp;6+$AO39),$AR$4=INDIRECT("'" &amp; $O$3 &amp;"'!$j"&amp;6+$AO39)),INDIRECT("'" &amp; $O$3 &amp;"'!$c"&amp;6+$AO39),"")</f>
        <v/>
      </c>
      <c r="CF42" t="str">
        <f t="array" aca="1" ref="CF42" ca="1">IF(AND(CF$3=INDIRECT("'" &amp; $O$3 &amp;"'!$H"&amp;6+$AO39),$AR$4=INDIRECT("'" &amp; $O$3 &amp;"'!$j"&amp;6+$AO39)),INDIRECT("'" &amp; $O$3 &amp;"'!$c"&amp;6+$AO39),"")</f>
        <v/>
      </c>
      <c r="CH42" t="str">
        <f t="array" aca="1" ref="CH42" ca="1">IF(AND(CH$3=INDIRECT("'" &amp; $O$3 &amp;"'!$H"&amp;6+$AO39),$AR$4=INDIRECT("'" &amp; $O$3 &amp;"'!$j"&amp;6+$AO39)),INDIRECT("'" &amp; $O$3 &amp;"'!$c"&amp;6+$AO39),"")</f>
        <v/>
      </c>
      <c r="CJ42" t="str">
        <f t="array" aca="1" ref="CJ42" ca="1">IF(AND(CJ$3=INDIRECT("'" &amp; $O$3 &amp;"'!$H"&amp;6+$AO39),$AR$4=INDIRECT("'" &amp; $O$3 &amp;"'!$j"&amp;6+$AO39)),INDIRECT("'" &amp; $O$3 &amp;"'!$c"&amp;6+$AO39),"")</f>
        <v/>
      </c>
      <c r="CL42" t="str">
        <f t="array" aca="1" ref="CL42" ca="1">IF(AND(CL$3=INDIRECT("'" &amp; $O$3 &amp;"'!$H"&amp;6+$AO39),$AR$4=INDIRECT("'" &amp; $O$3 &amp;"'!$j"&amp;6+$AO39)),INDIRECT("'" &amp; $O$3 &amp;"'!$c"&amp;6+$AO39),"")</f>
        <v/>
      </c>
      <c r="CN42" t="str">
        <f t="array" aca="1" ref="CN42" ca="1">IF(AND(CN$3=INDIRECT("'" &amp; $O$3 &amp;"'!$H"&amp;6+$AO39),$AR$4=INDIRECT("'" &amp; $O$3 &amp;"'!$j"&amp;6+$AO39)),INDIRECT("'" &amp; $O$3 &amp;"'!$c"&amp;6+$AO39),"")</f>
        <v/>
      </c>
      <c r="CP42" t="str">
        <f t="array" aca="1" ref="CP42" ca="1">IF(AND(CP$3=INDIRECT("'" &amp; $O$3 &amp;"'!$H"&amp;6+$AO39),$AR$4=INDIRECT("'" &amp; $O$3 &amp;"'!$j"&amp;6+$AO39)),INDIRECT("'" &amp; $O$3 &amp;"'!$c"&amp;6+$AO39),"")</f>
        <v/>
      </c>
      <c r="CR42" s="218" t="str">
        <f t="array" aca="1" ref="CR42" ca="1">IF(AND(CR$3=INDIRECT("'" &amp; $O$3 &amp;"'!$H"&amp;6+$AO39),$AR$4=INDIRECT("'" &amp; $O$3 &amp;"'!$j"&amp;6+$AO39)),INDIRECT("'" &amp; $O$3 &amp;"'!$c"&amp;6+$AO39),"")</f>
        <v/>
      </c>
      <c r="CT42" s="218" t="str">
        <f t="array" aca="1" ref="CT42" ca="1">IF(AND(CT$3=INDIRECT("'" &amp; $O$3 &amp;"'!$H"&amp;6+$AO39),$AR$4=INDIRECT("'" &amp; $O$3 &amp;"'!$j"&amp;6+$AO39)),INDIRECT("'" &amp; $O$3 &amp;"'!$c"&amp;6+$AO39),"")</f>
        <v/>
      </c>
      <c r="CX42" s="218" t="str">
        <f t="array" aca="1" ref="CX42" ca="1">IF(AND(CX$3=INDIRECT("'" &amp; $O$3 &amp;"'!$H"&amp;6+$AO39),$AR$4=INDIRECT("'" &amp; $O$3 &amp;"'!$j"&amp;6+$AO39)),INDIRECT("'" &amp; $O$3 &amp;"'!$d"&amp;6+$AO39),"")</f>
        <v/>
      </c>
      <c r="CZ42" s="218" t="str">
        <f t="array" aca="1" ref="CZ42" ca="1">IF(AND(CZ$3=INDIRECT("'" &amp; $O$3 &amp;"'!$H"&amp;6+$AO39),$AR$4=INDIRECT("'" &amp; $O$3 &amp;"'!$j"&amp;6+$AO39)),INDIRECT("'" &amp; $O$3 &amp;"'!$d"&amp;6+$AO39),"")</f>
        <v/>
      </c>
      <c r="DB42" s="218" t="str">
        <f t="array" aca="1" ref="DB42" ca="1">IF(AND(DB$3=INDIRECT("'" &amp; $O$3 &amp;"'!$H"&amp;6+$AO39),$AR$4=INDIRECT("'" &amp; $O$3 &amp;"'!$j"&amp;6+$AO39)),INDIRECT("'" &amp; $O$3 &amp;"'!$d"&amp;6+$AO39),"")</f>
        <v/>
      </c>
      <c r="DD42" s="218" t="str">
        <f t="array" aca="1" ref="DD42" ca="1">IF(AND(DD$3=INDIRECT("'" &amp; $O$3 &amp;"'!$H"&amp;6+$AO39),$AR$4=INDIRECT("'" &amp; $O$3 &amp;"'!$j"&amp;6+$AO39)),INDIRECT("'" &amp; $O$3 &amp;"'!$d"&amp;6+$AO39),"")</f>
        <v/>
      </c>
      <c r="DF42" s="218" t="str">
        <f t="array" aca="1" ref="DF42" ca="1">IF(AND(DF$3=INDIRECT("'" &amp; $O$3 &amp;"'!$H"&amp;6+$AO39),$AR$4=INDIRECT("'" &amp; $O$3 &amp;"'!$j"&amp;6+$AO39)),INDIRECT("'" &amp; $O$3 &amp;"'!$d"&amp;6+$AO39),"")</f>
        <v/>
      </c>
      <c r="DH42" s="218" t="str">
        <f t="array" aca="1" ref="DH42" ca="1">IF(AND(DH$3=INDIRECT("'" &amp; $O$3 &amp;"'!$H"&amp;6+$AO39),$AR$4=INDIRECT("'" &amp; $O$3 &amp;"'!$j"&amp;6+$AO39)),INDIRECT("'" &amp; $O$3 &amp;"'!$d"&amp;6+$AO39),"")</f>
        <v/>
      </c>
      <c r="DJ42" s="218" t="str">
        <f t="array" aca="1" ref="DJ42" ca="1">IF(AND(DJ$3=INDIRECT("'" &amp; $O$3 &amp;"'!$H"&amp;6+$AO39),$AR$4=INDIRECT("'" &amp; $O$3 &amp;"'!$j"&amp;6+$AO39)),INDIRECT("'" &amp; $O$3 &amp;"'!$d"&amp;6+$AO39),"")</f>
        <v/>
      </c>
      <c r="DL42" s="218" t="str">
        <f t="array" aca="1" ref="DL42" ca="1">IF(AND(DL$3=INDIRECT("'" &amp; $O$3 &amp;"'!$H"&amp;6+$AO39),$AR$4=INDIRECT("'" &amp; $O$3 &amp;"'!$j"&amp;6+$AO39)),INDIRECT("'" &amp; $O$3 &amp;"'!$d"&amp;6+$AO39),"")</f>
        <v/>
      </c>
      <c r="DN42" s="218" t="str">
        <f t="array" aca="1" ref="DN42" ca="1">IF(AND(DN$3=INDIRECT("'" &amp; $O$3 &amp;"'!$H"&amp;6+$AO39),$AR$4=INDIRECT("'" &amp; $O$3 &amp;"'!$j"&amp;6+$AO39)),INDIRECT("'" &amp; $O$3 &amp;"'!$d"&amp;6+$AO39),"")</f>
        <v/>
      </c>
      <c r="DP42" s="218" t="str">
        <f t="array" aca="1" ref="DP42" ca="1">IF(AND(DP$3=INDIRECT("'" &amp; $O$3 &amp;"'!$H"&amp;6+$AO39),$AR$4=INDIRECT("'" &amp; $O$3 &amp;"'!$j"&amp;6+$AO39)),INDIRECT("'" &amp; $O$3 &amp;"'!$d"&amp;6+$AO39),"")</f>
        <v/>
      </c>
      <c r="DR42" s="218" t="str">
        <f t="array" aca="1" ref="DR42" ca="1">IF(AND(DR$3=INDIRECT("'" &amp; $O$3 &amp;"'!$H"&amp;6+$AO39),$AR$4=INDIRECT("'" &amp; $O$3 &amp;"'!$j"&amp;6+$AO39)),INDIRECT("'" &amp; $O$3 &amp;"'!$d"&amp;6+$AO39),"")</f>
        <v/>
      </c>
      <c r="DT42" s="218" t="str">
        <f t="array" aca="1" ref="DT42" ca="1">IF(AND(DT$3=INDIRECT("'" &amp; $O$3 &amp;"'!$H"&amp;6+$AO39),$AR$4=INDIRECT("'" &amp; $O$3 &amp;"'!$j"&amp;6+$AO39)),INDIRECT("'" &amp; $O$3 &amp;"'!$d"&amp;6+$AO39),"")</f>
        <v/>
      </c>
      <c r="DV42" s="218" t="str">
        <f t="array" aca="1" ref="DV42" ca="1">IF(AND(DV$3=INDIRECT("'" &amp; $O$3 &amp;"'!$H"&amp;6+$AO39),$AR$4=INDIRECT("'" &amp; $O$3 &amp;"'!$j"&amp;6+$AO39)),INDIRECT("'" &amp; $O$3 &amp;"'!$d"&amp;6+$AO39),"")</f>
        <v/>
      </c>
    </row>
    <row r="43" spans="3:126" ht="18.600000000000001" thickBot="1">
      <c r="C43" s="48"/>
      <c r="D43" s="91"/>
      <c r="E43" s="1507" t="s">
        <v>98</v>
      </c>
      <c r="F43" s="1508"/>
      <c r="G43" s="1508"/>
      <c r="H43" s="1508"/>
      <c r="I43" s="1508"/>
      <c r="J43" s="1508"/>
      <c r="K43" s="1509"/>
      <c r="L43" s="46"/>
      <c r="M43" s="46"/>
      <c r="N43" s="1510" t="s">
        <v>76</v>
      </c>
      <c r="O43" s="1511"/>
      <c r="P43" s="1511"/>
      <c r="Q43" s="1511"/>
      <c r="R43" s="1511"/>
      <c r="S43" s="1511"/>
      <c r="T43" s="1512"/>
      <c r="U43" s="46"/>
      <c r="V43" s="46"/>
      <c r="W43" s="1510" t="s">
        <v>75</v>
      </c>
      <c r="X43" s="1511"/>
      <c r="Y43" s="1511"/>
      <c r="Z43" s="1511"/>
      <c r="AA43" s="1511"/>
      <c r="AB43" s="1511"/>
      <c r="AC43" s="1512"/>
      <c r="AD43" s="46"/>
      <c r="AE43" s="91"/>
      <c r="AF43" s="1513" t="s">
        <v>35</v>
      </c>
      <c r="AG43" s="1514"/>
      <c r="AH43" s="1514"/>
      <c r="AI43" s="1514"/>
      <c r="AJ43" s="1514"/>
      <c r="AK43" s="1514"/>
      <c r="AL43" s="1515"/>
      <c r="AM43" s="47"/>
      <c r="AO43">
        <v>42</v>
      </c>
      <c r="AS43" t="str">
        <f t="array" aca="1" ref="AS43" ca="1">IF(AND(AS$3=INDIRECT("'" &amp; $O$3 &amp;"'!$H"&amp;6+$AO40),$AR$4=INDIRECT("'" &amp; $O$3 &amp;"'!$j"&amp;6+$AO40)),INDIRECT("'" &amp; $O$3 &amp;"'!$b"&amp;6+$AO40),"")</f>
        <v/>
      </c>
      <c r="AU43" t="str">
        <f t="array" aca="1" ref="AU43" ca="1">IF(AND(AU$3=INDIRECT("'" &amp; $O$3 &amp;"'!$H"&amp;6+$AO40),$AR$4=INDIRECT("'" &amp; $O$3 &amp;"'!$j"&amp;6+$AO40)),INDIRECT("'" &amp; $O$3 &amp;"'!$b"&amp;6+$AO40),"")</f>
        <v/>
      </c>
      <c r="AW43" t="str">
        <f t="array" aca="1" ref="AW43" ca="1">IF(AND(AW$3=INDIRECT("'" &amp; $O$3 &amp;"'!$H"&amp;6+$AO40),$AR$4=INDIRECT("'" &amp; $O$3 &amp;"'!$j"&amp;6+$AO40)),INDIRECT("'" &amp; $O$3 &amp;"'!$b"&amp;6+$AO40),"")</f>
        <v/>
      </c>
      <c r="AY43" t="str">
        <f t="array" aca="1" ref="AY43" ca="1">IF(AND(AY$3=INDIRECT("'" &amp; $O$3 &amp;"'!$H"&amp;6+$AO40),$AR$4=INDIRECT("'" &amp; $O$3 &amp;"'!$j"&amp;6+$AO40)),INDIRECT("'" &amp; $O$3 &amp;"'!$b"&amp;6+$AO40),"")</f>
        <v/>
      </c>
      <c r="BA43" t="str">
        <f t="array" aca="1" ref="BA43" ca="1">IF(AND(BA$3=INDIRECT("'" &amp; $O$3 &amp;"'!$H"&amp;6+$AO40),$AR$4=INDIRECT("'" &amp; $O$3 &amp;"'!$j"&amp;6+$AO40)),INDIRECT("'" &amp; $O$3 &amp;"'!$b"&amp;6+$AO40),"")</f>
        <v/>
      </c>
      <c r="BC43" t="str">
        <f t="array" aca="1" ref="BC43" ca="1">IF(AND(BC$3=INDIRECT("'" &amp; $O$3 &amp;"'!$H"&amp;6+$AO40),$AR$4=INDIRECT("'" &amp; $O$3 &amp;"'!$j"&amp;6+$AO40)),INDIRECT("'" &amp; $O$3 &amp;"'!$b"&amp;6+$AO40),"")</f>
        <v/>
      </c>
      <c r="BE43" t="str">
        <f t="array" aca="1" ref="BE43" ca="1">IF(AND(BE$3=INDIRECT("'" &amp; $O$3 &amp;"'!$H"&amp;6+$AO40),$AR$4=INDIRECT("'" &amp; $O$3 &amp;"'!$j"&amp;6+$AO40)),INDIRECT("'" &amp; $O$3 &amp;"'!$b"&amp;6+$AO40),"")</f>
        <v/>
      </c>
      <c r="BG43" t="str">
        <f t="array" aca="1" ref="BG43" ca="1">IF(AND(BG$3=INDIRECT("'" &amp; $O$3 &amp;"'!$H"&amp;6+$AO40),$AR$4=INDIRECT("'" &amp; $O$3 &amp;"'!$j"&amp;6+$AO40)),INDIRECT("'" &amp; $O$3 &amp;"'!$b"&amp;6+$AO40),"")</f>
        <v/>
      </c>
      <c r="BI43" t="str">
        <f t="array" aca="1" ref="BI43" ca="1">IF(AND(BI$3=INDIRECT("'" &amp; $O$3 &amp;"'!$H"&amp;6+$AO40),$AR$4=INDIRECT("'" &amp; $O$3 &amp;"'!$j"&amp;6+$AO40)),INDIRECT("'" &amp; $O$3 &amp;"'!$b"&amp;6+$AO40),"")</f>
        <v/>
      </c>
      <c r="BK43" t="str">
        <f t="array" aca="1" ref="BK43" ca="1">IF(AND(BK$3=INDIRECT("'" &amp; $O$3 &amp;"'!$H"&amp;6+$AO40),$AR$4=INDIRECT("'" &amp; $O$3 &amp;"'!$j"&amp;6+$AO40)),INDIRECT("'" &amp; $O$3 &amp;"'!$b"&amp;6+$AO40),"")</f>
        <v/>
      </c>
      <c r="BM43" t="str">
        <f t="array" aca="1" ref="BM43" ca="1">IF(AND(BM$3=INDIRECT("'" &amp; $O$3 &amp;"'!$H"&amp;6+$AO40),$AR$4=INDIRECT("'" &amp; $O$3 &amp;"'!$j"&amp;6+$AO40)),INDIRECT("'" &amp; $O$3 &amp;"'!$b"&amp;6+$AO40),"")</f>
        <v/>
      </c>
      <c r="BO43" t="str">
        <f t="array" aca="1" ref="BO43" ca="1">IF(AND(BO$3=INDIRECT("'" &amp; $O$3 &amp;"'!$H"&amp;6+$AO40),$AR$4=INDIRECT("'" &amp; $O$3 &amp;"'!$j"&amp;6+$AO40)),INDIRECT("'" &amp; $O$3 &amp;"'!$b"&amp;6+$AO40),"")</f>
        <v/>
      </c>
      <c r="BQ43" t="str">
        <f t="array" aca="1" ref="BQ43" ca="1">IF(AND(BQ$3=INDIRECT("'" &amp; $O$3 &amp;"'!$H"&amp;6+$AO40),$AR$4=INDIRECT("'" &amp; $O$3 &amp;"'!$j"&amp;6+$AO40)),INDIRECT("'" &amp; $O$3 &amp;"'!$b"&amp;6+$AO40),"")</f>
        <v/>
      </c>
      <c r="BV43" t="str">
        <f t="array" aca="1" ref="BV43" ca="1">IF(AND(BV$3=INDIRECT("'" &amp; $O$3 &amp;"'!$H"&amp;6+$AO40),$AR$4=INDIRECT("'" &amp; $O$3 &amp;"'!$j"&amp;6+$AO40)),INDIRECT("'" &amp; $O$3 &amp;"'!$c"&amp;6+$AO40),"")</f>
        <v/>
      </c>
      <c r="BX43" t="str">
        <f t="array" aca="1" ref="BX43" ca="1">IF(AND(BX$3=INDIRECT("'" &amp; $O$3 &amp;"'!$H"&amp;6+$AO40),$AR$4=INDIRECT("'" &amp; $O$3 &amp;"'!$j"&amp;6+$AO40)),INDIRECT("'" &amp; $O$3 &amp;"'!$c"&amp;6+$AO40),"")</f>
        <v/>
      </c>
      <c r="BZ43" t="str">
        <f t="array" aca="1" ref="BZ43" ca="1">IF(AND(BZ$3=INDIRECT("'" &amp; $O$3 &amp;"'!$H"&amp;6+$AO40),$AR$4=INDIRECT("'" &amp; $O$3 &amp;"'!$j"&amp;6+$AO40)),INDIRECT("'" &amp; $O$3 &amp;"'!$c"&amp;6+$AO40),"")</f>
        <v/>
      </c>
      <c r="CB43" t="str">
        <f t="array" aca="1" ref="CB43" ca="1">IF(AND(CB$3=INDIRECT("'" &amp; $O$3 &amp;"'!$H"&amp;6+$AO40),$AR$4=INDIRECT("'" &amp; $O$3 &amp;"'!$j"&amp;6+$AO40)),INDIRECT("'" &amp; $O$3 &amp;"'!$c"&amp;6+$AO40),"")</f>
        <v/>
      </c>
      <c r="CD43" t="str">
        <f t="array" aca="1" ref="CD43" ca="1">IF(AND(CD$3=INDIRECT("'" &amp; $O$3 &amp;"'!$H"&amp;6+$AO40),$AR$4=INDIRECT("'" &amp; $O$3 &amp;"'!$j"&amp;6+$AO40)),INDIRECT("'" &amp; $O$3 &amp;"'!$c"&amp;6+$AO40),"")</f>
        <v/>
      </c>
      <c r="CF43" t="str">
        <f t="array" aca="1" ref="CF43" ca="1">IF(AND(CF$3=INDIRECT("'" &amp; $O$3 &amp;"'!$H"&amp;6+$AO40),$AR$4=INDIRECT("'" &amp; $O$3 &amp;"'!$j"&amp;6+$AO40)),INDIRECT("'" &amp; $O$3 &amp;"'!$c"&amp;6+$AO40),"")</f>
        <v/>
      </c>
      <c r="CH43" t="str">
        <f t="array" aca="1" ref="CH43" ca="1">IF(AND(CH$3=INDIRECT("'" &amp; $O$3 &amp;"'!$H"&amp;6+$AO40),$AR$4=INDIRECT("'" &amp; $O$3 &amp;"'!$j"&amp;6+$AO40)),INDIRECT("'" &amp; $O$3 &amp;"'!$c"&amp;6+$AO40),"")</f>
        <v/>
      </c>
      <c r="CJ43" t="str">
        <f t="array" aca="1" ref="CJ43" ca="1">IF(AND(CJ$3=INDIRECT("'" &amp; $O$3 &amp;"'!$H"&amp;6+$AO40),$AR$4=INDIRECT("'" &amp; $O$3 &amp;"'!$j"&amp;6+$AO40)),INDIRECT("'" &amp; $O$3 &amp;"'!$c"&amp;6+$AO40),"")</f>
        <v/>
      </c>
      <c r="CL43" t="str">
        <f t="array" aca="1" ref="CL43" ca="1">IF(AND(CL$3=INDIRECT("'" &amp; $O$3 &amp;"'!$H"&amp;6+$AO40),$AR$4=INDIRECT("'" &amp; $O$3 &amp;"'!$j"&amp;6+$AO40)),INDIRECT("'" &amp; $O$3 &amp;"'!$c"&amp;6+$AO40),"")</f>
        <v/>
      </c>
      <c r="CN43" t="str">
        <f t="array" aca="1" ref="CN43" ca="1">IF(AND(CN$3=INDIRECT("'" &amp; $O$3 &amp;"'!$H"&amp;6+$AO40),$AR$4=INDIRECT("'" &amp; $O$3 &amp;"'!$j"&amp;6+$AO40)),INDIRECT("'" &amp; $O$3 &amp;"'!$c"&amp;6+$AO40),"")</f>
        <v/>
      </c>
      <c r="CP43" t="str">
        <f t="array" aca="1" ref="CP43" ca="1">IF(AND(CP$3=INDIRECT("'" &amp; $O$3 &amp;"'!$H"&amp;6+$AO40),$AR$4=INDIRECT("'" &amp; $O$3 &amp;"'!$j"&amp;6+$AO40)),INDIRECT("'" &amp; $O$3 &amp;"'!$c"&amp;6+$AO40),"")</f>
        <v/>
      </c>
      <c r="CR43" s="218" t="str">
        <f t="array" aca="1" ref="CR43" ca="1">IF(AND(CR$3=INDIRECT("'" &amp; $O$3 &amp;"'!$H"&amp;6+$AO40),$AR$4=INDIRECT("'" &amp; $O$3 &amp;"'!$j"&amp;6+$AO40)),INDIRECT("'" &amp; $O$3 &amp;"'!$c"&amp;6+$AO40),"")</f>
        <v/>
      </c>
      <c r="CT43" s="218" t="str">
        <f t="array" aca="1" ref="CT43" ca="1">IF(AND(CT$3=INDIRECT("'" &amp; $O$3 &amp;"'!$H"&amp;6+$AO40),$AR$4=INDIRECT("'" &amp; $O$3 &amp;"'!$j"&amp;6+$AO40)),INDIRECT("'" &amp; $O$3 &amp;"'!$c"&amp;6+$AO40),"")</f>
        <v/>
      </c>
      <c r="CX43" s="218" t="str">
        <f t="array" aca="1" ref="CX43" ca="1">IF(AND(CX$3=INDIRECT("'" &amp; $O$3 &amp;"'!$H"&amp;6+$AO40),$AR$4=INDIRECT("'" &amp; $O$3 &amp;"'!$j"&amp;6+$AO40)),INDIRECT("'" &amp; $O$3 &amp;"'!$d"&amp;6+$AO40),"")</f>
        <v/>
      </c>
      <c r="CZ43" s="218" t="str">
        <f t="array" aca="1" ref="CZ43" ca="1">IF(AND(CZ$3=INDIRECT("'" &amp; $O$3 &amp;"'!$H"&amp;6+$AO40),$AR$4=INDIRECT("'" &amp; $O$3 &amp;"'!$j"&amp;6+$AO40)),INDIRECT("'" &amp; $O$3 &amp;"'!$d"&amp;6+$AO40),"")</f>
        <v/>
      </c>
      <c r="DB43" s="218" t="str">
        <f t="array" aca="1" ref="DB43" ca="1">IF(AND(DB$3=INDIRECT("'" &amp; $O$3 &amp;"'!$H"&amp;6+$AO40),$AR$4=INDIRECT("'" &amp; $O$3 &amp;"'!$j"&amp;6+$AO40)),INDIRECT("'" &amp; $O$3 &amp;"'!$d"&amp;6+$AO40),"")</f>
        <v/>
      </c>
      <c r="DD43" s="218" t="str">
        <f t="array" aca="1" ref="DD43" ca="1">IF(AND(DD$3=INDIRECT("'" &amp; $O$3 &amp;"'!$H"&amp;6+$AO40),$AR$4=INDIRECT("'" &amp; $O$3 &amp;"'!$j"&amp;6+$AO40)),INDIRECT("'" &amp; $O$3 &amp;"'!$d"&amp;6+$AO40),"")</f>
        <v/>
      </c>
      <c r="DF43" s="218" t="str">
        <f t="array" aca="1" ref="DF43" ca="1">IF(AND(DF$3=INDIRECT("'" &amp; $O$3 &amp;"'!$H"&amp;6+$AO40),$AR$4=INDIRECT("'" &amp; $O$3 &amp;"'!$j"&amp;6+$AO40)),INDIRECT("'" &amp; $O$3 &amp;"'!$d"&amp;6+$AO40),"")</f>
        <v/>
      </c>
      <c r="DH43" s="218" t="str">
        <f t="array" aca="1" ref="DH43" ca="1">IF(AND(DH$3=INDIRECT("'" &amp; $O$3 &amp;"'!$H"&amp;6+$AO40),$AR$4=INDIRECT("'" &amp; $O$3 &amp;"'!$j"&amp;6+$AO40)),INDIRECT("'" &amp; $O$3 &amp;"'!$d"&amp;6+$AO40),"")</f>
        <v/>
      </c>
      <c r="DJ43" s="218" t="str">
        <f t="array" aca="1" ref="DJ43" ca="1">IF(AND(DJ$3=INDIRECT("'" &amp; $O$3 &amp;"'!$H"&amp;6+$AO40),$AR$4=INDIRECT("'" &amp; $O$3 &amp;"'!$j"&amp;6+$AO40)),INDIRECT("'" &amp; $O$3 &amp;"'!$d"&amp;6+$AO40),"")</f>
        <v/>
      </c>
      <c r="DL43" s="218" t="str">
        <f t="array" aca="1" ref="DL43" ca="1">IF(AND(DL$3=INDIRECT("'" &amp; $O$3 &amp;"'!$H"&amp;6+$AO40),$AR$4=INDIRECT("'" &amp; $O$3 &amp;"'!$j"&amp;6+$AO40)),INDIRECT("'" &amp; $O$3 &amp;"'!$d"&amp;6+$AO40),"")</f>
        <v/>
      </c>
      <c r="DN43" s="218" t="str">
        <f t="array" aca="1" ref="DN43" ca="1">IF(AND(DN$3=INDIRECT("'" &amp; $O$3 &amp;"'!$H"&amp;6+$AO40),$AR$4=INDIRECT("'" &amp; $O$3 &amp;"'!$j"&amp;6+$AO40)),INDIRECT("'" &amp; $O$3 &amp;"'!$d"&amp;6+$AO40),"")</f>
        <v/>
      </c>
      <c r="DP43" s="218" t="str">
        <f t="array" aca="1" ref="DP43" ca="1">IF(AND(DP$3=INDIRECT("'" &amp; $O$3 &amp;"'!$H"&amp;6+$AO40),$AR$4=INDIRECT("'" &amp; $O$3 &amp;"'!$j"&amp;6+$AO40)),INDIRECT("'" &amp; $O$3 &amp;"'!$d"&amp;6+$AO40),"")</f>
        <v/>
      </c>
      <c r="DR43" s="218" t="str">
        <f t="array" aca="1" ref="DR43" ca="1">IF(AND(DR$3=INDIRECT("'" &amp; $O$3 &amp;"'!$H"&amp;6+$AO40),$AR$4=INDIRECT("'" &amp; $O$3 &amp;"'!$j"&amp;6+$AO40)),INDIRECT("'" &amp; $O$3 &amp;"'!$d"&amp;6+$AO40),"")</f>
        <v/>
      </c>
      <c r="DT43" s="218" t="str">
        <f t="array" aca="1" ref="DT43" ca="1">IF(AND(DT$3=INDIRECT("'" &amp; $O$3 &amp;"'!$H"&amp;6+$AO40),$AR$4=INDIRECT("'" &amp; $O$3 &amp;"'!$j"&amp;6+$AO40)),INDIRECT("'" &amp; $O$3 &amp;"'!$d"&amp;6+$AO40),"")</f>
        <v/>
      </c>
      <c r="DV43" s="218" t="str">
        <f t="array" aca="1" ref="DV43" ca="1">IF(AND(DV$3=INDIRECT("'" &amp; $O$3 &amp;"'!$H"&amp;6+$AO40),$AR$4=INDIRECT("'" &amp; $O$3 &amp;"'!$j"&amp;6+$AO40)),INDIRECT("'" &amp; $O$3 &amp;"'!$d"&amp;6+$AO40),"")</f>
        <v/>
      </c>
    </row>
    <row r="44" spans="3:126" ht="14.4">
      <c r="C44" s="48"/>
      <c r="D44" s="48"/>
      <c r="E44" s="1499" t="s">
        <v>124</v>
      </c>
      <c r="F44" s="1500" t="s">
        <v>3</v>
      </c>
      <c r="G44" s="1500"/>
      <c r="H44" s="1500" t="s">
        <v>4</v>
      </c>
      <c r="I44" s="1500"/>
      <c r="J44" s="1500" t="s">
        <v>5</v>
      </c>
      <c r="K44" s="1501"/>
      <c r="L44" s="46"/>
      <c r="M44" s="46"/>
      <c r="N44" s="1499" t="s">
        <v>124</v>
      </c>
      <c r="O44" s="1500" t="s">
        <v>3</v>
      </c>
      <c r="P44" s="1500"/>
      <c r="Q44" s="1500" t="s">
        <v>4</v>
      </c>
      <c r="R44" s="1500"/>
      <c r="S44" s="1500" t="s">
        <v>5</v>
      </c>
      <c r="T44" s="1501"/>
      <c r="U44" s="46"/>
      <c r="V44" s="46"/>
      <c r="W44" s="1499" t="s">
        <v>124</v>
      </c>
      <c r="X44" s="1500" t="s">
        <v>3</v>
      </c>
      <c r="Y44" s="1500"/>
      <c r="Z44" s="1500" t="s">
        <v>4</v>
      </c>
      <c r="AA44" s="1500"/>
      <c r="AB44" s="1500" t="s">
        <v>5</v>
      </c>
      <c r="AC44" s="1501"/>
      <c r="AD44" s="46"/>
      <c r="AE44" s="147"/>
      <c r="AF44" s="1499" t="s">
        <v>124</v>
      </c>
      <c r="AG44" s="1500" t="s">
        <v>3</v>
      </c>
      <c r="AH44" s="1500"/>
      <c r="AI44" s="1500" t="s">
        <v>4</v>
      </c>
      <c r="AJ44" s="1500"/>
      <c r="AK44" s="1500" t="s">
        <v>5</v>
      </c>
      <c r="AL44" s="1501"/>
      <c r="AM44" s="47"/>
      <c r="AO44">
        <v>43</v>
      </c>
      <c r="AS44" t="str">
        <f t="array" aca="1" ref="AS44" ca="1">IF(AND(AS$3=INDIRECT("'" &amp; $O$3 &amp;"'!$H"&amp;6+$AO41),$AR$4=INDIRECT("'" &amp; $O$3 &amp;"'!$j"&amp;6+$AO41)),INDIRECT("'" &amp; $O$3 &amp;"'!$b"&amp;6+$AO41),"")</f>
        <v/>
      </c>
      <c r="AU44" t="str">
        <f t="array" aca="1" ref="AU44" ca="1">IF(AND(AU$3=INDIRECT("'" &amp; $O$3 &amp;"'!$H"&amp;6+$AO41),$AR$4=INDIRECT("'" &amp; $O$3 &amp;"'!$j"&amp;6+$AO41)),INDIRECT("'" &amp; $O$3 &amp;"'!$b"&amp;6+$AO41),"")</f>
        <v/>
      </c>
      <c r="AW44" t="str">
        <f t="array" aca="1" ref="AW44" ca="1">IF(AND(AW$3=INDIRECT("'" &amp; $O$3 &amp;"'!$H"&amp;6+$AO41),$AR$4=INDIRECT("'" &amp; $O$3 &amp;"'!$j"&amp;6+$AO41)),INDIRECT("'" &amp; $O$3 &amp;"'!$b"&amp;6+$AO41),"")</f>
        <v/>
      </c>
      <c r="AY44" t="str">
        <f t="array" aca="1" ref="AY44" ca="1">IF(AND(AY$3=INDIRECT("'" &amp; $O$3 &amp;"'!$H"&amp;6+$AO41),$AR$4=INDIRECT("'" &amp; $O$3 &amp;"'!$j"&amp;6+$AO41)),INDIRECT("'" &amp; $O$3 &amp;"'!$b"&amp;6+$AO41),"")</f>
        <v/>
      </c>
      <c r="BA44" t="str">
        <f t="array" aca="1" ref="BA44" ca="1">IF(AND(BA$3=INDIRECT("'" &amp; $O$3 &amp;"'!$H"&amp;6+$AO41),$AR$4=INDIRECT("'" &amp; $O$3 &amp;"'!$j"&amp;6+$AO41)),INDIRECT("'" &amp; $O$3 &amp;"'!$b"&amp;6+$AO41),"")</f>
        <v/>
      </c>
      <c r="BC44" t="str">
        <f t="array" aca="1" ref="BC44" ca="1">IF(AND(BC$3=INDIRECT("'" &amp; $O$3 &amp;"'!$H"&amp;6+$AO41),$AR$4=INDIRECT("'" &amp; $O$3 &amp;"'!$j"&amp;6+$AO41)),INDIRECT("'" &amp; $O$3 &amp;"'!$b"&amp;6+$AO41),"")</f>
        <v/>
      </c>
      <c r="BE44" t="str">
        <f t="array" aca="1" ref="BE44" ca="1">IF(AND(BE$3=INDIRECT("'" &amp; $O$3 &amp;"'!$H"&amp;6+$AO41),$AR$4=INDIRECT("'" &amp; $O$3 &amp;"'!$j"&amp;6+$AO41)),INDIRECT("'" &amp; $O$3 &amp;"'!$b"&amp;6+$AO41),"")</f>
        <v/>
      </c>
      <c r="BG44" t="str">
        <f t="array" aca="1" ref="BG44" ca="1">IF(AND(BG$3=INDIRECT("'" &amp; $O$3 &amp;"'!$H"&amp;6+$AO41),$AR$4=INDIRECT("'" &amp; $O$3 &amp;"'!$j"&amp;6+$AO41)),INDIRECT("'" &amp; $O$3 &amp;"'!$b"&amp;6+$AO41),"")</f>
        <v/>
      </c>
      <c r="BI44" t="str">
        <f t="array" aca="1" ref="BI44" ca="1">IF(AND(BI$3=INDIRECT("'" &amp; $O$3 &amp;"'!$H"&amp;6+$AO41),$AR$4=INDIRECT("'" &amp; $O$3 &amp;"'!$j"&amp;6+$AO41)),INDIRECT("'" &amp; $O$3 &amp;"'!$b"&amp;6+$AO41),"")</f>
        <v/>
      </c>
      <c r="BK44" t="str">
        <f t="array" aca="1" ref="BK44" ca="1">IF(AND(BK$3=INDIRECT("'" &amp; $O$3 &amp;"'!$H"&amp;6+$AO41),$AR$4=INDIRECT("'" &amp; $O$3 &amp;"'!$j"&amp;6+$AO41)),INDIRECT("'" &amp; $O$3 &amp;"'!$b"&amp;6+$AO41),"")</f>
        <v/>
      </c>
      <c r="BM44" t="str">
        <f t="array" aca="1" ref="BM44" ca="1">IF(AND(BM$3=INDIRECT("'" &amp; $O$3 &amp;"'!$H"&amp;6+$AO41),$AR$4=INDIRECT("'" &amp; $O$3 &amp;"'!$j"&amp;6+$AO41)),INDIRECT("'" &amp; $O$3 &amp;"'!$b"&amp;6+$AO41),"")</f>
        <v/>
      </c>
      <c r="BO44" t="str">
        <f t="array" aca="1" ref="BO44" ca="1">IF(AND(BO$3=INDIRECT("'" &amp; $O$3 &amp;"'!$H"&amp;6+$AO41),$AR$4=INDIRECT("'" &amp; $O$3 &amp;"'!$j"&amp;6+$AO41)),INDIRECT("'" &amp; $O$3 &amp;"'!$b"&amp;6+$AO41),"")</f>
        <v/>
      </c>
      <c r="BQ44" t="str">
        <f t="array" aca="1" ref="BQ44" ca="1">IF(AND(BQ$3=INDIRECT("'" &amp; $O$3 &amp;"'!$H"&amp;6+$AO41),$AR$4=INDIRECT("'" &amp; $O$3 &amp;"'!$j"&amp;6+$AO41)),INDIRECT("'" &amp; $O$3 &amp;"'!$b"&amp;6+$AO41),"")</f>
        <v/>
      </c>
      <c r="BV44" t="str">
        <f t="array" aca="1" ref="BV44" ca="1">IF(AND(BV$3=INDIRECT("'" &amp; $O$3 &amp;"'!$H"&amp;6+$AO41),$AR$4=INDIRECT("'" &amp; $O$3 &amp;"'!$j"&amp;6+$AO41)),INDIRECT("'" &amp; $O$3 &amp;"'!$c"&amp;6+$AO41),"")</f>
        <v/>
      </c>
      <c r="BX44" t="str">
        <f t="array" aca="1" ref="BX44" ca="1">IF(AND(BX$3=INDIRECT("'" &amp; $O$3 &amp;"'!$H"&amp;6+$AO41),$AR$4=INDIRECT("'" &amp; $O$3 &amp;"'!$j"&amp;6+$AO41)),INDIRECT("'" &amp; $O$3 &amp;"'!$c"&amp;6+$AO41),"")</f>
        <v/>
      </c>
      <c r="BZ44" t="str">
        <f t="array" aca="1" ref="BZ44" ca="1">IF(AND(BZ$3=INDIRECT("'" &amp; $O$3 &amp;"'!$H"&amp;6+$AO41),$AR$4=INDIRECT("'" &amp; $O$3 &amp;"'!$j"&amp;6+$AO41)),INDIRECT("'" &amp; $O$3 &amp;"'!$c"&amp;6+$AO41),"")</f>
        <v/>
      </c>
      <c r="CB44" t="str">
        <f t="array" aca="1" ref="CB44" ca="1">IF(AND(CB$3=INDIRECT("'" &amp; $O$3 &amp;"'!$H"&amp;6+$AO41),$AR$4=INDIRECT("'" &amp; $O$3 &amp;"'!$j"&amp;6+$AO41)),INDIRECT("'" &amp; $O$3 &amp;"'!$c"&amp;6+$AO41),"")</f>
        <v/>
      </c>
      <c r="CD44" t="str">
        <f t="array" aca="1" ref="CD44" ca="1">IF(AND(CD$3=INDIRECT("'" &amp; $O$3 &amp;"'!$H"&amp;6+$AO41),$AR$4=INDIRECT("'" &amp; $O$3 &amp;"'!$j"&amp;6+$AO41)),INDIRECT("'" &amp; $O$3 &amp;"'!$c"&amp;6+$AO41),"")</f>
        <v/>
      </c>
      <c r="CF44" t="str">
        <f t="array" aca="1" ref="CF44" ca="1">IF(AND(CF$3=INDIRECT("'" &amp; $O$3 &amp;"'!$H"&amp;6+$AO41),$AR$4=INDIRECT("'" &amp; $O$3 &amp;"'!$j"&amp;6+$AO41)),INDIRECT("'" &amp; $O$3 &amp;"'!$c"&amp;6+$AO41),"")</f>
        <v/>
      </c>
      <c r="CH44" t="str">
        <f t="array" aca="1" ref="CH44" ca="1">IF(AND(CH$3=INDIRECT("'" &amp; $O$3 &amp;"'!$H"&amp;6+$AO41),$AR$4=INDIRECT("'" &amp; $O$3 &amp;"'!$j"&amp;6+$AO41)),INDIRECT("'" &amp; $O$3 &amp;"'!$c"&amp;6+$AO41),"")</f>
        <v/>
      </c>
      <c r="CJ44" t="str">
        <f t="array" aca="1" ref="CJ44" ca="1">IF(AND(CJ$3=INDIRECT("'" &amp; $O$3 &amp;"'!$H"&amp;6+$AO41),$AR$4=INDIRECT("'" &amp; $O$3 &amp;"'!$j"&amp;6+$AO41)),INDIRECT("'" &amp; $O$3 &amp;"'!$c"&amp;6+$AO41),"")</f>
        <v/>
      </c>
      <c r="CL44" t="str">
        <f t="array" aca="1" ref="CL44" ca="1">IF(AND(CL$3=INDIRECT("'" &amp; $O$3 &amp;"'!$H"&amp;6+$AO41),$AR$4=INDIRECT("'" &amp; $O$3 &amp;"'!$j"&amp;6+$AO41)),INDIRECT("'" &amp; $O$3 &amp;"'!$c"&amp;6+$AO41),"")</f>
        <v/>
      </c>
      <c r="CN44" t="str">
        <f t="array" aca="1" ref="CN44" ca="1">IF(AND(CN$3=INDIRECT("'" &amp; $O$3 &amp;"'!$H"&amp;6+$AO41),$AR$4=INDIRECT("'" &amp; $O$3 &amp;"'!$j"&amp;6+$AO41)),INDIRECT("'" &amp; $O$3 &amp;"'!$c"&amp;6+$AO41),"")</f>
        <v/>
      </c>
      <c r="CP44" t="str">
        <f t="array" aca="1" ref="CP44" ca="1">IF(AND(CP$3=INDIRECT("'" &amp; $O$3 &amp;"'!$H"&amp;6+$AO41),$AR$4=INDIRECT("'" &amp; $O$3 &amp;"'!$j"&amp;6+$AO41)),INDIRECT("'" &amp; $O$3 &amp;"'!$c"&amp;6+$AO41),"")</f>
        <v/>
      </c>
      <c r="CR44" s="218" t="str">
        <f t="array" aca="1" ref="CR44" ca="1">IF(AND(CR$3=INDIRECT("'" &amp; $O$3 &amp;"'!$H"&amp;6+$AO41),$AR$4=INDIRECT("'" &amp; $O$3 &amp;"'!$j"&amp;6+$AO41)),INDIRECT("'" &amp; $O$3 &amp;"'!$c"&amp;6+$AO41),"")</f>
        <v/>
      </c>
      <c r="CT44" s="218" t="str">
        <f t="array" aca="1" ref="CT44" ca="1">IF(AND(CT$3=INDIRECT("'" &amp; $O$3 &amp;"'!$H"&amp;6+$AO41),$AR$4=INDIRECT("'" &amp; $O$3 &amp;"'!$j"&amp;6+$AO41)),INDIRECT("'" &amp; $O$3 &amp;"'!$c"&amp;6+$AO41),"")</f>
        <v/>
      </c>
      <c r="CX44" s="218" t="str">
        <f t="array" aca="1" ref="CX44" ca="1">IF(AND(CX$3=INDIRECT("'" &amp; $O$3 &amp;"'!$H"&amp;6+$AO41),$AR$4=INDIRECT("'" &amp; $O$3 &amp;"'!$j"&amp;6+$AO41)),INDIRECT("'" &amp; $O$3 &amp;"'!$d"&amp;6+$AO41),"")</f>
        <v/>
      </c>
      <c r="CZ44" s="218" t="str">
        <f t="array" aca="1" ref="CZ44" ca="1">IF(AND(CZ$3=INDIRECT("'" &amp; $O$3 &amp;"'!$H"&amp;6+$AO41),$AR$4=INDIRECT("'" &amp; $O$3 &amp;"'!$j"&amp;6+$AO41)),INDIRECT("'" &amp; $O$3 &amp;"'!$d"&amp;6+$AO41),"")</f>
        <v/>
      </c>
      <c r="DB44" s="218" t="str">
        <f t="array" aca="1" ref="DB44" ca="1">IF(AND(DB$3=INDIRECT("'" &amp; $O$3 &amp;"'!$H"&amp;6+$AO41),$AR$4=INDIRECT("'" &amp; $O$3 &amp;"'!$j"&amp;6+$AO41)),INDIRECT("'" &amp; $O$3 &amp;"'!$d"&amp;6+$AO41),"")</f>
        <v/>
      </c>
      <c r="DD44" s="218" t="str">
        <f t="array" aca="1" ref="DD44" ca="1">IF(AND(DD$3=INDIRECT("'" &amp; $O$3 &amp;"'!$H"&amp;6+$AO41),$AR$4=INDIRECT("'" &amp; $O$3 &amp;"'!$j"&amp;6+$AO41)),INDIRECT("'" &amp; $O$3 &amp;"'!$d"&amp;6+$AO41),"")</f>
        <v/>
      </c>
      <c r="DF44" s="218" t="str">
        <f t="array" aca="1" ref="DF44" ca="1">IF(AND(DF$3=INDIRECT("'" &amp; $O$3 &amp;"'!$H"&amp;6+$AO41),$AR$4=INDIRECT("'" &amp; $O$3 &amp;"'!$j"&amp;6+$AO41)),INDIRECT("'" &amp; $O$3 &amp;"'!$d"&amp;6+$AO41),"")</f>
        <v/>
      </c>
      <c r="DH44" s="218" t="str">
        <f t="array" aca="1" ref="DH44" ca="1">IF(AND(DH$3=INDIRECT("'" &amp; $O$3 &amp;"'!$H"&amp;6+$AO41),$AR$4=INDIRECT("'" &amp; $O$3 &amp;"'!$j"&amp;6+$AO41)),INDIRECT("'" &amp; $O$3 &amp;"'!$d"&amp;6+$AO41),"")</f>
        <v/>
      </c>
      <c r="DJ44" s="218" t="str">
        <f t="array" aca="1" ref="DJ44" ca="1">IF(AND(DJ$3=INDIRECT("'" &amp; $O$3 &amp;"'!$H"&amp;6+$AO41),$AR$4=INDIRECT("'" &amp; $O$3 &amp;"'!$j"&amp;6+$AO41)),INDIRECT("'" &amp; $O$3 &amp;"'!$d"&amp;6+$AO41),"")</f>
        <v/>
      </c>
      <c r="DL44" s="218" t="str">
        <f t="array" aca="1" ref="DL44" ca="1">IF(AND(DL$3=INDIRECT("'" &amp; $O$3 &amp;"'!$H"&amp;6+$AO41),$AR$4=INDIRECT("'" &amp; $O$3 &amp;"'!$j"&amp;6+$AO41)),INDIRECT("'" &amp; $O$3 &amp;"'!$d"&amp;6+$AO41),"")</f>
        <v/>
      </c>
      <c r="DN44" s="218" t="str">
        <f t="array" aca="1" ref="DN44" ca="1">IF(AND(DN$3=INDIRECT("'" &amp; $O$3 &amp;"'!$H"&amp;6+$AO41),$AR$4=INDIRECT("'" &amp; $O$3 &amp;"'!$j"&amp;6+$AO41)),INDIRECT("'" &amp; $O$3 &amp;"'!$d"&amp;6+$AO41),"")</f>
        <v/>
      </c>
      <c r="DP44" s="218" t="str">
        <f t="array" aca="1" ref="DP44" ca="1">IF(AND(DP$3=INDIRECT("'" &amp; $O$3 &amp;"'!$H"&amp;6+$AO41),$AR$4=INDIRECT("'" &amp; $O$3 &amp;"'!$j"&amp;6+$AO41)),INDIRECT("'" &amp; $O$3 &amp;"'!$d"&amp;6+$AO41),"")</f>
        <v/>
      </c>
      <c r="DR44" s="218" t="str">
        <f t="array" aca="1" ref="DR44" ca="1">IF(AND(DR$3=INDIRECT("'" &amp; $O$3 &amp;"'!$H"&amp;6+$AO41),$AR$4=INDIRECT("'" &amp; $O$3 &amp;"'!$j"&amp;6+$AO41)),INDIRECT("'" &amp; $O$3 &amp;"'!$d"&amp;6+$AO41),"")</f>
        <v/>
      </c>
      <c r="DT44" s="218" t="str">
        <f t="array" aca="1" ref="DT44" ca="1">IF(AND(DT$3=INDIRECT("'" &amp; $O$3 &amp;"'!$H"&amp;6+$AO41),$AR$4=INDIRECT("'" &amp; $O$3 &amp;"'!$j"&amp;6+$AO41)),INDIRECT("'" &amp; $O$3 &amp;"'!$d"&amp;6+$AO41),"")</f>
        <v/>
      </c>
      <c r="DV44" s="218" t="str">
        <f t="array" aca="1" ref="DV44" ca="1">IF(AND(DV$3=INDIRECT("'" &amp; $O$3 &amp;"'!$H"&amp;6+$AO41),$AR$4=INDIRECT("'" &amp; $O$3 &amp;"'!$j"&amp;6+$AO41)),INDIRECT("'" &amp; $O$3 &amp;"'!$d"&amp;6+$AO41),"")</f>
        <v/>
      </c>
    </row>
    <row r="45" spans="3:126" ht="14.4">
      <c r="C45" s="48"/>
      <c r="D45" s="48"/>
      <c r="E45" s="1499"/>
      <c r="F45" s="164" t="s">
        <v>115</v>
      </c>
      <c r="G45" s="164" t="s">
        <v>43</v>
      </c>
      <c r="H45" s="164" t="s">
        <v>115</v>
      </c>
      <c r="I45" s="164" t="s">
        <v>43</v>
      </c>
      <c r="J45" s="164" t="s">
        <v>115</v>
      </c>
      <c r="K45" s="165" t="s">
        <v>43</v>
      </c>
      <c r="L45" s="46"/>
      <c r="M45" s="46"/>
      <c r="N45" s="1499"/>
      <c r="O45" s="164" t="s">
        <v>115</v>
      </c>
      <c r="P45" s="164" t="s">
        <v>43</v>
      </c>
      <c r="Q45" s="164" t="s">
        <v>115</v>
      </c>
      <c r="R45" s="164" t="s">
        <v>43</v>
      </c>
      <c r="S45" s="164" t="s">
        <v>115</v>
      </c>
      <c r="T45" s="165" t="s">
        <v>43</v>
      </c>
      <c r="U45" s="46"/>
      <c r="V45" s="46"/>
      <c r="W45" s="1499"/>
      <c r="X45" s="164" t="s">
        <v>115</v>
      </c>
      <c r="Y45" s="164" t="s">
        <v>43</v>
      </c>
      <c r="Z45" s="164" t="s">
        <v>115</v>
      </c>
      <c r="AA45" s="164" t="s">
        <v>43</v>
      </c>
      <c r="AB45" s="164" t="s">
        <v>115</v>
      </c>
      <c r="AC45" s="165" t="s">
        <v>43</v>
      </c>
      <c r="AD45" s="46"/>
      <c r="AE45" s="147"/>
      <c r="AF45" s="1499"/>
      <c r="AG45" s="164" t="s">
        <v>115</v>
      </c>
      <c r="AH45" s="164" t="s">
        <v>43</v>
      </c>
      <c r="AI45" s="164" t="s">
        <v>115</v>
      </c>
      <c r="AJ45" s="164" t="s">
        <v>43</v>
      </c>
      <c r="AK45" s="164" t="s">
        <v>115</v>
      </c>
      <c r="AL45" s="165" t="s">
        <v>43</v>
      </c>
      <c r="AM45" s="47"/>
      <c r="AO45">
        <v>44</v>
      </c>
      <c r="AS45" t="str">
        <f t="array" aca="1" ref="AS45" ca="1">IF(AND(AS$3=INDIRECT("'" &amp; $O$3 &amp;"'!$H"&amp;6+$AO42),$AR$4=INDIRECT("'" &amp; $O$3 &amp;"'!$j"&amp;6+$AO42)),INDIRECT("'" &amp; $O$3 &amp;"'!$b"&amp;6+$AO42),"")</f>
        <v/>
      </c>
      <c r="AU45" t="str">
        <f t="array" aca="1" ref="AU45" ca="1">IF(AND(AU$3=INDIRECT("'" &amp; $O$3 &amp;"'!$H"&amp;6+$AO42),$AR$4=INDIRECT("'" &amp; $O$3 &amp;"'!$j"&amp;6+$AO42)),INDIRECT("'" &amp; $O$3 &amp;"'!$b"&amp;6+$AO42),"")</f>
        <v/>
      </c>
      <c r="AW45" t="str">
        <f t="array" aca="1" ref="AW45" ca="1">IF(AND(AW$3=INDIRECT("'" &amp; $O$3 &amp;"'!$H"&amp;6+$AO42),$AR$4=INDIRECT("'" &amp; $O$3 &amp;"'!$j"&amp;6+$AO42)),INDIRECT("'" &amp; $O$3 &amp;"'!$b"&amp;6+$AO42),"")</f>
        <v/>
      </c>
      <c r="AY45" t="str">
        <f t="array" aca="1" ref="AY45" ca="1">IF(AND(AY$3=INDIRECT("'" &amp; $O$3 &amp;"'!$H"&amp;6+$AO42),$AR$4=INDIRECT("'" &amp; $O$3 &amp;"'!$j"&amp;6+$AO42)),INDIRECT("'" &amp; $O$3 &amp;"'!$b"&amp;6+$AO42),"")</f>
        <v/>
      </c>
      <c r="BA45" t="str">
        <f t="array" aca="1" ref="BA45" ca="1">IF(AND(BA$3=INDIRECT("'" &amp; $O$3 &amp;"'!$H"&amp;6+$AO42),$AR$4=INDIRECT("'" &amp; $O$3 &amp;"'!$j"&amp;6+$AO42)),INDIRECT("'" &amp; $O$3 &amp;"'!$b"&amp;6+$AO42),"")</f>
        <v/>
      </c>
      <c r="BC45" t="str">
        <f t="array" aca="1" ref="BC45" ca="1">IF(AND(BC$3=INDIRECT("'" &amp; $O$3 &amp;"'!$H"&amp;6+$AO42),$AR$4=INDIRECT("'" &amp; $O$3 &amp;"'!$j"&amp;6+$AO42)),INDIRECT("'" &amp; $O$3 &amp;"'!$b"&amp;6+$AO42),"")</f>
        <v/>
      </c>
      <c r="BE45" t="str">
        <f t="array" aca="1" ref="BE45" ca="1">IF(AND(BE$3=INDIRECT("'" &amp; $O$3 &amp;"'!$H"&amp;6+$AO42),$AR$4=INDIRECT("'" &amp; $O$3 &amp;"'!$j"&amp;6+$AO42)),INDIRECT("'" &amp; $O$3 &amp;"'!$b"&amp;6+$AO42),"")</f>
        <v/>
      </c>
      <c r="BG45" t="str">
        <f t="array" aca="1" ref="BG45" ca="1">IF(AND(BG$3=INDIRECT("'" &amp; $O$3 &amp;"'!$H"&amp;6+$AO42),$AR$4=INDIRECT("'" &amp; $O$3 &amp;"'!$j"&amp;6+$AO42)),INDIRECT("'" &amp; $O$3 &amp;"'!$b"&amp;6+$AO42),"")</f>
        <v/>
      </c>
      <c r="BI45" t="str">
        <f t="array" aca="1" ref="BI45" ca="1">IF(AND(BI$3=INDIRECT("'" &amp; $O$3 &amp;"'!$H"&amp;6+$AO42),$AR$4=INDIRECT("'" &amp; $O$3 &amp;"'!$j"&amp;6+$AO42)),INDIRECT("'" &amp; $O$3 &amp;"'!$b"&amp;6+$AO42),"")</f>
        <v/>
      </c>
      <c r="BK45" t="str">
        <f t="array" aca="1" ref="BK45" ca="1">IF(AND(BK$3=INDIRECT("'" &amp; $O$3 &amp;"'!$H"&amp;6+$AO42),$AR$4=INDIRECT("'" &amp; $O$3 &amp;"'!$j"&amp;6+$AO42)),INDIRECT("'" &amp; $O$3 &amp;"'!$b"&amp;6+$AO42),"")</f>
        <v/>
      </c>
      <c r="BM45" t="str">
        <f t="array" aca="1" ref="BM45" ca="1">IF(AND(BM$3=INDIRECT("'" &amp; $O$3 &amp;"'!$H"&amp;6+$AO42),$AR$4=INDIRECT("'" &amp; $O$3 &amp;"'!$j"&amp;6+$AO42)),INDIRECT("'" &amp; $O$3 &amp;"'!$b"&amp;6+$AO42),"")</f>
        <v/>
      </c>
      <c r="BO45" t="str">
        <f t="array" aca="1" ref="BO45" ca="1">IF(AND(BO$3=INDIRECT("'" &amp; $O$3 &amp;"'!$H"&amp;6+$AO42),$AR$4=INDIRECT("'" &amp; $O$3 &amp;"'!$j"&amp;6+$AO42)),INDIRECT("'" &amp; $O$3 &amp;"'!$b"&amp;6+$AO42),"")</f>
        <v/>
      </c>
      <c r="BQ45" t="str">
        <f t="array" aca="1" ref="BQ45" ca="1">IF(AND(BQ$3=INDIRECT("'" &amp; $O$3 &amp;"'!$H"&amp;6+$AO42),$AR$4=INDIRECT("'" &amp; $O$3 &amp;"'!$j"&amp;6+$AO42)),INDIRECT("'" &amp; $O$3 &amp;"'!$b"&amp;6+$AO42),"")</f>
        <v/>
      </c>
      <c r="BV45" t="str">
        <f t="array" aca="1" ref="BV45" ca="1">IF(AND(BV$3=INDIRECT("'" &amp; $O$3 &amp;"'!$H"&amp;6+$AO42),$AR$4=INDIRECT("'" &amp; $O$3 &amp;"'!$j"&amp;6+$AO42)),INDIRECT("'" &amp; $O$3 &amp;"'!$c"&amp;6+$AO42),"")</f>
        <v/>
      </c>
      <c r="BX45" t="str">
        <f t="array" aca="1" ref="BX45" ca="1">IF(AND(BX$3=INDIRECT("'" &amp; $O$3 &amp;"'!$H"&amp;6+$AO42),$AR$4=INDIRECT("'" &amp; $O$3 &amp;"'!$j"&amp;6+$AO42)),INDIRECT("'" &amp; $O$3 &amp;"'!$c"&amp;6+$AO42),"")</f>
        <v/>
      </c>
      <c r="BZ45" t="str">
        <f t="array" aca="1" ref="BZ45" ca="1">IF(AND(BZ$3=INDIRECT("'" &amp; $O$3 &amp;"'!$H"&amp;6+$AO42),$AR$4=INDIRECT("'" &amp; $O$3 &amp;"'!$j"&amp;6+$AO42)),INDIRECT("'" &amp; $O$3 &amp;"'!$c"&amp;6+$AO42),"")</f>
        <v/>
      </c>
      <c r="CB45" t="str">
        <f t="array" aca="1" ref="CB45" ca="1">IF(AND(CB$3=INDIRECT("'" &amp; $O$3 &amp;"'!$H"&amp;6+$AO42),$AR$4=INDIRECT("'" &amp; $O$3 &amp;"'!$j"&amp;6+$AO42)),INDIRECT("'" &amp; $O$3 &amp;"'!$c"&amp;6+$AO42),"")</f>
        <v/>
      </c>
      <c r="CD45" t="str">
        <f t="array" aca="1" ref="CD45" ca="1">IF(AND(CD$3=INDIRECT("'" &amp; $O$3 &amp;"'!$H"&amp;6+$AO42),$AR$4=INDIRECT("'" &amp; $O$3 &amp;"'!$j"&amp;6+$AO42)),INDIRECT("'" &amp; $O$3 &amp;"'!$c"&amp;6+$AO42),"")</f>
        <v/>
      </c>
      <c r="CF45" t="str">
        <f t="array" aca="1" ref="CF45" ca="1">IF(AND(CF$3=INDIRECT("'" &amp; $O$3 &amp;"'!$H"&amp;6+$AO42),$AR$4=INDIRECT("'" &amp; $O$3 &amp;"'!$j"&amp;6+$AO42)),INDIRECT("'" &amp; $O$3 &amp;"'!$c"&amp;6+$AO42),"")</f>
        <v/>
      </c>
      <c r="CH45" t="str">
        <f t="array" aca="1" ref="CH45" ca="1">IF(AND(CH$3=INDIRECT("'" &amp; $O$3 &amp;"'!$H"&amp;6+$AO42),$AR$4=INDIRECT("'" &amp; $O$3 &amp;"'!$j"&amp;6+$AO42)),INDIRECT("'" &amp; $O$3 &amp;"'!$c"&amp;6+$AO42),"")</f>
        <v/>
      </c>
      <c r="CJ45" t="str">
        <f t="array" aca="1" ref="CJ45" ca="1">IF(AND(CJ$3=INDIRECT("'" &amp; $O$3 &amp;"'!$H"&amp;6+$AO42),$AR$4=INDIRECT("'" &amp; $O$3 &amp;"'!$j"&amp;6+$AO42)),INDIRECT("'" &amp; $O$3 &amp;"'!$c"&amp;6+$AO42),"")</f>
        <v/>
      </c>
      <c r="CL45" t="str">
        <f t="array" aca="1" ref="CL45" ca="1">IF(AND(CL$3=INDIRECT("'" &amp; $O$3 &amp;"'!$H"&amp;6+$AO42),$AR$4=INDIRECT("'" &amp; $O$3 &amp;"'!$j"&amp;6+$AO42)),INDIRECT("'" &amp; $O$3 &amp;"'!$c"&amp;6+$AO42),"")</f>
        <v/>
      </c>
      <c r="CN45" t="str">
        <f t="array" aca="1" ref="CN45" ca="1">IF(AND(CN$3=INDIRECT("'" &amp; $O$3 &amp;"'!$H"&amp;6+$AO42),$AR$4=INDIRECT("'" &amp; $O$3 &amp;"'!$j"&amp;6+$AO42)),INDIRECT("'" &amp; $O$3 &amp;"'!$c"&amp;6+$AO42),"")</f>
        <v/>
      </c>
      <c r="CP45" t="str">
        <f t="array" aca="1" ref="CP45" ca="1">IF(AND(CP$3=INDIRECT("'" &amp; $O$3 &amp;"'!$H"&amp;6+$AO42),$AR$4=INDIRECT("'" &amp; $O$3 &amp;"'!$j"&amp;6+$AO42)),INDIRECT("'" &amp; $O$3 &amp;"'!$c"&amp;6+$AO42),"")</f>
        <v/>
      </c>
      <c r="CR45" s="218" t="str">
        <f t="array" aca="1" ref="CR45" ca="1">IF(AND(CR$3=INDIRECT("'" &amp; $O$3 &amp;"'!$H"&amp;6+$AO42),$AR$4=INDIRECT("'" &amp; $O$3 &amp;"'!$j"&amp;6+$AO42)),INDIRECT("'" &amp; $O$3 &amp;"'!$c"&amp;6+$AO42),"")</f>
        <v/>
      </c>
      <c r="CT45" s="218" t="str">
        <f t="array" aca="1" ref="CT45" ca="1">IF(AND(CT$3=INDIRECT("'" &amp; $O$3 &amp;"'!$H"&amp;6+$AO42),$AR$4=INDIRECT("'" &amp; $O$3 &amp;"'!$j"&amp;6+$AO42)),INDIRECT("'" &amp; $O$3 &amp;"'!$c"&amp;6+$AO42),"")</f>
        <v/>
      </c>
      <c r="CX45" s="218" t="str">
        <f t="array" aca="1" ref="CX45" ca="1">IF(AND(CX$3=INDIRECT("'" &amp; $O$3 &amp;"'!$H"&amp;6+$AO42),$AR$4=INDIRECT("'" &amp; $O$3 &amp;"'!$j"&amp;6+$AO42)),INDIRECT("'" &amp; $O$3 &amp;"'!$d"&amp;6+$AO42),"")</f>
        <v/>
      </c>
      <c r="CZ45" s="218" t="str">
        <f t="array" aca="1" ref="CZ45" ca="1">IF(AND(CZ$3=INDIRECT("'" &amp; $O$3 &amp;"'!$H"&amp;6+$AO42),$AR$4=INDIRECT("'" &amp; $O$3 &amp;"'!$j"&amp;6+$AO42)),INDIRECT("'" &amp; $O$3 &amp;"'!$d"&amp;6+$AO42),"")</f>
        <v/>
      </c>
      <c r="DB45" s="218" t="str">
        <f t="array" aca="1" ref="DB45" ca="1">IF(AND(DB$3=INDIRECT("'" &amp; $O$3 &amp;"'!$H"&amp;6+$AO42),$AR$4=INDIRECT("'" &amp; $O$3 &amp;"'!$j"&amp;6+$AO42)),INDIRECT("'" &amp; $O$3 &amp;"'!$d"&amp;6+$AO42),"")</f>
        <v/>
      </c>
      <c r="DD45" s="218" t="str">
        <f t="array" aca="1" ref="DD45" ca="1">IF(AND(DD$3=INDIRECT("'" &amp; $O$3 &amp;"'!$H"&amp;6+$AO42),$AR$4=INDIRECT("'" &amp; $O$3 &amp;"'!$j"&amp;6+$AO42)),INDIRECT("'" &amp; $O$3 &amp;"'!$d"&amp;6+$AO42),"")</f>
        <v/>
      </c>
      <c r="DF45" s="218" t="str">
        <f t="array" aca="1" ref="DF45" ca="1">IF(AND(DF$3=INDIRECT("'" &amp; $O$3 &amp;"'!$H"&amp;6+$AO42),$AR$4=INDIRECT("'" &amp; $O$3 &amp;"'!$j"&amp;6+$AO42)),INDIRECT("'" &amp; $O$3 &amp;"'!$d"&amp;6+$AO42),"")</f>
        <v/>
      </c>
      <c r="DH45" s="218" t="str">
        <f t="array" aca="1" ref="DH45" ca="1">IF(AND(DH$3=INDIRECT("'" &amp; $O$3 &amp;"'!$H"&amp;6+$AO42),$AR$4=INDIRECT("'" &amp; $O$3 &amp;"'!$j"&amp;6+$AO42)),INDIRECT("'" &amp; $O$3 &amp;"'!$d"&amp;6+$AO42),"")</f>
        <v/>
      </c>
      <c r="DJ45" s="218" t="str">
        <f t="array" aca="1" ref="DJ45" ca="1">IF(AND(DJ$3=INDIRECT("'" &amp; $O$3 &amp;"'!$H"&amp;6+$AO42),$AR$4=INDIRECT("'" &amp; $O$3 &amp;"'!$j"&amp;6+$AO42)),INDIRECT("'" &amp; $O$3 &amp;"'!$d"&amp;6+$AO42),"")</f>
        <v/>
      </c>
      <c r="DL45" s="218" t="str">
        <f t="array" aca="1" ref="DL45" ca="1">IF(AND(DL$3=INDIRECT("'" &amp; $O$3 &amp;"'!$H"&amp;6+$AO42),$AR$4=INDIRECT("'" &amp; $O$3 &amp;"'!$j"&amp;6+$AO42)),INDIRECT("'" &amp; $O$3 &amp;"'!$d"&amp;6+$AO42),"")</f>
        <v/>
      </c>
      <c r="DN45" s="218" t="str">
        <f t="array" aca="1" ref="DN45" ca="1">IF(AND(DN$3=INDIRECT("'" &amp; $O$3 &amp;"'!$H"&amp;6+$AO42),$AR$4=INDIRECT("'" &amp; $O$3 &amp;"'!$j"&amp;6+$AO42)),INDIRECT("'" &amp; $O$3 &amp;"'!$d"&amp;6+$AO42),"")</f>
        <v/>
      </c>
      <c r="DP45" s="218" t="str">
        <f t="array" aca="1" ref="DP45" ca="1">IF(AND(DP$3=INDIRECT("'" &amp; $O$3 &amp;"'!$H"&amp;6+$AO42),$AR$4=INDIRECT("'" &amp; $O$3 &amp;"'!$j"&amp;6+$AO42)),INDIRECT("'" &amp; $O$3 &amp;"'!$d"&amp;6+$AO42),"")</f>
        <v/>
      </c>
      <c r="DR45" s="218" t="str">
        <f t="array" aca="1" ref="DR45" ca="1">IF(AND(DR$3=INDIRECT("'" &amp; $O$3 &amp;"'!$H"&amp;6+$AO42),$AR$4=INDIRECT("'" &amp; $O$3 &amp;"'!$j"&amp;6+$AO42)),INDIRECT("'" &amp; $O$3 &amp;"'!$d"&amp;6+$AO42),"")</f>
        <v/>
      </c>
      <c r="DT45" s="218" t="str">
        <f t="array" aca="1" ref="DT45" ca="1">IF(AND(DT$3=INDIRECT("'" &amp; $O$3 &amp;"'!$H"&amp;6+$AO42),$AR$4=INDIRECT("'" &amp; $O$3 &amp;"'!$j"&amp;6+$AO42)),INDIRECT("'" &amp; $O$3 &amp;"'!$d"&amp;6+$AO42),"")</f>
        <v/>
      </c>
      <c r="DV45" s="218" t="str">
        <f t="array" aca="1" ref="DV45" ca="1">IF(AND(DV$3=INDIRECT("'" &amp; $O$3 &amp;"'!$H"&amp;6+$AO42),$AR$4=INDIRECT("'" &amp; $O$3 &amp;"'!$j"&amp;6+$AO42)),INDIRECT("'" &amp; $O$3 &amp;"'!$d"&amp;6+$AO42),"")</f>
        <v/>
      </c>
    </row>
    <row r="46" spans="3:126" ht="13.8">
      <c r="C46" s="48"/>
      <c r="D46" s="48"/>
      <c r="E46" s="140" t="s">
        <v>88</v>
      </c>
      <c r="F46" s="143">
        <f ca="1">AT2</f>
        <v>0</v>
      </c>
      <c r="G46" s="143"/>
      <c r="H46" s="143">
        <f ca="1">BW2</f>
        <v>0</v>
      </c>
      <c r="I46" s="143"/>
      <c r="J46" s="143">
        <f ca="1">CY2</f>
        <v>0</v>
      </c>
      <c r="K46" s="144"/>
      <c r="L46" s="46"/>
      <c r="M46" s="47"/>
      <c r="N46" s="140" t="s">
        <v>88</v>
      </c>
      <c r="O46" s="143">
        <f ca="1">SQRT(SUMSQ((O55,O64,O73)))</f>
        <v>0</v>
      </c>
      <c r="P46" s="143"/>
      <c r="Q46" s="143">
        <f ca="1">SQRT(SUMSQ((Q55,Q64,Q73)))</f>
        <v>0</v>
      </c>
      <c r="R46" s="143"/>
      <c r="S46" s="143">
        <f ca="1">SQRT(SUMSQ((S55,S64,S73)))</f>
        <v>0</v>
      </c>
      <c r="T46" s="144"/>
      <c r="U46" s="46"/>
      <c r="V46" s="47"/>
      <c r="W46" s="140" t="s">
        <v>88</v>
      </c>
      <c r="X46" s="143">
        <f ca="1">SQRT(SUMSQ((X55,X64,X73)))</f>
        <v>0</v>
      </c>
      <c r="Y46" s="143"/>
      <c r="Z46" s="143">
        <f ca="1">SQRT(SUMSQ((Z55,Z64,Z73)))</f>
        <v>0</v>
      </c>
      <c r="AA46" s="143"/>
      <c r="AB46" s="143">
        <f ca="1">SQRT(SUMSQ((AB55,AB64,AB73)))</f>
        <v>0</v>
      </c>
      <c r="AC46" s="144"/>
      <c r="AD46" s="46"/>
      <c r="AE46" s="147"/>
      <c r="AF46" s="140" t="s">
        <v>88</v>
      </c>
      <c r="AG46" s="143">
        <f ca="1">BJ2</f>
        <v>0</v>
      </c>
      <c r="AH46" s="143"/>
      <c r="AI46" s="143">
        <f ca="1">CM2</f>
        <v>0</v>
      </c>
      <c r="AJ46" s="143"/>
      <c r="AK46" s="143">
        <f ca="1">DO2</f>
        <v>0</v>
      </c>
      <c r="AL46" s="144"/>
      <c r="AM46" s="47"/>
      <c r="AO46">
        <v>45</v>
      </c>
      <c r="AS46" t="str">
        <f t="array" aca="1" ref="AS46" ca="1">IF(AND(AS$3=INDIRECT("'" &amp; $O$3 &amp;"'!$H"&amp;6+$AO43),$AR$4=INDIRECT("'" &amp; $O$3 &amp;"'!$j"&amp;6+$AO43)),INDIRECT("'" &amp; $O$3 &amp;"'!$b"&amp;6+$AO43),"")</f>
        <v/>
      </c>
      <c r="AU46" t="str">
        <f t="array" aca="1" ref="AU46" ca="1">IF(AND(AU$3=INDIRECT("'" &amp; $O$3 &amp;"'!$H"&amp;6+$AO43),$AR$4=INDIRECT("'" &amp; $O$3 &amp;"'!$j"&amp;6+$AO43)),INDIRECT("'" &amp; $O$3 &amp;"'!$b"&amp;6+$AO43),"")</f>
        <v/>
      </c>
      <c r="AW46" t="str">
        <f t="array" aca="1" ref="AW46" ca="1">IF(AND(AW$3=INDIRECT("'" &amp; $O$3 &amp;"'!$H"&amp;6+$AO43),$AR$4=INDIRECT("'" &amp; $O$3 &amp;"'!$j"&amp;6+$AO43)),INDIRECT("'" &amp; $O$3 &amp;"'!$b"&amp;6+$AO43),"")</f>
        <v/>
      </c>
      <c r="AY46" t="str">
        <f t="array" aca="1" ref="AY46" ca="1">IF(AND(AY$3=INDIRECT("'" &amp; $O$3 &amp;"'!$H"&amp;6+$AO43),$AR$4=INDIRECT("'" &amp; $O$3 &amp;"'!$j"&amp;6+$AO43)),INDIRECT("'" &amp; $O$3 &amp;"'!$b"&amp;6+$AO43),"")</f>
        <v/>
      </c>
      <c r="BA46" t="str">
        <f t="array" aca="1" ref="BA46" ca="1">IF(AND(BA$3=INDIRECT("'" &amp; $O$3 &amp;"'!$H"&amp;6+$AO43),$AR$4=INDIRECT("'" &amp; $O$3 &amp;"'!$j"&amp;6+$AO43)),INDIRECT("'" &amp; $O$3 &amp;"'!$b"&amp;6+$AO43),"")</f>
        <v/>
      </c>
      <c r="BC46" t="str">
        <f t="array" aca="1" ref="BC46" ca="1">IF(AND(BC$3=INDIRECT("'" &amp; $O$3 &amp;"'!$H"&amp;6+$AO43),$AR$4=INDIRECT("'" &amp; $O$3 &amp;"'!$j"&amp;6+$AO43)),INDIRECT("'" &amp; $O$3 &amp;"'!$b"&amp;6+$AO43),"")</f>
        <v/>
      </c>
      <c r="BE46" t="str">
        <f t="array" aca="1" ref="BE46" ca="1">IF(AND(BE$3=INDIRECT("'" &amp; $O$3 &amp;"'!$H"&amp;6+$AO43),$AR$4=INDIRECT("'" &amp; $O$3 &amp;"'!$j"&amp;6+$AO43)),INDIRECT("'" &amp; $O$3 &amp;"'!$b"&amp;6+$AO43),"")</f>
        <v/>
      </c>
      <c r="BG46" t="str">
        <f t="array" aca="1" ref="BG46" ca="1">IF(AND(BG$3=INDIRECT("'" &amp; $O$3 &amp;"'!$H"&amp;6+$AO43),$AR$4=INDIRECT("'" &amp; $O$3 &amp;"'!$j"&amp;6+$AO43)),INDIRECT("'" &amp; $O$3 &amp;"'!$b"&amp;6+$AO43),"")</f>
        <v/>
      </c>
      <c r="BI46" t="str">
        <f t="array" aca="1" ref="BI46" ca="1">IF(AND(BI$3=INDIRECT("'" &amp; $O$3 &amp;"'!$H"&amp;6+$AO43),$AR$4=INDIRECT("'" &amp; $O$3 &amp;"'!$j"&amp;6+$AO43)),INDIRECT("'" &amp; $O$3 &amp;"'!$b"&amp;6+$AO43),"")</f>
        <v/>
      </c>
      <c r="BK46" t="str">
        <f t="array" aca="1" ref="BK46" ca="1">IF(AND(BK$3=INDIRECT("'" &amp; $O$3 &amp;"'!$H"&amp;6+$AO43),$AR$4=INDIRECT("'" &amp; $O$3 &amp;"'!$j"&amp;6+$AO43)),INDIRECT("'" &amp; $O$3 &amp;"'!$b"&amp;6+$AO43),"")</f>
        <v/>
      </c>
      <c r="BM46" t="str">
        <f t="array" aca="1" ref="BM46" ca="1">IF(AND(BM$3=INDIRECT("'" &amp; $O$3 &amp;"'!$H"&amp;6+$AO43),$AR$4=INDIRECT("'" &amp; $O$3 &amp;"'!$j"&amp;6+$AO43)),INDIRECT("'" &amp; $O$3 &amp;"'!$b"&amp;6+$AO43),"")</f>
        <v/>
      </c>
      <c r="BO46" t="str">
        <f t="array" aca="1" ref="BO46" ca="1">IF(AND(BO$3=INDIRECT("'" &amp; $O$3 &amp;"'!$H"&amp;6+$AO43),$AR$4=INDIRECT("'" &amp; $O$3 &amp;"'!$j"&amp;6+$AO43)),INDIRECT("'" &amp; $O$3 &amp;"'!$b"&amp;6+$AO43),"")</f>
        <v/>
      </c>
      <c r="BQ46" t="str">
        <f t="array" aca="1" ref="BQ46" ca="1">IF(AND(BQ$3=INDIRECT("'" &amp; $O$3 &amp;"'!$H"&amp;6+$AO43),$AR$4=INDIRECT("'" &amp; $O$3 &amp;"'!$j"&amp;6+$AO43)),INDIRECT("'" &amp; $O$3 &amp;"'!$b"&amp;6+$AO43),"")</f>
        <v/>
      </c>
      <c r="BV46" t="str">
        <f t="array" aca="1" ref="BV46" ca="1">IF(AND(BV$3=INDIRECT("'" &amp; $O$3 &amp;"'!$H"&amp;6+$AO43),$AR$4=INDIRECT("'" &amp; $O$3 &amp;"'!$j"&amp;6+$AO43)),INDIRECT("'" &amp; $O$3 &amp;"'!$c"&amp;6+$AO43),"")</f>
        <v/>
      </c>
      <c r="BX46" t="str">
        <f t="array" aca="1" ref="BX46" ca="1">IF(AND(BX$3=INDIRECT("'" &amp; $O$3 &amp;"'!$H"&amp;6+$AO43),$AR$4=INDIRECT("'" &amp; $O$3 &amp;"'!$j"&amp;6+$AO43)),INDIRECT("'" &amp; $O$3 &amp;"'!$c"&amp;6+$AO43),"")</f>
        <v/>
      </c>
      <c r="BZ46" t="str">
        <f t="array" aca="1" ref="BZ46" ca="1">IF(AND(BZ$3=INDIRECT("'" &amp; $O$3 &amp;"'!$H"&amp;6+$AO43),$AR$4=INDIRECT("'" &amp; $O$3 &amp;"'!$j"&amp;6+$AO43)),INDIRECT("'" &amp; $O$3 &amp;"'!$c"&amp;6+$AO43),"")</f>
        <v/>
      </c>
      <c r="CB46" t="str">
        <f t="array" aca="1" ref="CB46" ca="1">IF(AND(CB$3=INDIRECT("'" &amp; $O$3 &amp;"'!$H"&amp;6+$AO43),$AR$4=INDIRECT("'" &amp; $O$3 &amp;"'!$j"&amp;6+$AO43)),INDIRECT("'" &amp; $O$3 &amp;"'!$c"&amp;6+$AO43),"")</f>
        <v/>
      </c>
      <c r="CD46" t="str">
        <f t="array" aca="1" ref="CD46" ca="1">IF(AND(CD$3=INDIRECT("'" &amp; $O$3 &amp;"'!$H"&amp;6+$AO43),$AR$4=INDIRECT("'" &amp; $O$3 &amp;"'!$j"&amp;6+$AO43)),INDIRECT("'" &amp; $O$3 &amp;"'!$c"&amp;6+$AO43),"")</f>
        <v/>
      </c>
      <c r="CF46" t="str">
        <f t="array" aca="1" ref="CF46" ca="1">IF(AND(CF$3=INDIRECT("'" &amp; $O$3 &amp;"'!$H"&amp;6+$AO43),$AR$4=INDIRECT("'" &amp; $O$3 &amp;"'!$j"&amp;6+$AO43)),INDIRECT("'" &amp; $O$3 &amp;"'!$c"&amp;6+$AO43),"")</f>
        <v/>
      </c>
      <c r="CH46" t="str">
        <f t="array" aca="1" ref="CH46" ca="1">IF(AND(CH$3=INDIRECT("'" &amp; $O$3 &amp;"'!$H"&amp;6+$AO43),$AR$4=INDIRECT("'" &amp; $O$3 &amp;"'!$j"&amp;6+$AO43)),INDIRECT("'" &amp; $O$3 &amp;"'!$c"&amp;6+$AO43),"")</f>
        <v/>
      </c>
      <c r="CJ46" t="str">
        <f t="array" aca="1" ref="CJ46" ca="1">IF(AND(CJ$3=INDIRECT("'" &amp; $O$3 &amp;"'!$H"&amp;6+$AO43),$AR$4=INDIRECT("'" &amp; $O$3 &amp;"'!$j"&amp;6+$AO43)),INDIRECT("'" &amp; $O$3 &amp;"'!$c"&amp;6+$AO43),"")</f>
        <v/>
      </c>
      <c r="CL46" t="str">
        <f t="array" aca="1" ref="CL46" ca="1">IF(AND(CL$3=INDIRECT("'" &amp; $O$3 &amp;"'!$H"&amp;6+$AO43),$AR$4=INDIRECT("'" &amp; $O$3 &amp;"'!$j"&amp;6+$AO43)),INDIRECT("'" &amp; $O$3 &amp;"'!$c"&amp;6+$AO43),"")</f>
        <v/>
      </c>
      <c r="CN46" t="str">
        <f t="array" aca="1" ref="CN46" ca="1">IF(AND(CN$3=INDIRECT("'" &amp; $O$3 &amp;"'!$H"&amp;6+$AO43),$AR$4=INDIRECT("'" &amp; $O$3 &amp;"'!$j"&amp;6+$AO43)),INDIRECT("'" &amp; $O$3 &amp;"'!$c"&amp;6+$AO43),"")</f>
        <v/>
      </c>
      <c r="CP46" t="str">
        <f t="array" aca="1" ref="CP46" ca="1">IF(AND(CP$3=INDIRECT("'" &amp; $O$3 &amp;"'!$H"&amp;6+$AO43),$AR$4=INDIRECT("'" &amp; $O$3 &amp;"'!$j"&amp;6+$AO43)),INDIRECT("'" &amp; $O$3 &amp;"'!$c"&amp;6+$AO43),"")</f>
        <v/>
      </c>
      <c r="CR46" s="218" t="str">
        <f t="array" aca="1" ref="CR46" ca="1">IF(AND(CR$3=INDIRECT("'" &amp; $O$3 &amp;"'!$H"&amp;6+$AO43),$AR$4=INDIRECT("'" &amp; $O$3 &amp;"'!$j"&amp;6+$AO43)),INDIRECT("'" &amp; $O$3 &amp;"'!$c"&amp;6+$AO43),"")</f>
        <v/>
      </c>
      <c r="CT46" s="218" t="str">
        <f t="array" aca="1" ref="CT46" ca="1">IF(AND(CT$3=INDIRECT("'" &amp; $O$3 &amp;"'!$H"&amp;6+$AO43),$AR$4=INDIRECT("'" &amp; $O$3 &amp;"'!$j"&amp;6+$AO43)),INDIRECT("'" &amp; $O$3 &amp;"'!$c"&amp;6+$AO43),"")</f>
        <v/>
      </c>
      <c r="CX46" s="218" t="str">
        <f t="array" aca="1" ref="CX46" ca="1">IF(AND(CX$3=INDIRECT("'" &amp; $O$3 &amp;"'!$H"&amp;6+$AO43),$AR$4=INDIRECT("'" &amp; $O$3 &amp;"'!$j"&amp;6+$AO43)),INDIRECT("'" &amp; $O$3 &amp;"'!$d"&amp;6+$AO43),"")</f>
        <v/>
      </c>
      <c r="CZ46" s="218" t="str">
        <f t="array" aca="1" ref="CZ46" ca="1">IF(AND(CZ$3=INDIRECT("'" &amp; $O$3 &amp;"'!$H"&amp;6+$AO43),$AR$4=INDIRECT("'" &amp; $O$3 &amp;"'!$j"&amp;6+$AO43)),INDIRECT("'" &amp; $O$3 &amp;"'!$d"&amp;6+$AO43),"")</f>
        <v/>
      </c>
      <c r="DB46" s="218" t="str">
        <f t="array" aca="1" ref="DB46" ca="1">IF(AND(DB$3=INDIRECT("'" &amp; $O$3 &amp;"'!$H"&amp;6+$AO43),$AR$4=INDIRECT("'" &amp; $O$3 &amp;"'!$j"&amp;6+$AO43)),INDIRECT("'" &amp; $O$3 &amp;"'!$d"&amp;6+$AO43),"")</f>
        <v/>
      </c>
      <c r="DD46" s="218" t="str">
        <f t="array" aca="1" ref="DD46" ca="1">IF(AND(DD$3=INDIRECT("'" &amp; $O$3 &amp;"'!$H"&amp;6+$AO43),$AR$4=INDIRECT("'" &amp; $O$3 &amp;"'!$j"&amp;6+$AO43)),INDIRECT("'" &amp; $O$3 &amp;"'!$d"&amp;6+$AO43),"")</f>
        <v/>
      </c>
      <c r="DF46" s="218" t="str">
        <f t="array" aca="1" ref="DF46" ca="1">IF(AND(DF$3=INDIRECT("'" &amp; $O$3 &amp;"'!$H"&amp;6+$AO43),$AR$4=INDIRECT("'" &amp; $O$3 &amp;"'!$j"&amp;6+$AO43)),INDIRECT("'" &amp; $O$3 &amp;"'!$d"&amp;6+$AO43),"")</f>
        <v/>
      </c>
      <c r="DH46" s="218" t="str">
        <f t="array" aca="1" ref="DH46" ca="1">IF(AND(DH$3=INDIRECT("'" &amp; $O$3 &amp;"'!$H"&amp;6+$AO43),$AR$4=INDIRECT("'" &amp; $O$3 &amp;"'!$j"&amp;6+$AO43)),INDIRECT("'" &amp; $O$3 &amp;"'!$d"&amp;6+$AO43),"")</f>
        <v/>
      </c>
      <c r="DJ46" s="218" t="str">
        <f t="array" aca="1" ref="DJ46" ca="1">IF(AND(DJ$3=INDIRECT("'" &amp; $O$3 &amp;"'!$H"&amp;6+$AO43),$AR$4=INDIRECT("'" &amp; $O$3 &amp;"'!$j"&amp;6+$AO43)),INDIRECT("'" &amp; $O$3 &amp;"'!$d"&amp;6+$AO43),"")</f>
        <v/>
      </c>
      <c r="DL46" s="218" t="str">
        <f t="array" aca="1" ref="DL46" ca="1">IF(AND(DL$3=INDIRECT("'" &amp; $O$3 &amp;"'!$H"&amp;6+$AO43),$AR$4=INDIRECT("'" &amp; $O$3 &amp;"'!$j"&amp;6+$AO43)),INDIRECT("'" &amp; $O$3 &amp;"'!$d"&amp;6+$AO43),"")</f>
        <v/>
      </c>
      <c r="DN46" s="218" t="str">
        <f t="array" aca="1" ref="DN46" ca="1">IF(AND(DN$3=INDIRECT("'" &amp; $O$3 &amp;"'!$H"&amp;6+$AO43),$AR$4=INDIRECT("'" &amp; $O$3 &amp;"'!$j"&amp;6+$AO43)),INDIRECT("'" &amp; $O$3 &amp;"'!$d"&amp;6+$AO43),"")</f>
        <v/>
      </c>
      <c r="DP46" s="218" t="str">
        <f t="array" aca="1" ref="DP46" ca="1">IF(AND(DP$3=INDIRECT("'" &amp; $O$3 &amp;"'!$H"&amp;6+$AO43),$AR$4=INDIRECT("'" &amp; $O$3 &amp;"'!$j"&amp;6+$AO43)),INDIRECT("'" &amp; $O$3 &amp;"'!$d"&amp;6+$AO43),"")</f>
        <v/>
      </c>
      <c r="DR46" s="218" t="str">
        <f t="array" aca="1" ref="DR46" ca="1">IF(AND(DR$3=INDIRECT("'" &amp; $O$3 &amp;"'!$H"&amp;6+$AO43),$AR$4=INDIRECT("'" &amp; $O$3 &amp;"'!$j"&amp;6+$AO43)),INDIRECT("'" &amp; $O$3 &amp;"'!$d"&amp;6+$AO43),"")</f>
        <v/>
      </c>
      <c r="DT46" s="218" t="str">
        <f t="array" aca="1" ref="DT46" ca="1">IF(AND(DT$3=INDIRECT("'" &amp; $O$3 &amp;"'!$H"&amp;6+$AO43),$AR$4=INDIRECT("'" &amp; $O$3 &amp;"'!$j"&amp;6+$AO43)),INDIRECT("'" &amp; $O$3 &amp;"'!$d"&amp;6+$AO43),"")</f>
        <v/>
      </c>
      <c r="DV46" s="218" t="str">
        <f t="array" aca="1" ref="DV46" ca="1">IF(AND(DV$3=INDIRECT("'" &amp; $O$3 &amp;"'!$H"&amp;6+$AO43),$AR$4=INDIRECT("'" &amp; $O$3 &amp;"'!$j"&amp;6+$AO43)),INDIRECT("'" &amp; $O$3 &amp;"'!$d"&amp;6+$AO43),"")</f>
        <v/>
      </c>
    </row>
    <row r="47" spans="3:126" ht="13.95" customHeight="1">
      <c r="C47" s="48"/>
      <c r="D47" s="48"/>
      <c r="E47" s="140" t="s">
        <v>89</v>
      </c>
      <c r="F47" s="143">
        <f ca="1">AT55</f>
        <v>40</v>
      </c>
      <c r="G47" s="143"/>
      <c r="H47" s="143">
        <f ca="1">BW55</f>
        <v>40</v>
      </c>
      <c r="I47" s="143"/>
      <c r="J47" s="143">
        <f ca="1">CY55</f>
        <v>40</v>
      </c>
      <c r="K47" s="144"/>
      <c r="L47" s="46"/>
      <c r="M47" s="46"/>
      <c r="N47" s="140" t="s">
        <v>89</v>
      </c>
      <c r="O47" s="143">
        <f ca="1">SQRT(SUMSQ((O56,O65,O74)))</f>
        <v>200.9975124224178</v>
      </c>
      <c r="P47" s="143"/>
      <c r="Q47" s="143">
        <f ca="1">SQRT(SUMSQ((Q56,Q65,Q74)))</f>
        <v>203.96078054371139</v>
      </c>
      <c r="R47" s="143"/>
      <c r="S47" s="143">
        <f ca="1">SQRT(SUMSQ((S56,S65,S74)))</f>
        <v>200.9975124224178</v>
      </c>
      <c r="T47" s="144"/>
      <c r="U47" s="46"/>
      <c r="V47" s="46"/>
      <c r="W47" s="140" t="s">
        <v>89</v>
      </c>
      <c r="X47" s="143">
        <f ca="1">SQRT(SUMSQ((X56,X65,X74)))</f>
        <v>0</v>
      </c>
      <c r="Y47" s="143"/>
      <c r="Z47" s="143">
        <f ca="1">SQRT(SUMSQ((Z56,Z65,Z74)))</f>
        <v>0</v>
      </c>
      <c r="AA47" s="143"/>
      <c r="AB47" s="143">
        <f ca="1">SQRT(SUMSQ((AB56,AB65,AB74)))</f>
        <v>0</v>
      </c>
      <c r="AC47" s="144"/>
      <c r="AD47" s="46"/>
      <c r="AE47" s="48"/>
      <c r="AF47" s="140" t="s">
        <v>89</v>
      </c>
      <c r="AG47" s="143">
        <f ca="1">BJ55</f>
        <v>0</v>
      </c>
      <c r="AH47" s="143"/>
      <c r="AI47" s="143">
        <f ca="1">CM55</f>
        <v>0</v>
      </c>
      <c r="AJ47" s="143"/>
      <c r="AK47" s="143">
        <f ca="1">DO55</f>
        <v>0</v>
      </c>
      <c r="AL47" s="144"/>
      <c r="AM47" s="47"/>
      <c r="AO47">
        <v>46</v>
      </c>
      <c r="AS47" t="str">
        <f t="array" aca="1" ref="AS47" ca="1">IF(AND(AS$3=INDIRECT("'" &amp; $O$3 &amp;"'!$H"&amp;6+$AO44),$AR$4=INDIRECT("'" &amp; $O$3 &amp;"'!$j"&amp;6+$AO44)),INDIRECT("'" &amp; $O$3 &amp;"'!$b"&amp;6+$AO44),"")</f>
        <v/>
      </c>
      <c r="AU47" t="str">
        <f t="array" aca="1" ref="AU47" ca="1">IF(AND(AU$3=INDIRECT("'" &amp; $O$3 &amp;"'!$H"&amp;6+$AO44),$AR$4=INDIRECT("'" &amp; $O$3 &amp;"'!$j"&amp;6+$AO44)),INDIRECT("'" &amp; $O$3 &amp;"'!$b"&amp;6+$AO44),"")</f>
        <v/>
      </c>
      <c r="AW47" t="str">
        <f t="array" aca="1" ref="AW47" ca="1">IF(AND(AW$3=INDIRECT("'" &amp; $O$3 &amp;"'!$H"&amp;6+$AO44),$AR$4=INDIRECT("'" &amp; $O$3 &amp;"'!$j"&amp;6+$AO44)),INDIRECT("'" &amp; $O$3 &amp;"'!$b"&amp;6+$AO44),"")</f>
        <v/>
      </c>
      <c r="AY47" t="str">
        <f t="array" aca="1" ref="AY47" ca="1">IF(AND(AY$3=INDIRECT("'" &amp; $O$3 &amp;"'!$H"&amp;6+$AO44),$AR$4=INDIRECT("'" &amp; $O$3 &amp;"'!$j"&amp;6+$AO44)),INDIRECT("'" &amp; $O$3 &amp;"'!$b"&amp;6+$AO44),"")</f>
        <v/>
      </c>
      <c r="BA47" t="str">
        <f t="array" aca="1" ref="BA47" ca="1">IF(AND(BA$3=INDIRECT("'" &amp; $O$3 &amp;"'!$H"&amp;6+$AO44),$AR$4=INDIRECT("'" &amp; $O$3 &amp;"'!$j"&amp;6+$AO44)),INDIRECT("'" &amp; $O$3 &amp;"'!$b"&amp;6+$AO44),"")</f>
        <v/>
      </c>
      <c r="BC47" t="str">
        <f t="array" aca="1" ref="BC47" ca="1">IF(AND(BC$3=INDIRECT("'" &amp; $O$3 &amp;"'!$H"&amp;6+$AO44),$AR$4=INDIRECT("'" &amp; $O$3 &amp;"'!$j"&amp;6+$AO44)),INDIRECT("'" &amp; $O$3 &amp;"'!$b"&amp;6+$AO44),"")</f>
        <v/>
      </c>
      <c r="BE47" t="str">
        <f t="array" aca="1" ref="BE47" ca="1">IF(AND(BE$3=INDIRECT("'" &amp; $O$3 &amp;"'!$H"&amp;6+$AO44),$AR$4=INDIRECT("'" &amp; $O$3 &amp;"'!$j"&amp;6+$AO44)),INDIRECT("'" &amp; $O$3 &amp;"'!$b"&amp;6+$AO44),"")</f>
        <v/>
      </c>
      <c r="BG47" t="str">
        <f t="array" aca="1" ref="BG47" ca="1">IF(AND(BG$3=INDIRECT("'" &amp; $O$3 &amp;"'!$H"&amp;6+$AO44),$AR$4=INDIRECT("'" &amp; $O$3 &amp;"'!$j"&amp;6+$AO44)),INDIRECT("'" &amp; $O$3 &amp;"'!$b"&amp;6+$AO44),"")</f>
        <v/>
      </c>
      <c r="BI47" t="str">
        <f t="array" aca="1" ref="BI47" ca="1">IF(AND(BI$3=INDIRECT("'" &amp; $O$3 &amp;"'!$H"&amp;6+$AO44),$AR$4=INDIRECT("'" &amp; $O$3 &amp;"'!$j"&amp;6+$AO44)),INDIRECT("'" &amp; $O$3 &amp;"'!$b"&amp;6+$AO44),"")</f>
        <v/>
      </c>
      <c r="BK47" t="str">
        <f t="array" aca="1" ref="BK47" ca="1">IF(AND(BK$3=INDIRECT("'" &amp; $O$3 &amp;"'!$H"&amp;6+$AO44),$AR$4=INDIRECT("'" &amp; $O$3 &amp;"'!$j"&amp;6+$AO44)),INDIRECT("'" &amp; $O$3 &amp;"'!$b"&amp;6+$AO44),"")</f>
        <v/>
      </c>
      <c r="BM47" t="str">
        <f t="array" aca="1" ref="BM47" ca="1">IF(AND(BM$3=INDIRECT("'" &amp; $O$3 &amp;"'!$H"&amp;6+$AO44),$AR$4=INDIRECT("'" &amp; $O$3 &amp;"'!$j"&amp;6+$AO44)),INDIRECT("'" &amp; $O$3 &amp;"'!$b"&amp;6+$AO44),"")</f>
        <v/>
      </c>
      <c r="BO47" t="str">
        <f t="array" aca="1" ref="BO47" ca="1">IF(AND(BO$3=INDIRECT("'" &amp; $O$3 &amp;"'!$H"&amp;6+$AO44),$AR$4=INDIRECT("'" &amp; $O$3 &amp;"'!$j"&amp;6+$AO44)),INDIRECT("'" &amp; $O$3 &amp;"'!$b"&amp;6+$AO44),"")</f>
        <v/>
      </c>
      <c r="BQ47" t="str">
        <f t="array" aca="1" ref="BQ47" ca="1">IF(AND(BQ$3=INDIRECT("'" &amp; $O$3 &amp;"'!$H"&amp;6+$AO44),$AR$4=INDIRECT("'" &amp; $O$3 &amp;"'!$j"&amp;6+$AO44)),INDIRECT("'" &amp; $O$3 &amp;"'!$b"&amp;6+$AO44),"")</f>
        <v/>
      </c>
      <c r="BV47" t="str">
        <f t="array" aca="1" ref="BV47" ca="1">IF(AND(BV$3=INDIRECT("'" &amp; $O$3 &amp;"'!$H"&amp;6+$AO44),$AR$4=INDIRECT("'" &amp; $O$3 &amp;"'!$j"&amp;6+$AO44)),INDIRECT("'" &amp; $O$3 &amp;"'!$c"&amp;6+$AO44),"")</f>
        <v/>
      </c>
      <c r="BX47" t="str">
        <f t="array" aca="1" ref="BX47" ca="1">IF(AND(BX$3=INDIRECT("'" &amp; $O$3 &amp;"'!$H"&amp;6+$AO44),$AR$4=INDIRECT("'" &amp; $O$3 &amp;"'!$j"&amp;6+$AO44)),INDIRECT("'" &amp; $O$3 &amp;"'!$c"&amp;6+$AO44),"")</f>
        <v/>
      </c>
      <c r="BZ47" t="str">
        <f t="array" aca="1" ref="BZ47" ca="1">IF(AND(BZ$3=INDIRECT("'" &amp; $O$3 &amp;"'!$H"&amp;6+$AO44),$AR$4=INDIRECT("'" &amp; $O$3 &amp;"'!$j"&amp;6+$AO44)),INDIRECT("'" &amp; $O$3 &amp;"'!$c"&amp;6+$AO44),"")</f>
        <v/>
      </c>
      <c r="CB47" t="str">
        <f t="array" aca="1" ref="CB47" ca="1">IF(AND(CB$3=INDIRECT("'" &amp; $O$3 &amp;"'!$H"&amp;6+$AO44),$AR$4=INDIRECT("'" &amp; $O$3 &amp;"'!$j"&amp;6+$AO44)),INDIRECT("'" &amp; $O$3 &amp;"'!$c"&amp;6+$AO44),"")</f>
        <v/>
      </c>
      <c r="CD47" t="str">
        <f t="array" aca="1" ref="CD47" ca="1">IF(AND(CD$3=INDIRECT("'" &amp; $O$3 &amp;"'!$H"&amp;6+$AO44),$AR$4=INDIRECT("'" &amp; $O$3 &amp;"'!$j"&amp;6+$AO44)),INDIRECT("'" &amp; $O$3 &amp;"'!$c"&amp;6+$AO44),"")</f>
        <v/>
      </c>
      <c r="CF47" t="str">
        <f t="array" aca="1" ref="CF47" ca="1">IF(AND(CF$3=INDIRECT("'" &amp; $O$3 &amp;"'!$H"&amp;6+$AO44),$AR$4=INDIRECT("'" &amp; $O$3 &amp;"'!$j"&amp;6+$AO44)),INDIRECT("'" &amp; $O$3 &amp;"'!$c"&amp;6+$AO44),"")</f>
        <v/>
      </c>
      <c r="CH47" t="str">
        <f t="array" aca="1" ref="CH47" ca="1">IF(AND(CH$3=INDIRECT("'" &amp; $O$3 &amp;"'!$H"&amp;6+$AO44),$AR$4=INDIRECT("'" &amp; $O$3 &amp;"'!$j"&amp;6+$AO44)),INDIRECT("'" &amp; $O$3 &amp;"'!$c"&amp;6+$AO44),"")</f>
        <v/>
      </c>
      <c r="CJ47" t="str">
        <f t="array" aca="1" ref="CJ47" ca="1">IF(AND(CJ$3=INDIRECT("'" &amp; $O$3 &amp;"'!$H"&amp;6+$AO44),$AR$4=INDIRECT("'" &amp; $O$3 &amp;"'!$j"&amp;6+$AO44)),INDIRECT("'" &amp; $O$3 &amp;"'!$c"&amp;6+$AO44),"")</f>
        <v/>
      </c>
      <c r="CL47" t="str">
        <f t="array" aca="1" ref="CL47" ca="1">IF(AND(CL$3=INDIRECT("'" &amp; $O$3 &amp;"'!$H"&amp;6+$AO44),$AR$4=INDIRECT("'" &amp; $O$3 &amp;"'!$j"&amp;6+$AO44)),INDIRECT("'" &amp; $O$3 &amp;"'!$c"&amp;6+$AO44),"")</f>
        <v/>
      </c>
      <c r="CN47" t="str">
        <f t="array" aca="1" ref="CN47" ca="1">IF(AND(CN$3=INDIRECT("'" &amp; $O$3 &amp;"'!$H"&amp;6+$AO44),$AR$4=INDIRECT("'" &amp; $O$3 &amp;"'!$j"&amp;6+$AO44)),INDIRECT("'" &amp; $O$3 &amp;"'!$c"&amp;6+$AO44),"")</f>
        <v/>
      </c>
      <c r="CP47" t="str">
        <f t="array" aca="1" ref="CP47" ca="1">IF(AND(CP$3=INDIRECT("'" &amp; $O$3 &amp;"'!$H"&amp;6+$AO44),$AR$4=INDIRECT("'" &amp; $O$3 &amp;"'!$j"&amp;6+$AO44)),INDIRECT("'" &amp; $O$3 &amp;"'!$c"&amp;6+$AO44),"")</f>
        <v/>
      </c>
      <c r="CR47" s="218" t="str">
        <f t="array" aca="1" ref="CR47" ca="1">IF(AND(CR$3=INDIRECT("'" &amp; $O$3 &amp;"'!$H"&amp;6+$AO44),$AR$4=INDIRECT("'" &amp; $O$3 &amp;"'!$j"&amp;6+$AO44)),INDIRECT("'" &amp; $O$3 &amp;"'!$c"&amp;6+$AO44),"")</f>
        <v/>
      </c>
      <c r="CT47" s="218" t="str">
        <f t="array" aca="1" ref="CT47" ca="1">IF(AND(CT$3=INDIRECT("'" &amp; $O$3 &amp;"'!$H"&amp;6+$AO44),$AR$4=INDIRECT("'" &amp; $O$3 &amp;"'!$j"&amp;6+$AO44)),INDIRECT("'" &amp; $O$3 &amp;"'!$c"&amp;6+$AO44),"")</f>
        <v/>
      </c>
      <c r="CX47" s="218" t="str">
        <f t="array" aca="1" ref="CX47" ca="1">IF(AND(CX$3=INDIRECT("'" &amp; $O$3 &amp;"'!$H"&amp;6+$AO44),$AR$4=INDIRECT("'" &amp; $O$3 &amp;"'!$j"&amp;6+$AO44)),INDIRECT("'" &amp; $O$3 &amp;"'!$d"&amp;6+$AO44),"")</f>
        <v/>
      </c>
      <c r="CZ47" s="218" t="str">
        <f t="array" aca="1" ref="CZ47" ca="1">IF(AND(CZ$3=INDIRECT("'" &amp; $O$3 &amp;"'!$H"&amp;6+$AO44),$AR$4=INDIRECT("'" &amp; $O$3 &amp;"'!$j"&amp;6+$AO44)),INDIRECT("'" &amp; $O$3 &amp;"'!$d"&amp;6+$AO44),"")</f>
        <v/>
      </c>
      <c r="DB47" s="218" t="str">
        <f t="array" aca="1" ref="DB47" ca="1">IF(AND(DB$3=INDIRECT("'" &amp; $O$3 &amp;"'!$H"&amp;6+$AO44),$AR$4=INDIRECT("'" &amp; $O$3 &amp;"'!$j"&amp;6+$AO44)),INDIRECT("'" &amp; $O$3 &amp;"'!$d"&amp;6+$AO44),"")</f>
        <v/>
      </c>
      <c r="DD47" s="218" t="str">
        <f t="array" aca="1" ref="DD47" ca="1">IF(AND(DD$3=INDIRECT("'" &amp; $O$3 &amp;"'!$H"&amp;6+$AO44),$AR$4=INDIRECT("'" &amp; $O$3 &amp;"'!$j"&amp;6+$AO44)),INDIRECT("'" &amp; $O$3 &amp;"'!$d"&amp;6+$AO44),"")</f>
        <v/>
      </c>
      <c r="DF47" s="218" t="str">
        <f t="array" aca="1" ref="DF47" ca="1">IF(AND(DF$3=INDIRECT("'" &amp; $O$3 &amp;"'!$H"&amp;6+$AO44),$AR$4=INDIRECT("'" &amp; $O$3 &amp;"'!$j"&amp;6+$AO44)),INDIRECT("'" &amp; $O$3 &amp;"'!$d"&amp;6+$AO44),"")</f>
        <v/>
      </c>
      <c r="DH47" s="218" t="str">
        <f t="array" aca="1" ref="DH47" ca="1">IF(AND(DH$3=INDIRECT("'" &amp; $O$3 &amp;"'!$H"&amp;6+$AO44),$AR$4=INDIRECT("'" &amp; $O$3 &amp;"'!$j"&amp;6+$AO44)),INDIRECT("'" &amp; $O$3 &amp;"'!$d"&amp;6+$AO44),"")</f>
        <v/>
      </c>
      <c r="DJ47" s="218" t="str">
        <f t="array" aca="1" ref="DJ47" ca="1">IF(AND(DJ$3=INDIRECT("'" &amp; $O$3 &amp;"'!$H"&amp;6+$AO44),$AR$4=INDIRECT("'" &amp; $O$3 &amp;"'!$j"&amp;6+$AO44)),INDIRECT("'" &amp; $O$3 &amp;"'!$d"&amp;6+$AO44),"")</f>
        <v/>
      </c>
      <c r="DL47" s="218" t="str">
        <f t="array" aca="1" ref="DL47" ca="1">IF(AND(DL$3=INDIRECT("'" &amp; $O$3 &amp;"'!$H"&amp;6+$AO44),$AR$4=INDIRECT("'" &amp; $O$3 &amp;"'!$j"&amp;6+$AO44)),INDIRECT("'" &amp; $O$3 &amp;"'!$d"&amp;6+$AO44),"")</f>
        <v/>
      </c>
      <c r="DN47" s="218" t="str">
        <f t="array" aca="1" ref="DN47" ca="1">IF(AND(DN$3=INDIRECT("'" &amp; $O$3 &amp;"'!$H"&amp;6+$AO44),$AR$4=INDIRECT("'" &amp; $O$3 &amp;"'!$j"&amp;6+$AO44)),INDIRECT("'" &amp; $O$3 &amp;"'!$d"&amp;6+$AO44),"")</f>
        <v/>
      </c>
      <c r="DP47" s="218" t="str">
        <f t="array" aca="1" ref="DP47" ca="1">IF(AND(DP$3=INDIRECT("'" &amp; $O$3 &amp;"'!$H"&amp;6+$AO44),$AR$4=INDIRECT("'" &amp; $O$3 &amp;"'!$j"&amp;6+$AO44)),INDIRECT("'" &amp; $O$3 &amp;"'!$d"&amp;6+$AO44),"")</f>
        <v/>
      </c>
      <c r="DR47" s="218" t="str">
        <f t="array" aca="1" ref="DR47" ca="1">IF(AND(DR$3=INDIRECT("'" &amp; $O$3 &amp;"'!$H"&amp;6+$AO44),$AR$4=INDIRECT("'" &amp; $O$3 &amp;"'!$j"&amp;6+$AO44)),INDIRECT("'" &amp; $O$3 &amp;"'!$d"&amp;6+$AO44),"")</f>
        <v/>
      </c>
      <c r="DT47" s="218" t="str">
        <f t="array" aca="1" ref="DT47" ca="1">IF(AND(DT$3=INDIRECT("'" &amp; $O$3 &amp;"'!$H"&amp;6+$AO44),$AR$4=INDIRECT("'" &amp; $O$3 &amp;"'!$j"&amp;6+$AO44)),INDIRECT("'" &amp; $O$3 &amp;"'!$d"&amp;6+$AO44),"")</f>
        <v/>
      </c>
      <c r="DV47" s="218" t="str">
        <f t="array" aca="1" ref="DV47" ca="1">IF(AND(DV$3=INDIRECT("'" &amp; $O$3 &amp;"'!$H"&amp;6+$AO44),$AR$4=INDIRECT("'" &amp; $O$3 &amp;"'!$j"&amp;6+$AO44)),INDIRECT("'" &amp; $O$3 &amp;"'!$d"&amp;6+$AO44),"")</f>
        <v/>
      </c>
    </row>
    <row r="48" spans="3:126" ht="13.95" customHeight="1">
      <c r="C48" s="48"/>
      <c r="D48" s="48"/>
      <c r="E48" s="140" t="s">
        <v>90</v>
      </c>
      <c r="F48" s="143">
        <f ca="1">AT109</f>
        <v>0</v>
      </c>
      <c r="G48" s="143"/>
      <c r="H48" s="143">
        <f ca="1">BW109</f>
        <v>0</v>
      </c>
      <c r="I48" s="143"/>
      <c r="J48" s="143">
        <f ca="1">CY109</f>
        <v>0</v>
      </c>
      <c r="K48" s="144"/>
      <c r="L48" s="46"/>
      <c r="M48" s="46"/>
      <c r="N48" s="140" t="s">
        <v>90</v>
      </c>
      <c r="O48" s="143">
        <f ca="1">SQRT(SUMSQ((O57,O66,O75)))</f>
        <v>10</v>
      </c>
      <c r="P48" s="143"/>
      <c r="Q48" s="143">
        <f ca="1">SQRT(SUMSQ((Q57,Q66,Q75)))</f>
        <v>10</v>
      </c>
      <c r="R48" s="143"/>
      <c r="S48" s="143">
        <f ca="1">SQRT(SUMSQ((S57,S66,S75)))</f>
        <v>10</v>
      </c>
      <c r="T48" s="144"/>
      <c r="U48" s="46"/>
      <c r="V48" s="46"/>
      <c r="W48" s="140" t="s">
        <v>90</v>
      </c>
      <c r="X48" s="143">
        <f ca="1">SQRT(SUMSQ((X57,X66,X75)))</f>
        <v>0</v>
      </c>
      <c r="Y48" s="143"/>
      <c r="Z48" s="143">
        <f ca="1">SQRT(SUMSQ((Z57,Z66,Z75)))</f>
        <v>0</v>
      </c>
      <c r="AA48" s="143"/>
      <c r="AB48" s="143">
        <f ca="1">SQRT(SUMSQ((AB57,AB66,AB75)))</f>
        <v>0</v>
      </c>
      <c r="AC48" s="144"/>
      <c r="AD48" s="46"/>
      <c r="AE48" s="48"/>
      <c r="AF48" s="140" t="s">
        <v>90</v>
      </c>
      <c r="AG48" s="143">
        <f ca="1">BJ109</f>
        <v>0</v>
      </c>
      <c r="AH48" s="143"/>
      <c r="AI48" s="143">
        <f ca="1">CM109</f>
        <v>0</v>
      </c>
      <c r="AJ48" s="143"/>
      <c r="AK48" s="143">
        <f ca="1">DO109</f>
        <v>0</v>
      </c>
      <c r="AL48" s="144"/>
      <c r="AM48" s="47"/>
      <c r="AO48">
        <v>47</v>
      </c>
      <c r="AS48" t="str">
        <f t="array" aca="1" ref="AS48" ca="1">IF(AND(AS$3=INDIRECT("'" &amp; $O$3 &amp;"'!$H"&amp;6+$AO45),$AR$4=INDIRECT("'" &amp; $O$3 &amp;"'!$j"&amp;6+$AO45)),INDIRECT("'" &amp; $O$3 &amp;"'!$b"&amp;6+$AO45),"")</f>
        <v/>
      </c>
      <c r="AU48" t="str">
        <f t="array" aca="1" ref="AU48" ca="1">IF(AND(AU$3=INDIRECT("'" &amp; $O$3 &amp;"'!$H"&amp;6+$AO45),$AR$4=INDIRECT("'" &amp; $O$3 &amp;"'!$j"&amp;6+$AO45)),INDIRECT("'" &amp; $O$3 &amp;"'!$b"&amp;6+$AO45),"")</f>
        <v/>
      </c>
      <c r="AW48" t="str">
        <f t="array" aca="1" ref="AW48" ca="1">IF(AND(AW$3=INDIRECT("'" &amp; $O$3 &amp;"'!$H"&amp;6+$AO45),$AR$4=INDIRECT("'" &amp; $O$3 &amp;"'!$j"&amp;6+$AO45)),INDIRECT("'" &amp; $O$3 &amp;"'!$b"&amp;6+$AO45),"")</f>
        <v/>
      </c>
      <c r="AY48" t="str">
        <f t="array" aca="1" ref="AY48" ca="1">IF(AND(AY$3=INDIRECT("'" &amp; $O$3 &amp;"'!$H"&amp;6+$AO45),$AR$4=INDIRECT("'" &amp; $O$3 &amp;"'!$j"&amp;6+$AO45)),INDIRECT("'" &amp; $O$3 &amp;"'!$b"&amp;6+$AO45),"")</f>
        <v/>
      </c>
      <c r="BA48" t="str">
        <f t="array" aca="1" ref="BA48" ca="1">IF(AND(BA$3=INDIRECT("'" &amp; $O$3 &amp;"'!$H"&amp;6+$AO45),$AR$4=INDIRECT("'" &amp; $O$3 &amp;"'!$j"&amp;6+$AO45)),INDIRECT("'" &amp; $O$3 &amp;"'!$b"&amp;6+$AO45),"")</f>
        <v/>
      </c>
      <c r="BC48" t="str">
        <f t="array" aca="1" ref="BC48" ca="1">IF(AND(BC$3=INDIRECT("'" &amp; $O$3 &amp;"'!$H"&amp;6+$AO45),$AR$4=INDIRECT("'" &amp; $O$3 &amp;"'!$j"&amp;6+$AO45)),INDIRECT("'" &amp; $O$3 &amp;"'!$b"&amp;6+$AO45),"")</f>
        <v/>
      </c>
      <c r="BE48" t="str">
        <f t="array" aca="1" ref="BE48" ca="1">IF(AND(BE$3=INDIRECT("'" &amp; $O$3 &amp;"'!$H"&amp;6+$AO45),$AR$4=INDIRECT("'" &amp; $O$3 &amp;"'!$j"&amp;6+$AO45)),INDIRECT("'" &amp; $O$3 &amp;"'!$b"&amp;6+$AO45),"")</f>
        <v/>
      </c>
      <c r="BG48" t="str">
        <f t="array" aca="1" ref="BG48" ca="1">IF(AND(BG$3=INDIRECT("'" &amp; $O$3 &amp;"'!$H"&amp;6+$AO45),$AR$4=INDIRECT("'" &amp; $O$3 &amp;"'!$j"&amp;6+$AO45)),INDIRECT("'" &amp; $O$3 &amp;"'!$b"&amp;6+$AO45),"")</f>
        <v/>
      </c>
      <c r="BI48" t="str">
        <f t="array" aca="1" ref="BI48" ca="1">IF(AND(BI$3=INDIRECT("'" &amp; $O$3 &amp;"'!$H"&amp;6+$AO45),$AR$4=INDIRECT("'" &amp; $O$3 &amp;"'!$j"&amp;6+$AO45)),INDIRECT("'" &amp; $O$3 &amp;"'!$b"&amp;6+$AO45),"")</f>
        <v/>
      </c>
      <c r="BK48" t="str">
        <f t="array" aca="1" ref="BK48" ca="1">IF(AND(BK$3=INDIRECT("'" &amp; $O$3 &amp;"'!$H"&amp;6+$AO45),$AR$4=INDIRECT("'" &amp; $O$3 &amp;"'!$j"&amp;6+$AO45)),INDIRECT("'" &amp; $O$3 &amp;"'!$b"&amp;6+$AO45),"")</f>
        <v/>
      </c>
      <c r="BM48" t="str">
        <f t="array" aca="1" ref="BM48" ca="1">IF(AND(BM$3=INDIRECT("'" &amp; $O$3 &amp;"'!$H"&amp;6+$AO45),$AR$4=INDIRECT("'" &amp; $O$3 &amp;"'!$j"&amp;6+$AO45)),INDIRECT("'" &amp; $O$3 &amp;"'!$b"&amp;6+$AO45),"")</f>
        <v/>
      </c>
      <c r="BO48" t="str">
        <f t="array" aca="1" ref="BO48" ca="1">IF(AND(BO$3=INDIRECT("'" &amp; $O$3 &amp;"'!$H"&amp;6+$AO45),$AR$4=INDIRECT("'" &amp; $O$3 &amp;"'!$j"&amp;6+$AO45)),INDIRECT("'" &amp; $O$3 &amp;"'!$b"&amp;6+$AO45),"")</f>
        <v/>
      </c>
      <c r="BQ48" t="str">
        <f t="array" aca="1" ref="BQ48" ca="1">IF(AND(BQ$3=INDIRECT("'" &amp; $O$3 &amp;"'!$H"&amp;6+$AO45),$AR$4=INDIRECT("'" &amp; $O$3 &amp;"'!$j"&amp;6+$AO45)),INDIRECT("'" &amp; $O$3 &amp;"'!$b"&amp;6+$AO45),"")</f>
        <v/>
      </c>
      <c r="BV48" t="str">
        <f t="array" aca="1" ref="BV48" ca="1">IF(AND(BV$3=INDIRECT("'" &amp; $O$3 &amp;"'!$H"&amp;6+$AO45),$AR$4=INDIRECT("'" &amp; $O$3 &amp;"'!$j"&amp;6+$AO45)),INDIRECT("'" &amp; $O$3 &amp;"'!$c"&amp;6+$AO45),"")</f>
        <v/>
      </c>
      <c r="BX48" t="str">
        <f t="array" aca="1" ref="BX48" ca="1">IF(AND(BX$3=INDIRECT("'" &amp; $O$3 &amp;"'!$H"&amp;6+$AO45),$AR$4=INDIRECT("'" &amp; $O$3 &amp;"'!$j"&amp;6+$AO45)),INDIRECT("'" &amp; $O$3 &amp;"'!$c"&amp;6+$AO45),"")</f>
        <v/>
      </c>
      <c r="BZ48" t="str">
        <f t="array" aca="1" ref="BZ48" ca="1">IF(AND(BZ$3=INDIRECT("'" &amp; $O$3 &amp;"'!$H"&amp;6+$AO45),$AR$4=INDIRECT("'" &amp; $O$3 &amp;"'!$j"&amp;6+$AO45)),INDIRECT("'" &amp; $O$3 &amp;"'!$c"&amp;6+$AO45),"")</f>
        <v/>
      </c>
      <c r="CB48" t="str">
        <f t="array" aca="1" ref="CB48" ca="1">IF(AND(CB$3=INDIRECT("'" &amp; $O$3 &amp;"'!$H"&amp;6+$AO45),$AR$4=INDIRECT("'" &amp; $O$3 &amp;"'!$j"&amp;6+$AO45)),INDIRECT("'" &amp; $O$3 &amp;"'!$c"&amp;6+$AO45),"")</f>
        <v/>
      </c>
      <c r="CD48" t="str">
        <f t="array" aca="1" ref="CD48" ca="1">IF(AND(CD$3=INDIRECT("'" &amp; $O$3 &amp;"'!$H"&amp;6+$AO45),$AR$4=INDIRECT("'" &amp; $O$3 &amp;"'!$j"&amp;6+$AO45)),INDIRECT("'" &amp; $O$3 &amp;"'!$c"&amp;6+$AO45),"")</f>
        <v/>
      </c>
      <c r="CF48" t="str">
        <f t="array" aca="1" ref="CF48" ca="1">IF(AND(CF$3=INDIRECT("'" &amp; $O$3 &amp;"'!$H"&amp;6+$AO45),$AR$4=INDIRECT("'" &amp; $O$3 &amp;"'!$j"&amp;6+$AO45)),INDIRECT("'" &amp; $O$3 &amp;"'!$c"&amp;6+$AO45),"")</f>
        <v/>
      </c>
      <c r="CH48" t="str">
        <f t="array" aca="1" ref="CH48" ca="1">IF(AND(CH$3=INDIRECT("'" &amp; $O$3 &amp;"'!$H"&amp;6+$AO45),$AR$4=INDIRECT("'" &amp; $O$3 &amp;"'!$j"&amp;6+$AO45)),INDIRECT("'" &amp; $O$3 &amp;"'!$c"&amp;6+$AO45),"")</f>
        <v/>
      </c>
      <c r="CJ48" t="str">
        <f t="array" aca="1" ref="CJ48" ca="1">IF(AND(CJ$3=INDIRECT("'" &amp; $O$3 &amp;"'!$H"&amp;6+$AO45),$AR$4=INDIRECT("'" &amp; $O$3 &amp;"'!$j"&amp;6+$AO45)),INDIRECT("'" &amp; $O$3 &amp;"'!$c"&amp;6+$AO45),"")</f>
        <v/>
      </c>
      <c r="CL48" t="str">
        <f t="array" aca="1" ref="CL48" ca="1">IF(AND(CL$3=INDIRECT("'" &amp; $O$3 &amp;"'!$H"&amp;6+$AO45),$AR$4=INDIRECT("'" &amp; $O$3 &amp;"'!$j"&amp;6+$AO45)),INDIRECT("'" &amp; $O$3 &amp;"'!$c"&amp;6+$AO45),"")</f>
        <v/>
      </c>
      <c r="CN48" t="str">
        <f t="array" aca="1" ref="CN48" ca="1">IF(AND(CN$3=INDIRECT("'" &amp; $O$3 &amp;"'!$H"&amp;6+$AO45),$AR$4=INDIRECT("'" &amp; $O$3 &amp;"'!$j"&amp;6+$AO45)),INDIRECT("'" &amp; $O$3 &amp;"'!$c"&amp;6+$AO45),"")</f>
        <v/>
      </c>
      <c r="CP48" t="str">
        <f t="array" aca="1" ref="CP48" ca="1">IF(AND(CP$3=INDIRECT("'" &amp; $O$3 &amp;"'!$H"&amp;6+$AO45),$AR$4=INDIRECT("'" &amp; $O$3 &amp;"'!$j"&amp;6+$AO45)),INDIRECT("'" &amp; $O$3 &amp;"'!$c"&amp;6+$AO45),"")</f>
        <v/>
      </c>
      <c r="CR48" s="218" t="str">
        <f t="array" aca="1" ref="CR48" ca="1">IF(AND(CR$3=INDIRECT("'" &amp; $O$3 &amp;"'!$H"&amp;6+$AO45),$AR$4=INDIRECT("'" &amp; $O$3 &amp;"'!$j"&amp;6+$AO45)),INDIRECT("'" &amp; $O$3 &amp;"'!$c"&amp;6+$AO45),"")</f>
        <v/>
      </c>
      <c r="CT48" s="218" t="str">
        <f t="array" aca="1" ref="CT48" ca="1">IF(AND(CT$3=INDIRECT("'" &amp; $O$3 &amp;"'!$H"&amp;6+$AO45),$AR$4=INDIRECT("'" &amp; $O$3 &amp;"'!$j"&amp;6+$AO45)),INDIRECT("'" &amp; $O$3 &amp;"'!$c"&amp;6+$AO45),"")</f>
        <v/>
      </c>
      <c r="CX48" s="218" t="str">
        <f t="array" aca="1" ref="CX48" ca="1">IF(AND(CX$3=INDIRECT("'" &amp; $O$3 &amp;"'!$H"&amp;6+$AO45),$AR$4=INDIRECT("'" &amp; $O$3 &amp;"'!$j"&amp;6+$AO45)),INDIRECT("'" &amp; $O$3 &amp;"'!$d"&amp;6+$AO45),"")</f>
        <v/>
      </c>
      <c r="CZ48" s="218" t="str">
        <f t="array" aca="1" ref="CZ48" ca="1">IF(AND(CZ$3=INDIRECT("'" &amp; $O$3 &amp;"'!$H"&amp;6+$AO45),$AR$4=INDIRECT("'" &amp; $O$3 &amp;"'!$j"&amp;6+$AO45)),INDIRECT("'" &amp; $O$3 &amp;"'!$d"&amp;6+$AO45),"")</f>
        <v/>
      </c>
      <c r="DB48" s="218" t="str">
        <f t="array" aca="1" ref="DB48" ca="1">IF(AND(DB$3=INDIRECT("'" &amp; $O$3 &amp;"'!$H"&amp;6+$AO45),$AR$4=INDIRECT("'" &amp; $O$3 &amp;"'!$j"&amp;6+$AO45)),INDIRECT("'" &amp; $O$3 &amp;"'!$d"&amp;6+$AO45),"")</f>
        <v/>
      </c>
      <c r="DD48" s="218" t="str">
        <f t="array" aca="1" ref="DD48" ca="1">IF(AND(DD$3=INDIRECT("'" &amp; $O$3 &amp;"'!$H"&amp;6+$AO45),$AR$4=INDIRECT("'" &amp; $O$3 &amp;"'!$j"&amp;6+$AO45)),INDIRECT("'" &amp; $O$3 &amp;"'!$d"&amp;6+$AO45),"")</f>
        <v/>
      </c>
      <c r="DF48" s="218" t="str">
        <f t="array" aca="1" ref="DF48" ca="1">IF(AND(DF$3=INDIRECT("'" &amp; $O$3 &amp;"'!$H"&amp;6+$AO45),$AR$4=INDIRECT("'" &amp; $O$3 &amp;"'!$j"&amp;6+$AO45)),INDIRECT("'" &amp; $O$3 &amp;"'!$d"&amp;6+$AO45),"")</f>
        <v/>
      </c>
      <c r="DH48" s="218" t="str">
        <f t="array" aca="1" ref="DH48" ca="1">IF(AND(DH$3=INDIRECT("'" &amp; $O$3 &amp;"'!$H"&amp;6+$AO45),$AR$4=INDIRECT("'" &amp; $O$3 &amp;"'!$j"&amp;6+$AO45)),INDIRECT("'" &amp; $O$3 &amp;"'!$d"&amp;6+$AO45),"")</f>
        <v/>
      </c>
      <c r="DJ48" s="218" t="str">
        <f t="array" aca="1" ref="DJ48" ca="1">IF(AND(DJ$3=INDIRECT("'" &amp; $O$3 &amp;"'!$H"&amp;6+$AO45),$AR$4=INDIRECT("'" &amp; $O$3 &amp;"'!$j"&amp;6+$AO45)),INDIRECT("'" &amp; $O$3 &amp;"'!$d"&amp;6+$AO45),"")</f>
        <v/>
      </c>
      <c r="DL48" s="218" t="str">
        <f t="array" aca="1" ref="DL48" ca="1">IF(AND(DL$3=INDIRECT("'" &amp; $O$3 &amp;"'!$H"&amp;6+$AO45),$AR$4=INDIRECT("'" &amp; $O$3 &amp;"'!$j"&amp;6+$AO45)),INDIRECT("'" &amp; $O$3 &amp;"'!$d"&amp;6+$AO45),"")</f>
        <v/>
      </c>
      <c r="DN48" s="218" t="str">
        <f t="array" aca="1" ref="DN48" ca="1">IF(AND(DN$3=INDIRECT("'" &amp; $O$3 &amp;"'!$H"&amp;6+$AO45),$AR$4=INDIRECT("'" &amp; $O$3 &amp;"'!$j"&amp;6+$AO45)),INDIRECT("'" &amp; $O$3 &amp;"'!$d"&amp;6+$AO45),"")</f>
        <v/>
      </c>
      <c r="DP48" s="218" t="str">
        <f t="array" aca="1" ref="DP48" ca="1">IF(AND(DP$3=INDIRECT("'" &amp; $O$3 &amp;"'!$H"&amp;6+$AO45),$AR$4=INDIRECT("'" &amp; $O$3 &amp;"'!$j"&amp;6+$AO45)),INDIRECT("'" &amp; $O$3 &amp;"'!$d"&amp;6+$AO45),"")</f>
        <v/>
      </c>
      <c r="DR48" s="218" t="str">
        <f t="array" aca="1" ref="DR48" ca="1">IF(AND(DR$3=INDIRECT("'" &amp; $O$3 &amp;"'!$H"&amp;6+$AO45),$AR$4=INDIRECT("'" &amp; $O$3 &amp;"'!$j"&amp;6+$AO45)),INDIRECT("'" &amp; $O$3 &amp;"'!$d"&amp;6+$AO45),"")</f>
        <v/>
      </c>
      <c r="DT48" s="218" t="str">
        <f t="array" aca="1" ref="DT48" ca="1">IF(AND(DT$3=INDIRECT("'" &amp; $O$3 &amp;"'!$H"&amp;6+$AO45),$AR$4=INDIRECT("'" &amp; $O$3 &amp;"'!$j"&amp;6+$AO45)),INDIRECT("'" &amp; $O$3 &amp;"'!$d"&amp;6+$AO45),"")</f>
        <v/>
      </c>
      <c r="DV48" s="218" t="str">
        <f t="array" aca="1" ref="DV48" ca="1">IF(AND(DV$3=INDIRECT("'" &amp; $O$3 &amp;"'!$H"&amp;6+$AO45),$AR$4=INDIRECT("'" &amp; $O$3 &amp;"'!$j"&amp;6+$AO45)),INDIRECT("'" &amp; $O$3 &amp;"'!$d"&amp;6+$AO45),"")</f>
        <v/>
      </c>
    </row>
    <row r="49" spans="3:127" ht="13.95" customHeight="1" thickBot="1">
      <c r="C49" s="48"/>
      <c r="D49" s="48"/>
      <c r="E49" s="142" t="s">
        <v>91</v>
      </c>
      <c r="F49" s="145">
        <f ca="1">SUM(F46,SQRT(SUMSQ(F47:F48)))</f>
        <v>40</v>
      </c>
      <c r="G49" s="145"/>
      <c r="H49" s="145">
        <f ca="1">SUM(H46,SQRT(SUMSQ(H47:H48)))</f>
        <v>40</v>
      </c>
      <c r="I49" s="145"/>
      <c r="J49" s="145">
        <f ca="1">SUM(J46,SQRT(SUMSQ(J47:J48)))</f>
        <v>40</v>
      </c>
      <c r="K49" s="146"/>
      <c r="L49" s="46"/>
      <c r="M49" s="46"/>
      <c r="N49" s="142" t="s">
        <v>91</v>
      </c>
      <c r="O49" s="145">
        <f ca="1">SUM(O46,SQRT(SUMSQ(O47:O48)))</f>
        <v>201.24611797498108</v>
      </c>
      <c r="P49" s="145"/>
      <c r="Q49" s="145">
        <f ca="1">SUM(Q46,SQRT(SUMSQ(Q47:Q48)))</f>
        <v>204.20577856662138</v>
      </c>
      <c r="R49" s="145"/>
      <c r="S49" s="145">
        <f ca="1">SUM(S46,SQRT(SUMSQ(S47:S48)))</f>
        <v>201.24611797498108</v>
      </c>
      <c r="T49" s="146"/>
      <c r="U49" s="46"/>
      <c r="V49" s="46"/>
      <c r="W49" s="142" t="s">
        <v>91</v>
      </c>
      <c r="X49" s="145">
        <f ca="1">SUM(X46,SQRT(SUMSQ(X47:X48)))</f>
        <v>0</v>
      </c>
      <c r="Y49" s="145"/>
      <c r="Z49" s="145">
        <f ca="1">SUM(Z46,SQRT(SUMSQ(Z47:Z48)))</f>
        <v>0</v>
      </c>
      <c r="AA49" s="145"/>
      <c r="AB49" s="145">
        <f ca="1">SUM(AB46,SQRT(SUMSQ(AB47:AB48)))</f>
        <v>0</v>
      </c>
      <c r="AC49" s="146"/>
      <c r="AD49" s="46"/>
      <c r="AE49" s="48"/>
      <c r="AF49" s="142" t="s">
        <v>91</v>
      </c>
      <c r="AG49" s="145">
        <f ca="1">SUM(AG46,SQRT(SUMSQ(AG47:AG48)))</f>
        <v>0</v>
      </c>
      <c r="AH49" s="145"/>
      <c r="AI49" s="145">
        <f ca="1">SUM(AI46,SQRT(SUMSQ(AI47:AI48)))</f>
        <v>0</v>
      </c>
      <c r="AJ49" s="145"/>
      <c r="AK49" s="145">
        <f ca="1">SUM(AK46,SQRT(SUMSQ(AK47:AK48)))</f>
        <v>0</v>
      </c>
      <c r="AL49" s="146"/>
      <c r="AM49" s="47"/>
      <c r="AO49">
        <v>48</v>
      </c>
      <c r="AS49" t="str">
        <f t="array" aca="1" ref="AS49" ca="1">IF(AND(AS$3=INDIRECT("'" &amp; $O$3 &amp;"'!$H"&amp;6+$AO46),$AR$4=INDIRECT("'" &amp; $O$3 &amp;"'!$j"&amp;6+$AO46)),INDIRECT("'" &amp; $O$3 &amp;"'!$b"&amp;6+$AO46),"")</f>
        <v/>
      </c>
      <c r="AU49" t="str">
        <f t="array" aca="1" ref="AU49" ca="1">IF(AND(AU$3=INDIRECT("'" &amp; $O$3 &amp;"'!$H"&amp;6+$AO46),$AR$4=INDIRECT("'" &amp; $O$3 &amp;"'!$j"&amp;6+$AO46)),INDIRECT("'" &amp; $O$3 &amp;"'!$b"&amp;6+$AO46),"")</f>
        <v/>
      </c>
      <c r="AW49" t="str">
        <f t="array" aca="1" ref="AW49" ca="1">IF(AND(AW$3=INDIRECT("'" &amp; $O$3 &amp;"'!$H"&amp;6+$AO46),$AR$4=INDIRECT("'" &amp; $O$3 &amp;"'!$j"&amp;6+$AO46)),INDIRECT("'" &amp; $O$3 &amp;"'!$b"&amp;6+$AO46),"")</f>
        <v/>
      </c>
      <c r="AY49" t="str">
        <f t="array" aca="1" ref="AY49" ca="1">IF(AND(AY$3=INDIRECT("'" &amp; $O$3 &amp;"'!$H"&amp;6+$AO46),$AR$4=INDIRECT("'" &amp; $O$3 &amp;"'!$j"&amp;6+$AO46)),INDIRECT("'" &amp; $O$3 &amp;"'!$b"&amp;6+$AO46),"")</f>
        <v/>
      </c>
      <c r="BA49" t="str">
        <f t="array" aca="1" ref="BA49" ca="1">IF(AND(BA$3=INDIRECT("'" &amp; $O$3 &amp;"'!$H"&amp;6+$AO46),$AR$4=INDIRECT("'" &amp; $O$3 &amp;"'!$j"&amp;6+$AO46)),INDIRECT("'" &amp; $O$3 &amp;"'!$b"&amp;6+$AO46),"")</f>
        <v/>
      </c>
      <c r="BC49" t="str">
        <f t="array" aca="1" ref="BC49" ca="1">IF(AND(BC$3=INDIRECT("'" &amp; $O$3 &amp;"'!$H"&amp;6+$AO46),$AR$4=INDIRECT("'" &amp; $O$3 &amp;"'!$j"&amp;6+$AO46)),INDIRECT("'" &amp; $O$3 &amp;"'!$b"&amp;6+$AO46),"")</f>
        <v/>
      </c>
      <c r="BE49" t="str">
        <f t="array" aca="1" ref="BE49" ca="1">IF(AND(BE$3=INDIRECT("'" &amp; $O$3 &amp;"'!$H"&amp;6+$AO46),$AR$4=INDIRECT("'" &amp; $O$3 &amp;"'!$j"&amp;6+$AO46)),INDIRECT("'" &amp; $O$3 &amp;"'!$b"&amp;6+$AO46),"")</f>
        <v/>
      </c>
      <c r="BG49" t="str">
        <f t="array" aca="1" ref="BG49" ca="1">IF(AND(BG$3=INDIRECT("'" &amp; $O$3 &amp;"'!$H"&amp;6+$AO46),$AR$4=INDIRECT("'" &amp; $O$3 &amp;"'!$j"&amp;6+$AO46)),INDIRECT("'" &amp; $O$3 &amp;"'!$b"&amp;6+$AO46),"")</f>
        <v/>
      </c>
      <c r="BI49" t="str">
        <f t="array" aca="1" ref="BI49" ca="1">IF(AND(BI$3=INDIRECT("'" &amp; $O$3 &amp;"'!$H"&amp;6+$AO46),$AR$4=INDIRECT("'" &amp; $O$3 &amp;"'!$j"&amp;6+$AO46)),INDIRECT("'" &amp; $O$3 &amp;"'!$b"&amp;6+$AO46),"")</f>
        <v/>
      </c>
      <c r="BK49" t="str">
        <f t="array" aca="1" ref="BK49" ca="1">IF(AND(BK$3=INDIRECT("'" &amp; $O$3 &amp;"'!$H"&amp;6+$AO46),$AR$4=INDIRECT("'" &amp; $O$3 &amp;"'!$j"&amp;6+$AO46)),INDIRECT("'" &amp; $O$3 &amp;"'!$b"&amp;6+$AO46),"")</f>
        <v/>
      </c>
      <c r="BM49" t="str">
        <f t="array" aca="1" ref="BM49" ca="1">IF(AND(BM$3=INDIRECT("'" &amp; $O$3 &amp;"'!$H"&amp;6+$AO46),$AR$4=INDIRECT("'" &amp; $O$3 &amp;"'!$j"&amp;6+$AO46)),INDIRECT("'" &amp; $O$3 &amp;"'!$b"&amp;6+$AO46),"")</f>
        <v/>
      </c>
      <c r="BO49" t="str">
        <f t="array" aca="1" ref="BO49" ca="1">IF(AND(BO$3=INDIRECT("'" &amp; $O$3 &amp;"'!$H"&amp;6+$AO46),$AR$4=INDIRECT("'" &amp; $O$3 &amp;"'!$j"&amp;6+$AO46)),INDIRECT("'" &amp; $O$3 &amp;"'!$b"&amp;6+$AO46),"")</f>
        <v/>
      </c>
      <c r="BQ49" t="str">
        <f t="array" aca="1" ref="BQ49" ca="1">IF(AND(BQ$3=INDIRECT("'" &amp; $O$3 &amp;"'!$H"&amp;6+$AO46),$AR$4=INDIRECT("'" &amp; $O$3 &amp;"'!$j"&amp;6+$AO46)),INDIRECT("'" &amp; $O$3 &amp;"'!$b"&amp;6+$AO46),"")</f>
        <v/>
      </c>
      <c r="BV49" t="str">
        <f t="array" aca="1" ref="BV49" ca="1">IF(AND(BV$3=INDIRECT("'" &amp; $O$3 &amp;"'!$H"&amp;6+$AO46),$AR$4=INDIRECT("'" &amp; $O$3 &amp;"'!$j"&amp;6+$AO46)),INDIRECT("'" &amp; $O$3 &amp;"'!$c"&amp;6+$AO46),"")</f>
        <v/>
      </c>
      <c r="BX49" t="str">
        <f t="array" aca="1" ref="BX49" ca="1">IF(AND(BX$3=INDIRECT("'" &amp; $O$3 &amp;"'!$H"&amp;6+$AO46),$AR$4=INDIRECT("'" &amp; $O$3 &amp;"'!$j"&amp;6+$AO46)),INDIRECT("'" &amp; $O$3 &amp;"'!$c"&amp;6+$AO46),"")</f>
        <v/>
      </c>
      <c r="BZ49" t="str">
        <f t="array" aca="1" ref="BZ49" ca="1">IF(AND(BZ$3=INDIRECT("'" &amp; $O$3 &amp;"'!$H"&amp;6+$AO46),$AR$4=INDIRECT("'" &amp; $O$3 &amp;"'!$j"&amp;6+$AO46)),INDIRECT("'" &amp; $O$3 &amp;"'!$c"&amp;6+$AO46),"")</f>
        <v/>
      </c>
      <c r="CB49" t="str">
        <f t="array" aca="1" ref="CB49" ca="1">IF(AND(CB$3=INDIRECT("'" &amp; $O$3 &amp;"'!$H"&amp;6+$AO46),$AR$4=INDIRECT("'" &amp; $O$3 &amp;"'!$j"&amp;6+$AO46)),INDIRECT("'" &amp; $O$3 &amp;"'!$c"&amp;6+$AO46),"")</f>
        <v/>
      </c>
      <c r="CD49" t="str">
        <f t="array" aca="1" ref="CD49" ca="1">IF(AND(CD$3=INDIRECT("'" &amp; $O$3 &amp;"'!$H"&amp;6+$AO46),$AR$4=INDIRECT("'" &amp; $O$3 &amp;"'!$j"&amp;6+$AO46)),INDIRECT("'" &amp; $O$3 &amp;"'!$c"&amp;6+$AO46),"")</f>
        <v/>
      </c>
      <c r="CF49" t="str">
        <f t="array" aca="1" ref="CF49" ca="1">IF(AND(CF$3=INDIRECT("'" &amp; $O$3 &amp;"'!$H"&amp;6+$AO46),$AR$4=INDIRECT("'" &amp; $O$3 &amp;"'!$j"&amp;6+$AO46)),INDIRECT("'" &amp; $O$3 &amp;"'!$c"&amp;6+$AO46),"")</f>
        <v/>
      </c>
      <c r="CH49" t="str">
        <f t="array" aca="1" ref="CH49" ca="1">IF(AND(CH$3=INDIRECT("'" &amp; $O$3 &amp;"'!$H"&amp;6+$AO46),$AR$4=INDIRECT("'" &amp; $O$3 &amp;"'!$j"&amp;6+$AO46)),INDIRECT("'" &amp; $O$3 &amp;"'!$c"&amp;6+$AO46),"")</f>
        <v/>
      </c>
      <c r="CJ49" t="str">
        <f t="array" aca="1" ref="CJ49" ca="1">IF(AND(CJ$3=INDIRECT("'" &amp; $O$3 &amp;"'!$H"&amp;6+$AO46),$AR$4=INDIRECT("'" &amp; $O$3 &amp;"'!$j"&amp;6+$AO46)),INDIRECT("'" &amp; $O$3 &amp;"'!$c"&amp;6+$AO46),"")</f>
        <v/>
      </c>
      <c r="CL49" t="str">
        <f t="array" aca="1" ref="CL49" ca="1">IF(AND(CL$3=INDIRECT("'" &amp; $O$3 &amp;"'!$H"&amp;6+$AO46),$AR$4=INDIRECT("'" &amp; $O$3 &amp;"'!$j"&amp;6+$AO46)),INDIRECT("'" &amp; $O$3 &amp;"'!$c"&amp;6+$AO46),"")</f>
        <v/>
      </c>
      <c r="CN49" t="str">
        <f t="array" aca="1" ref="CN49" ca="1">IF(AND(CN$3=INDIRECT("'" &amp; $O$3 &amp;"'!$H"&amp;6+$AO46),$AR$4=INDIRECT("'" &amp; $O$3 &amp;"'!$j"&amp;6+$AO46)),INDIRECT("'" &amp; $O$3 &amp;"'!$c"&amp;6+$AO46),"")</f>
        <v/>
      </c>
      <c r="CP49" t="str">
        <f t="array" aca="1" ref="CP49" ca="1">IF(AND(CP$3=INDIRECT("'" &amp; $O$3 &amp;"'!$H"&amp;6+$AO46),$AR$4=INDIRECT("'" &amp; $O$3 &amp;"'!$j"&amp;6+$AO46)),INDIRECT("'" &amp; $O$3 &amp;"'!$c"&amp;6+$AO46),"")</f>
        <v/>
      </c>
      <c r="CR49" s="218" t="str">
        <f t="array" aca="1" ref="CR49" ca="1">IF(AND(CR$3=INDIRECT("'" &amp; $O$3 &amp;"'!$H"&amp;6+$AO46),$AR$4=INDIRECT("'" &amp; $O$3 &amp;"'!$j"&amp;6+$AO46)),INDIRECT("'" &amp; $O$3 &amp;"'!$c"&amp;6+$AO46),"")</f>
        <v/>
      </c>
      <c r="CT49" s="218" t="str">
        <f t="array" aca="1" ref="CT49" ca="1">IF(AND(CT$3=INDIRECT("'" &amp; $O$3 &amp;"'!$H"&amp;6+$AO46),$AR$4=INDIRECT("'" &amp; $O$3 &amp;"'!$j"&amp;6+$AO46)),INDIRECT("'" &amp; $O$3 &amp;"'!$c"&amp;6+$AO46),"")</f>
        <v/>
      </c>
      <c r="CX49" s="218" t="str">
        <f t="array" aca="1" ref="CX49" ca="1">IF(AND(CX$3=INDIRECT("'" &amp; $O$3 &amp;"'!$H"&amp;6+$AO46),$AR$4=INDIRECT("'" &amp; $O$3 &amp;"'!$j"&amp;6+$AO46)),INDIRECT("'" &amp; $O$3 &amp;"'!$d"&amp;6+$AO46),"")</f>
        <v/>
      </c>
      <c r="CZ49" s="218" t="str">
        <f t="array" aca="1" ref="CZ49" ca="1">IF(AND(CZ$3=INDIRECT("'" &amp; $O$3 &amp;"'!$H"&amp;6+$AO46),$AR$4=INDIRECT("'" &amp; $O$3 &amp;"'!$j"&amp;6+$AO46)),INDIRECT("'" &amp; $O$3 &amp;"'!$d"&amp;6+$AO46),"")</f>
        <v/>
      </c>
      <c r="DB49" s="218" t="str">
        <f t="array" aca="1" ref="DB49" ca="1">IF(AND(DB$3=INDIRECT("'" &amp; $O$3 &amp;"'!$H"&amp;6+$AO46),$AR$4=INDIRECT("'" &amp; $O$3 &amp;"'!$j"&amp;6+$AO46)),INDIRECT("'" &amp; $O$3 &amp;"'!$d"&amp;6+$AO46),"")</f>
        <v/>
      </c>
      <c r="DD49" s="218" t="str">
        <f t="array" aca="1" ref="DD49" ca="1">IF(AND(DD$3=INDIRECT("'" &amp; $O$3 &amp;"'!$H"&amp;6+$AO46),$AR$4=INDIRECT("'" &amp; $O$3 &amp;"'!$j"&amp;6+$AO46)),INDIRECT("'" &amp; $O$3 &amp;"'!$d"&amp;6+$AO46),"")</f>
        <v/>
      </c>
      <c r="DF49" s="218" t="str">
        <f t="array" aca="1" ref="DF49" ca="1">IF(AND(DF$3=INDIRECT("'" &amp; $O$3 &amp;"'!$H"&amp;6+$AO46),$AR$4=INDIRECT("'" &amp; $O$3 &amp;"'!$j"&amp;6+$AO46)),INDIRECT("'" &amp; $O$3 &amp;"'!$d"&amp;6+$AO46),"")</f>
        <v/>
      </c>
      <c r="DH49" s="218" t="str">
        <f t="array" aca="1" ref="DH49" ca="1">IF(AND(DH$3=INDIRECT("'" &amp; $O$3 &amp;"'!$H"&amp;6+$AO46),$AR$4=INDIRECT("'" &amp; $O$3 &amp;"'!$j"&amp;6+$AO46)),INDIRECT("'" &amp; $O$3 &amp;"'!$d"&amp;6+$AO46),"")</f>
        <v/>
      </c>
      <c r="DJ49" s="218" t="str">
        <f t="array" aca="1" ref="DJ49" ca="1">IF(AND(DJ$3=INDIRECT("'" &amp; $O$3 &amp;"'!$H"&amp;6+$AO46),$AR$4=INDIRECT("'" &amp; $O$3 &amp;"'!$j"&amp;6+$AO46)),INDIRECT("'" &amp; $O$3 &amp;"'!$d"&amp;6+$AO46),"")</f>
        <v/>
      </c>
      <c r="DL49" s="218" t="str">
        <f t="array" aca="1" ref="DL49" ca="1">IF(AND(DL$3=INDIRECT("'" &amp; $O$3 &amp;"'!$H"&amp;6+$AO46),$AR$4=INDIRECT("'" &amp; $O$3 &amp;"'!$j"&amp;6+$AO46)),INDIRECT("'" &amp; $O$3 &amp;"'!$d"&amp;6+$AO46),"")</f>
        <v/>
      </c>
      <c r="DN49" s="218" t="str">
        <f t="array" aca="1" ref="DN49" ca="1">IF(AND(DN$3=INDIRECT("'" &amp; $O$3 &amp;"'!$H"&amp;6+$AO46),$AR$4=INDIRECT("'" &amp; $O$3 &amp;"'!$j"&amp;6+$AO46)),INDIRECT("'" &amp; $O$3 &amp;"'!$d"&amp;6+$AO46),"")</f>
        <v/>
      </c>
      <c r="DP49" s="218" t="str">
        <f t="array" aca="1" ref="DP49" ca="1">IF(AND(DP$3=INDIRECT("'" &amp; $O$3 &amp;"'!$H"&amp;6+$AO46),$AR$4=INDIRECT("'" &amp; $O$3 &amp;"'!$j"&amp;6+$AO46)),INDIRECT("'" &amp; $O$3 &amp;"'!$d"&amp;6+$AO46),"")</f>
        <v/>
      </c>
      <c r="DR49" s="218" t="str">
        <f t="array" aca="1" ref="DR49" ca="1">IF(AND(DR$3=INDIRECT("'" &amp; $O$3 &amp;"'!$H"&amp;6+$AO46),$AR$4=INDIRECT("'" &amp; $O$3 &amp;"'!$j"&amp;6+$AO46)),INDIRECT("'" &amp; $O$3 &amp;"'!$d"&amp;6+$AO46),"")</f>
        <v/>
      </c>
      <c r="DT49" s="218" t="str">
        <f t="array" aca="1" ref="DT49" ca="1">IF(AND(DT$3=INDIRECT("'" &amp; $O$3 &amp;"'!$H"&amp;6+$AO46),$AR$4=INDIRECT("'" &amp; $O$3 &amp;"'!$j"&amp;6+$AO46)),INDIRECT("'" &amp; $O$3 &amp;"'!$d"&amp;6+$AO46),"")</f>
        <v/>
      </c>
      <c r="DV49" s="218" t="str">
        <f t="array" aca="1" ref="DV49" ca="1">IF(AND(DV$3=INDIRECT("'" &amp; $O$3 &amp;"'!$H"&amp;6+$AO46),$AR$4=INDIRECT("'" &amp; $O$3 &amp;"'!$j"&amp;6+$AO46)),INDIRECT("'" &amp; $O$3 &amp;"'!$d"&amp;6+$AO46),"")</f>
        <v/>
      </c>
    </row>
    <row r="50" spans="3:127" ht="13.95" customHeight="1" thickBot="1">
      <c r="C50" s="48"/>
      <c r="D50" s="48"/>
      <c r="E50" s="46"/>
      <c r="F50" s="46"/>
      <c r="G50" s="46"/>
      <c r="H50" s="46"/>
      <c r="I50" s="46"/>
      <c r="J50" s="46"/>
      <c r="K50" s="46"/>
      <c r="L50" s="46"/>
      <c r="M50" s="46"/>
      <c r="N50" s="47"/>
      <c r="O50" s="46"/>
      <c r="P50" s="46"/>
      <c r="Q50" s="46"/>
      <c r="R50" s="46"/>
      <c r="S50" s="46"/>
      <c r="T50" s="46"/>
      <c r="U50" s="46"/>
      <c r="V50" s="46"/>
      <c r="W50" s="87"/>
      <c r="X50" s="46"/>
      <c r="Y50" s="46"/>
      <c r="Z50" s="46"/>
      <c r="AA50" s="46"/>
      <c r="AB50" s="46"/>
      <c r="AC50" s="46"/>
      <c r="AD50" s="46"/>
      <c r="AE50" s="48"/>
      <c r="AF50" s="46"/>
      <c r="AG50" s="46"/>
      <c r="AH50" s="46"/>
      <c r="AI50" s="46"/>
      <c r="AJ50" s="46"/>
      <c r="AK50" s="46"/>
      <c r="AL50" s="46"/>
      <c r="AM50" s="47"/>
      <c r="AO50">
        <v>49</v>
      </c>
      <c r="AS50" t="str">
        <f t="array" aca="1" ref="AS50" ca="1">IF(AND(AS$3=INDIRECT("'" &amp; $O$3 &amp;"'!$H"&amp;6+$AO47),$AR$4=INDIRECT("'" &amp; $O$3 &amp;"'!$j"&amp;6+$AO47)),INDIRECT("'" &amp; $O$3 &amp;"'!$b"&amp;6+$AO47),"")</f>
        <v/>
      </c>
      <c r="AU50" t="str">
        <f t="array" aca="1" ref="AU50" ca="1">IF(AND(AU$3=INDIRECT("'" &amp; $O$3 &amp;"'!$H"&amp;6+$AO47),$AR$4=INDIRECT("'" &amp; $O$3 &amp;"'!$j"&amp;6+$AO47)),INDIRECT("'" &amp; $O$3 &amp;"'!$b"&amp;6+$AO47),"")</f>
        <v/>
      </c>
      <c r="AW50" t="str">
        <f t="array" aca="1" ref="AW50" ca="1">IF(AND(AW$3=INDIRECT("'" &amp; $O$3 &amp;"'!$H"&amp;6+$AO47),$AR$4=INDIRECT("'" &amp; $O$3 &amp;"'!$j"&amp;6+$AO47)),INDIRECT("'" &amp; $O$3 &amp;"'!$b"&amp;6+$AO47),"")</f>
        <v/>
      </c>
      <c r="AY50" t="str">
        <f t="array" aca="1" ref="AY50" ca="1">IF(AND(AY$3=INDIRECT("'" &amp; $O$3 &amp;"'!$H"&amp;6+$AO47),$AR$4=INDIRECT("'" &amp; $O$3 &amp;"'!$j"&amp;6+$AO47)),INDIRECT("'" &amp; $O$3 &amp;"'!$b"&amp;6+$AO47),"")</f>
        <v/>
      </c>
      <c r="BA50" t="str">
        <f t="array" aca="1" ref="BA50" ca="1">IF(AND(BA$3=INDIRECT("'" &amp; $O$3 &amp;"'!$H"&amp;6+$AO47),$AR$4=INDIRECT("'" &amp; $O$3 &amp;"'!$j"&amp;6+$AO47)),INDIRECT("'" &amp; $O$3 &amp;"'!$b"&amp;6+$AO47),"")</f>
        <v/>
      </c>
      <c r="BC50" t="str">
        <f t="array" aca="1" ref="BC50" ca="1">IF(AND(BC$3=INDIRECT("'" &amp; $O$3 &amp;"'!$H"&amp;6+$AO47),$AR$4=INDIRECT("'" &amp; $O$3 &amp;"'!$j"&amp;6+$AO47)),INDIRECT("'" &amp; $O$3 &amp;"'!$b"&amp;6+$AO47),"")</f>
        <v/>
      </c>
      <c r="BE50" t="str">
        <f t="array" aca="1" ref="BE50" ca="1">IF(AND(BE$3=INDIRECT("'" &amp; $O$3 &amp;"'!$H"&amp;6+$AO47),$AR$4=INDIRECT("'" &amp; $O$3 &amp;"'!$j"&amp;6+$AO47)),INDIRECT("'" &amp; $O$3 &amp;"'!$b"&amp;6+$AO47),"")</f>
        <v/>
      </c>
      <c r="BG50" t="str">
        <f t="array" aca="1" ref="BG50" ca="1">IF(AND(BG$3=INDIRECT("'" &amp; $O$3 &amp;"'!$H"&amp;6+$AO47),$AR$4=INDIRECT("'" &amp; $O$3 &amp;"'!$j"&amp;6+$AO47)),INDIRECT("'" &amp; $O$3 &amp;"'!$b"&amp;6+$AO47),"")</f>
        <v/>
      </c>
      <c r="BI50" t="str">
        <f t="array" aca="1" ref="BI50" ca="1">IF(AND(BI$3=INDIRECT("'" &amp; $O$3 &amp;"'!$H"&amp;6+$AO47),$AR$4=INDIRECT("'" &amp; $O$3 &amp;"'!$j"&amp;6+$AO47)),INDIRECT("'" &amp; $O$3 &amp;"'!$b"&amp;6+$AO47),"")</f>
        <v/>
      </c>
      <c r="BK50" t="str">
        <f t="array" aca="1" ref="BK50" ca="1">IF(AND(BK$3=INDIRECT("'" &amp; $O$3 &amp;"'!$H"&amp;6+$AO47),$AR$4=INDIRECT("'" &amp; $O$3 &amp;"'!$j"&amp;6+$AO47)),INDIRECT("'" &amp; $O$3 &amp;"'!$b"&amp;6+$AO47),"")</f>
        <v/>
      </c>
      <c r="BM50" t="str">
        <f t="array" aca="1" ref="BM50" ca="1">IF(AND(BM$3=INDIRECT("'" &amp; $O$3 &amp;"'!$H"&amp;6+$AO47),$AR$4=INDIRECT("'" &amp; $O$3 &amp;"'!$j"&amp;6+$AO47)),INDIRECT("'" &amp; $O$3 &amp;"'!$b"&amp;6+$AO47),"")</f>
        <v/>
      </c>
      <c r="BO50" t="str">
        <f t="array" aca="1" ref="BO50" ca="1">IF(AND(BO$3=INDIRECT("'" &amp; $O$3 &amp;"'!$H"&amp;6+$AO47),$AR$4=INDIRECT("'" &amp; $O$3 &amp;"'!$j"&amp;6+$AO47)),INDIRECT("'" &amp; $O$3 &amp;"'!$b"&amp;6+$AO47),"")</f>
        <v/>
      </c>
      <c r="BQ50" t="str">
        <f t="array" aca="1" ref="BQ50" ca="1">IF(AND(BQ$3=INDIRECT("'" &amp; $O$3 &amp;"'!$H"&amp;6+$AO47),$AR$4=INDIRECT("'" &amp; $O$3 &amp;"'!$j"&amp;6+$AO47)),INDIRECT("'" &amp; $O$3 &amp;"'!$b"&amp;6+$AO47),"")</f>
        <v/>
      </c>
      <c r="BV50" t="str">
        <f t="array" aca="1" ref="BV50" ca="1">IF(AND(BV$3=INDIRECT("'" &amp; $O$3 &amp;"'!$H"&amp;6+$AO47),$AR$4=INDIRECT("'" &amp; $O$3 &amp;"'!$j"&amp;6+$AO47)),INDIRECT("'" &amp; $O$3 &amp;"'!$c"&amp;6+$AO47),"")</f>
        <v/>
      </c>
      <c r="BX50" t="str">
        <f t="array" aca="1" ref="BX50" ca="1">IF(AND(BX$3=INDIRECT("'" &amp; $O$3 &amp;"'!$H"&amp;6+$AO47),$AR$4=INDIRECT("'" &amp; $O$3 &amp;"'!$j"&amp;6+$AO47)),INDIRECT("'" &amp; $O$3 &amp;"'!$c"&amp;6+$AO47),"")</f>
        <v/>
      </c>
      <c r="BZ50" t="str">
        <f t="array" aca="1" ref="BZ50" ca="1">IF(AND(BZ$3=INDIRECT("'" &amp; $O$3 &amp;"'!$H"&amp;6+$AO47),$AR$4=INDIRECT("'" &amp; $O$3 &amp;"'!$j"&amp;6+$AO47)),INDIRECT("'" &amp; $O$3 &amp;"'!$c"&amp;6+$AO47),"")</f>
        <v/>
      </c>
      <c r="CB50" t="str">
        <f t="array" aca="1" ref="CB50" ca="1">IF(AND(CB$3=INDIRECT("'" &amp; $O$3 &amp;"'!$H"&amp;6+$AO47),$AR$4=INDIRECT("'" &amp; $O$3 &amp;"'!$j"&amp;6+$AO47)),INDIRECT("'" &amp; $O$3 &amp;"'!$c"&amp;6+$AO47),"")</f>
        <v/>
      </c>
      <c r="CD50" t="str">
        <f t="array" aca="1" ref="CD50" ca="1">IF(AND(CD$3=INDIRECT("'" &amp; $O$3 &amp;"'!$H"&amp;6+$AO47),$AR$4=INDIRECT("'" &amp; $O$3 &amp;"'!$j"&amp;6+$AO47)),INDIRECT("'" &amp; $O$3 &amp;"'!$c"&amp;6+$AO47),"")</f>
        <v/>
      </c>
      <c r="CF50" t="str">
        <f t="array" aca="1" ref="CF50" ca="1">IF(AND(CF$3=INDIRECT("'" &amp; $O$3 &amp;"'!$H"&amp;6+$AO47),$AR$4=INDIRECT("'" &amp; $O$3 &amp;"'!$j"&amp;6+$AO47)),INDIRECT("'" &amp; $O$3 &amp;"'!$c"&amp;6+$AO47),"")</f>
        <v/>
      </c>
      <c r="CH50" t="str">
        <f t="array" aca="1" ref="CH50" ca="1">IF(AND(CH$3=INDIRECT("'" &amp; $O$3 &amp;"'!$H"&amp;6+$AO47),$AR$4=INDIRECT("'" &amp; $O$3 &amp;"'!$j"&amp;6+$AO47)),INDIRECT("'" &amp; $O$3 &amp;"'!$c"&amp;6+$AO47),"")</f>
        <v/>
      </c>
      <c r="CJ50" t="str">
        <f t="array" aca="1" ref="CJ50" ca="1">IF(AND(CJ$3=INDIRECT("'" &amp; $O$3 &amp;"'!$H"&amp;6+$AO47),$AR$4=INDIRECT("'" &amp; $O$3 &amp;"'!$j"&amp;6+$AO47)),INDIRECT("'" &amp; $O$3 &amp;"'!$c"&amp;6+$AO47),"")</f>
        <v/>
      </c>
      <c r="CL50" t="str">
        <f t="array" aca="1" ref="CL50" ca="1">IF(AND(CL$3=INDIRECT("'" &amp; $O$3 &amp;"'!$H"&amp;6+$AO47),$AR$4=INDIRECT("'" &amp; $O$3 &amp;"'!$j"&amp;6+$AO47)),INDIRECT("'" &amp; $O$3 &amp;"'!$c"&amp;6+$AO47),"")</f>
        <v/>
      </c>
      <c r="CN50" t="str">
        <f t="array" aca="1" ref="CN50" ca="1">IF(AND(CN$3=INDIRECT("'" &amp; $O$3 &amp;"'!$H"&amp;6+$AO47),$AR$4=INDIRECT("'" &amp; $O$3 &amp;"'!$j"&amp;6+$AO47)),INDIRECT("'" &amp; $O$3 &amp;"'!$c"&amp;6+$AO47),"")</f>
        <v/>
      </c>
      <c r="CP50" t="str">
        <f t="array" aca="1" ref="CP50" ca="1">IF(AND(CP$3=INDIRECT("'" &amp; $O$3 &amp;"'!$H"&amp;6+$AO47),$AR$4=INDIRECT("'" &amp; $O$3 &amp;"'!$j"&amp;6+$AO47)),INDIRECT("'" &amp; $O$3 &amp;"'!$c"&amp;6+$AO47),"")</f>
        <v/>
      </c>
      <c r="CR50" s="218" t="str">
        <f t="array" aca="1" ref="CR50" ca="1">IF(AND(CR$3=INDIRECT("'" &amp; $O$3 &amp;"'!$H"&amp;6+$AO47),$AR$4=INDIRECT("'" &amp; $O$3 &amp;"'!$j"&amp;6+$AO47)),INDIRECT("'" &amp; $O$3 &amp;"'!$c"&amp;6+$AO47),"")</f>
        <v/>
      </c>
      <c r="CT50" s="218" t="str">
        <f t="array" aca="1" ref="CT50" ca="1">IF(AND(CT$3=INDIRECT("'" &amp; $O$3 &amp;"'!$H"&amp;6+$AO47),$AR$4=INDIRECT("'" &amp; $O$3 &amp;"'!$j"&amp;6+$AO47)),INDIRECT("'" &amp; $O$3 &amp;"'!$c"&amp;6+$AO47),"")</f>
        <v/>
      </c>
      <c r="CX50" s="218" t="str">
        <f t="array" aca="1" ref="CX50" ca="1">IF(AND(CX$3=INDIRECT("'" &amp; $O$3 &amp;"'!$H"&amp;6+$AO47),$AR$4=INDIRECT("'" &amp; $O$3 &amp;"'!$j"&amp;6+$AO47)),INDIRECT("'" &amp; $O$3 &amp;"'!$d"&amp;6+$AO47),"")</f>
        <v/>
      </c>
      <c r="CZ50" s="218" t="str">
        <f t="array" aca="1" ref="CZ50" ca="1">IF(AND(CZ$3=INDIRECT("'" &amp; $O$3 &amp;"'!$H"&amp;6+$AO47),$AR$4=INDIRECT("'" &amp; $O$3 &amp;"'!$j"&amp;6+$AO47)),INDIRECT("'" &amp; $O$3 &amp;"'!$d"&amp;6+$AO47),"")</f>
        <v/>
      </c>
      <c r="DB50" s="218" t="str">
        <f t="array" aca="1" ref="DB50" ca="1">IF(AND(DB$3=INDIRECT("'" &amp; $O$3 &amp;"'!$H"&amp;6+$AO47),$AR$4=INDIRECT("'" &amp; $O$3 &amp;"'!$j"&amp;6+$AO47)),INDIRECT("'" &amp; $O$3 &amp;"'!$d"&amp;6+$AO47),"")</f>
        <v/>
      </c>
      <c r="DD50" s="218" t="str">
        <f t="array" aca="1" ref="DD50" ca="1">IF(AND(DD$3=INDIRECT("'" &amp; $O$3 &amp;"'!$H"&amp;6+$AO47),$AR$4=INDIRECT("'" &amp; $O$3 &amp;"'!$j"&amp;6+$AO47)),INDIRECT("'" &amp; $O$3 &amp;"'!$d"&amp;6+$AO47),"")</f>
        <v/>
      </c>
      <c r="DF50" s="218" t="str">
        <f t="array" aca="1" ref="DF50" ca="1">IF(AND(DF$3=INDIRECT("'" &amp; $O$3 &amp;"'!$H"&amp;6+$AO47),$AR$4=INDIRECT("'" &amp; $O$3 &amp;"'!$j"&amp;6+$AO47)),INDIRECT("'" &amp; $O$3 &amp;"'!$d"&amp;6+$AO47),"")</f>
        <v/>
      </c>
      <c r="DH50" s="218" t="str">
        <f t="array" aca="1" ref="DH50" ca="1">IF(AND(DH$3=INDIRECT("'" &amp; $O$3 &amp;"'!$H"&amp;6+$AO47),$AR$4=INDIRECT("'" &amp; $O$3 &amp;"'!$j"&amp;6+$AO47)),INDIRECT("'" &amp; $O$3 &amp;"'!$d"&amp;6+$AO47),"")</f>
        <v/>
      </c>
      <c r="DJ50" s="218" t="str">
        <f t="array" aca="1" ref="DJ50" ca="1">IF(AND(DJ$3=INDIRECT("'" &amp; $O$3 &amp;"'!$H"&amp;6+$AO47),$AR$4=INDIRECT("'" &amp; $O$3 &amp;"'!$j"&amp;6+$AO47)),INDIRECT("'" &amp; $O$3 &amp;"'!$d"&amp;6+$AO47),"")</f>
        <v/>
      </c>
      <c r="DL50" s="218" t="str">
        <f t="array" aca="1" ref="DL50" ca="1">IF(AND(DL$3=INDIRECT("'" &amp; $O$3 &amp;"'!$H"&amp;6+$AO47),$AR$4=INDIRECT("'" &amp; $O$3 &amp;"'!$j"&amp;6+$AO47)),INDIRECT("'" &amp; $O$3 &amp;"'!$d"&amp;6+$AO47),"")</f>
        <v/>
      </c>
      <c r="DN50" s="218" t="str">
        <f t="array" aca="1" ref="DN50" ca="1">IF(AND(DN$3=INDIRECT("'" &amp; $O$3 &amp;"'!$H"&amp;6+$AO47),$AR$4=INDIRECT("'" &amp; $O$3 &amp;"'!$j"&amp;6+$AO47)),INDIRECT("'" &amp; $O$3 &amp;"'!$d"&amp;6+$AO47),"")</f>
        <v/>
      </c>
      <c r="DP50" s="218" t="str">
        <f t="array" aca="1" ref="DP50" ca="1">IF(AND(DP$3=INDIRECT("'" &amp; $O$3 &amp;"'!$H"&amp;6+$AO47),$AR$4=INDIRECT("'" &amp; $O$3 &amp;"'!$j"&amp;6+$AO47)),INDIRECT("'" &amp; $O$3 &amp;"'!$d"&amp;6+$AO47),"")</f>
        <v/>
      </c>
      <c r="DR50" s="218" t="str">
        <f t="array" aca="1" ref="DR50" ca="1">IF(AND(DR$3=INDIRECT("'" &amp; $O$3 &amp;"'!$H"&amp;6+$AO47),$AR$4=INDIRECT("'" &amp; $O$3 &amp;"'!$j"&amp;6+$AO47)),INDIRECT("'" &amp; $O$3 &amp;"'!$d"&amp;6+$AO47),"")</f>
        <v/>
      </c>
      <c r="DT50" s="218" t="str">
        <f t="array" aca="1" ref="DT50" ca="1">IF(AND(DT$3=INDIRECT("'" &amp; $O$3 &amp;"'!$H"&amp;6+$AO47),$AR$4=INDIRECT("'" &amp; $O$3 &amp;"'!$j"&amp;6+$AO47)),INDIRECT("'" &amp; $O$3 &amp;"'!$d"&amp;6+$AO47),"")</f>
        <v/>
      </c>
      <c r="DV50" s="218" t="str">
        <f t="array" aca="1" ref="DV50" ca="1">IF(AND(DV$3=INDIRECT("'" &amp; $O$3 &amp;"'!$H"&amp;6+$AO47),$AR$4=INDIRECT("'" &amp; $O$3 &amp;"'!$j"&amp;6+$AO47)),INDIRECT("'" &amp; $O$3 &amp;"'!$d"&amp;6+$AO47),"")</f>
        <v/>
      </c>
    </row>
    <row r="51" spans="3:127" ht="13.95" customHeight="1" thickBot="1">
      <c r="C51" s="48"/>
      <c r="D51" s="48"/>
      <c r="E51" s="46"/>
      <c r="F51" s="46"/>
      <c r="G51" s="46"/>
      <c r="H51" s="46"/>
      <c r="I51" s="46"/>
      <c r="J51" s="46"/>
      <c r="K51" s="46"/>
      <c r="L51" s="46"/>
      <c r="M51" s="88"/>
      <c r="N51" s="89"/>
      <c r="O51" s="46"/>
      <c r="P51" s="46"/>
      <c r="Q51" s="46"/>
      <c r="R51" s="46"/>
      <c r="S51" s="46"/>
      <c r="T51" s="46"/>
      <c r="U51" s="46"/>
      <c r="V51" s="88"/>
      <c r="W51" s="89"/>
      <c r="X51" s="46"/>
      <c r="Y51" s="46"/>
      <c r="Z51" s="46"/>
      <c r="AA51" s="46"/>
      <c r="AB51" s="46"/>
      <c r="AC51" s="46"/>
      <c r="AD51" s="46"/>
      <c r="AE51" s="48"/>
      <c r="AF51" s="46"/>
      <c r="AG51" s="46"/>
      <c r="AH51" s="46"/>
      <c r="AI51" s="46"/>
      <c r="AJ51" s="46"/>
      <c r="AK51" s="46"/>
      <c r="AL51" s="46"/>
      <c r="AM51" s="47"/>
      <c r="AO51">
        <v>50</v>
      </c>
      <c r="AS51" t="str">
        <f t="array" aca="1" ref="AS51" ca="1">IF(AND(AS$3=INDIRECT("'" &amp; $O$3 &amp;"'!$H"&amp;6+$AO48),$AR$4=INDIRECT("'" &amp; $O$3 &amp;"'!$j"&amp;6+$AO48)),INDIRECT("'" &amp; $O$3 &amp;"'!$b"&amp;6+$AO48),"")</f>
        <v/>
      </c>
      <c r="AU51" t="str">
        <f t="array" aca="1" ref="AU51" ca="1">IF(AND(AU$3=INDIRECT("'" &amp; $O$3 &amp;"'!$H"&amp;6+$AO48),$AR$4=INDIRECT("'" &amp; $O$3 &amp;"'!$j"&amp;6+$AO48)),INDIRECT("'" &amp; $O$3 &amp;"'!$b"&amp;6+$AO48),"")</f>
        <v/>
      </c>
      <c r="AW51" t="str">
        <f t="array" aca="1" ref="AW51" ca="1">IF(AND(AW$3=INDIRECT("'" &amp; $O$3 &amp;"'!$H"&amp;6+$AO48),$AR$4=INDIRECT("'" &amp; $O$3 &amp;"'!$j"&amp;6+$AO48)),INDIRECT("'" &amp; $O$3 &amp;"'!$b"&amp;6+$AO48),"")</f>
        <v/>
      </c>
      <c r="AY51" t="str">
        <f t="array" aca="1" ref="AY51" ca="1">IF(AND(AY$3=INDIRECT("'" &amp; $O$3 &amp;"'!$H"&amp;6+$AO48),$AR$4=INDIRECT("'" &amp; $O$3 &amp;"'!$j"&amp;6+$AO48)),INDIRECT("'" &amp; $O$3 &amp;"'!$b"&amp;6+$AO48),"")</f>
        <v/>
      </c>
      <c r="BA51" t="str">
        <f t="array" aca="1" ref="BA51" ca="1">IF(AND(BA$3=INDIRECT("'" &amp; $O$3 &amp;"'!$H"&amp;6+$AO48),$AR$4=INDIRECT("'" &amp; $O$3 &amp;"'!$j"&amp;6+$AO48)),INDIRECT("'" &amp; $O$3 &amp;"'!$b"&amp;6+$AO48),"")</f>
        <v/>
      </c>
      <c r="BC51" t="str">
        <f t="array" aca="1" ref="BC51" ca="1">IF(AND(BC$3=INDIRECT("'" &amp; $O$3 &amp;"'!$H"&amp;6+$AO48),$AR$4=INDIRECT("'" &amp; $O$3 &amp;"'!$j"&amp;6+$AO48)),INDIRECT("'" &amp; $O$3 &amp;"'!$b"&amp;6+$AO48),"")</f>
        <v/>
      </c>
      <c r="BE51" t="str">
        <f t="array" aca="1" ref="BE51" ca="1">IF(AND(BE$3=INDIRECT("'" &amp; $O$3 &amp;"'!$H"&amp;6+$AO48),$AR$4=INDIRECT("'" &amp; $O$3 &amp;"'!$j"&amp;6+$AO48)),INDIRECT("'" &amp; $O$3 &amp;"'!$b"&amp;6+$AO48),"")</f>
        <v/>
      </c>
      <c r="BG51" t="str">
        <f t="array" aca="1" ref="BG51" ca="1">IF(AND(BG$3=INDIRECT("'" &amp; $O$3 &amp;"'!$H"&amp;6+$AO48),$AR$4=INDIRECT("'" &amp; $O$3 &amp;"'!$j"&amp;6+$AO48)),INDIRECT("'" &amp; $O$3 &amp;"'!$b"&amp;6+$AO48),"")</f>
        <v/>
      </c>
      <c r="BI51" t="str">
        <f t="array" aca="1" ref="BI51" ca="1">IF(AND(BI$3=INDIRECT("'" &amp; $O$3 &amp;"'!$H"&amp;6+$AO48),$AR$4=INDIRECT("'" &amp; $O$3 &amp;"'!$j"&amp;6+$AO48)),INDIRECT("'" &amp; $O$3 &amp;"'!$b"&amp;6+$AO48),"")</f>
        <v/>
      </c>
      <c r="BK51" t="str">
        <f t="array" aca="1" ref="BK51" ca="1">IF(AND(BK$3=INDIRECT("'" &amp; $O$3 &amp;"'!$H"&amp;6+$AO48),$AR$4=INDIRECT("'" &amp; $O$3 &amp;"'!$j"&amp;6+$AO48)),INDIRECT("'" &amp; $O$3 &amp;"'!$b"&amp;6+$AO48),"")</f>
        <v/>
      </c>
      <c r="BM51" t="str">
        <f t="array" aca="1" ref="BM51" ca="1">IF(AND(BM$3=INDIRECT("'" &amp; $O$3 &amp;"'!$H"&amp;6+$AO48),$AR$4=INDIRECT("'" &amp; $O$3 &amp;"'!$j"&amp;6+$AO48)),INDIRECT("'" &amp; $O$3 &amp;"'!$b"&amp;6+$AO48),"")</f>
        <v/>
      </c>
      <c r="BO51" t="str">
        <f t="array" aca="1" ref="BO51" ca="1">IF(AND(BO$3=INDIRECT("'" &amp; $O$3 &amp;"'!$H"&amp;6+$AO48),$AR$4=INDIRECT("'" &amp; $O$3 &amp;"'!$j"&amp;6+$AO48)),INDIRECT("'" &amp; $O$3 &amp;"'!$b"&amp;6+$AO48),"")</f>
        <v/>
      </c>
      <c r="BQ51" t="str">
        <f t="array" aca="1" ref="BQ51" ca="1">IF(AND(BQ$3=INDIRECT("'" &amp; $O$3 &amp;"'!$H"&amp;6+$AO48),$AR$4=INDIRECT("'" &amp; $O$3 &amp;"'!$j"&amp;6+$AO48)),INDIRECT("'" &amp; $O$3 &amp;"'!$b"&amp;6+$AO48),"")</f>
        <v/>
      </c>
      <c r="BV51" t="str">
        <f t="array" aca="1" ref="BV51" ca="1">IF(AND(BV$3=INDIRECT("'" &amp; $O$3 &amp;"'!$H"&amp;6+$AO48),$AR$4=INDIRECT("'" &amp; $O$3 &amp;"'!$j"&amp;6+$AO48)),INDIRECT("'" &amp; $O$3 &amp;"'!$c"&amp;6+$AO48),"")</f>
        <v/>
      </c>
      <c r="BX51" t="str">
        <f t="array" aca="1" ref="BX51" ca="1">IF(AND(BX$3=INDIRECT("'" &amp; $O$3 &amp;"'!$H"&amp;6+$AO48),$AR$4=INDIRECT("'" &amp; $O$3 &amp;"'!$j"&amp;6+$AO48)),INDIRECT("'" &amp; $O$3 &amp;"'!$c"&amp;6+$AO48),"")</f>
        <v/>
      </c>
      <c r="BZ51" t="str">
        <f t="array" aca="1" ref="BZ51" ca="1">IF(AND(BZ$3=INDIRECT("'" &amp; $O$3 &amp;"'!$H"&amp;6+$AO48),$AR$4=INDIRECT("'" &amp; $O$3 &amp;"'!$j"&amp;6+$AO48)),INDIRECT("'" &amp; $O$3 &amp;"'!$c"&amp;6+$AO48),"")</f>
        <v/>
      </c>
      <c r="CB51" t="str">
        <f t="array" aca="1" ref="CB51" ca="1">IF(AND(CB$3=INDIRECT("'" &amp; $O$3 &amp;"'!$H"&amp;6+$AO48),$AR$4=INDIRECT("'" &amp; $O$3 &amp;"'!$j"&amp;6+$AO48)),INDIRECT("'" &amp; $O$3 &amp;"'!$c"&amp;6+$AO48),"")</f>
        <v/>
      </c>
      <c r="CD51" t="str">
        <f t="array" aca="1" ref="CD51" ca="1">IF(AND(CD$3=INDIRECT("'" &amp; $O$3 &amp;"'!$H"&amp;6+$AO48),$AR$4=INDIRECT("'" &amp; $O$3 &amp;"'!$j"&amp;6+$AO48)),INDIRECT("'" &amp; $O$3 &amp;"'!$c"&amp;6+$AO48),"")</f>
        <v/>
      </c>
      <c r="CF51" t="str">
        <f t="array" aca="1" ref="CF51" ca="1">IF(AND(CF$3=INDIRECT("'" &amp; $O$3 &amp;"'!$H"&amp;6+$AO48),$AR$4=INDIRECT("'" &amp; $O$3 &amp;"'!$j"&amp;6+$AO48)),INDIRECT("'" &amp; $O$3 &amp;"'!$c"&amp;6+$AO48),"")</f>
        <v/>
      </c>
      <c r="CH51" t="str">
        <f t="array" aca="1" ref="CH51" ca="1">IF(AND(CH$3=INDIRECT("'" &amp; $O$3 &amp;"'!$H"&amp;6+$AO48),$AR$4=INDIRECT("'" &amp; $O$3 &amp;"'!$j"&amp;6+$AO48)),INDIRECT("'" &amp; $O$3 &amp;"'!$c"&amp;6+$AO48),"")</f>
        <v/>
      </c>
      <c r="CJ51" t="str">
        <f t="array" aca="1" ref="CJ51" ca="1">IF(AND(CJ$3=INDIRECT("'" &amp; $O$3 &amp;"'!$H"&amp;6+$AO48),$AR$4=INDIRECT("'" &amp; $O$3 &amp;"'!$j"&amp;6+$AO48)),INDIRECT("'" &amp; $O$3 &amp;"'!$c"&amp;6+$AO48),"")</f>
        <v/>
      </c>
      <c r="CL51" t="str">
        <f t="array" aca="1" ref="CL51" ca="1">IF(AND(CL$3=INDIRECT("'" &amp; $O$3 &amp;"'!$H"&amp;6+$AO48),$AR$4=INDIRECT("'" &amp; $O$3 &amp;"'!$j"&amp;6+$AO48)),INDIRECT("'" &amp; $O$3 &amp;"'!$c"&amp;6+$AO48),"")</f>
        <v/>
      </c>
      <c r="CN51" t="str">
        <f t="array" aca="1" ref="CN51" ca="1">IF(AND(CN$3=INDIRECT("'" &amp; $O$3 &amp;"'!$H"&amp;6+$AO48),$AR$4=INDIRECT("'" &amp; $O$3 &amp;"'!$j"&amp;6+$AO48)),INDIRECT("'" &amp; $O$3 &amp;"'!$c"&amp;6+$AO48),"")</f>
        <v/>
      </c>
      <c r="CP51" t="str">
        <f t="array" aca="1" ref="CP51" ca="1">IF(AND(CP$3=INDIRECT("'" &amp; $O$3 &amp;"'!$H"&amp;6+$AO48),$AR$4=INDIRECT("'" &amp; $O$3 &amp;"'!$j"&amp;6+$AO48)),INDIRECT("'" &amp; $O$3 &amp;"'!$c"&amp;6+$AO48),"")</f>
        <v/>
      </c>
      <c r="CR51" s="218" t="str">
        <f t="array" aca="1" ref="CR51" ca="1">IF(AND(CR$3=INDIRECT("'" &amp; $O$3 &amp;"'!$H"&amp;6+$AO48),$AR$4=INDIRECT("'" &amp; $O$3 &amp;"'!$j"&amp;6+$AO48)),INDIRECT("'" &amp; $O$3 &amp;"'!$c"&amp;6+$AO48),"")</f>
        <v/>
      </c>
      <c r="CT51" s="218" t="str">
        <f t="array" aca="1" ref="CT51" ca="1">IF(AND(CT$3=INDIRECT("'" &amp; $O$3 &amp;"'!$H"&amp;6+$AO48),$AR$4=INDIRECT("'" &amp; $O$3 &amp;"'!$j"&amp;6+$AO48)),INDIRECT("'" &amp; $O$3 &amp;"'!$c"&amp;6+$AO48),"")</f>
        <v/>
      </c>
      <c r="CX51" s="218" t="str">
        <f t="array" aca="1" ref="CX51" ca="1">IF(AND(CX$3=INDIRECT("'" &amp; $O$3 &amp;"'!$H"&amp;6+$AO48),$AR$4=INDIRECT("'" &amp; $O$3 &amp;"'!$j"&amp;6+$AO48)),INDIRECT("'" &amp; $O$3 &amp;"'!$d"&amp;6+$AO48),"")</f>
        <v/>
      </c>
      <c r="CZ51" s="218" t="str">
        <f t="array" aca="1" ref="CZ51" ca="1">IF(AND(CZ$3=INDIRECT("'" &amp; $O$3 &amp;"'!$H"&amp;6+$AO48),$AR$4=INDIRECT("'" &amp; $O$3 &amp;"'!$j"&amp;6+$AO48)),INDIRECT("'" &amp; $O$3 &amp;"'!$d"&amp;6+$AO48),"")</f>
        <v/>
      </c>
      <c r="DB51" s="218" t="str">
        <f t="array" aca="1" ref="DB51" ca="1">IF(AND(DB$3=INDIRECT("'" &amp; $O$3 &amp;"'!$H"&amp;6+$AO48),$AR$4=INDIRECT("'" &amp; $O$3 &amp;"'!$j"&amp;6+$AO48)),INDIRECT("'" &amp; $O$3 &amp;"'!$d"&amp;6+$AO48),"")</f>
        <v/>
      </c>
      <c r="DD51" s="218" t="str">
        <f t="array" aca="1" ref="DD51" ca="1">IF(AND(DD$3=INDIRECT("'" &amp; $O$3 &amp;"'!$H"&amp;6+$AO48),$AR$4=INDIRECT("'" &amp; $O$3 &amp;"'!$j"&amp;6+$AO48)),INDIRECT("'" &amp; $O$3 &amp;"'!$d"&amp;6+$AO48),"")</f>
        <v/>
      </c>
      <c r="DF51" s="218" t="str">
        <f t="array" aca="1" ref="DF51" ca="1">IF(AND(DF$3=INDIRECT("'" &amp; $O$3 &amp;"'!$H"&amp;6+$AO48),$AR$4=INDIRECT("'" &amp; $O$3 &amp;"'!$j"&amp;6+$AO48)),INDIRECT("'" &amp; $O$3 &amp;"'!$d"&amp;6+$AO48),"")</f>
        <v/>
      </c>
      <c r="DH51" s="218" t="str">
        <f t="array" aca="1" ref="DH51" ca="1">IF(AND(DH$3=INDIRECT("'" &amp; $O$3 &amp;"'!$H"&amp;6+$AO48),$AR$4=INDIRECT("'" &amp; $O$3 &amp;"'!$j"&amp;6+$AO48)),INDIRECT("'" &amp; $O$3 &amp;"'!$d"&amp;6+$AO48),"")</f>
        <v/>
      </c>
      <c r="DJ51" s="218" t="str">
        <f t="array" aca="1" ref="DJ51" ca="1">IF(AND(DJ$3=INDIRECT("'" &amp; $O$3 &amp;"'!$H"&amp;6+$AO48),$AR$4=INDIRECT("'" &amp; $O$3 &amp;"'!$j"&amp;6+$AO48)),INDIRECT("'" &amp; $O$3 &amp;"'!$d"&amp;6+$AO48),"")</f>
        <v/>
      </c>
      <c r="DL51" s="218" t="str">
        <f t="array" aca="1" ref="DL51" ca="1">IF(AND(DL$3=INDIRECT("'" &amp; $O$3 &amp;"'!$H"&amp;6+$AO48),$AR$4=INDIRECT("'" &amp; $O$3 &amp;"'!$j"&amp;6+$AO48)),INDIRECT("'" &amp; $O$3 &amp;"'!$d"&amp;6+$AO48),"")</f>
        <v/>
      </c>
      <c r="DN51" s="218" t="str">
        <f t="array" aca="1" ref="DN51" ca="1">IF(AND(DN$3=INDIRECT("'" &amp; $O$3 &amp;"'!$H"&amp;6+$AO48),$AR$4=INDIRECT("'" &amp; $O$3 &amp;"'!$j"&amp;6+$AO48)),INDIRECT("'" &amp; $O$3 &amp;"'!$d"&amp;6+$AO48),"")</f>
        <v/>
      </c>
      <c r="DP51" s="218" t="str">
        <f t="array" aca="1" ref="DP51" ca="1">IF(AND(DP$3=INDIRECT("'" &amp; $O$3 &amp;"'!$H"&amp;6+$AO48),$AR$4=INDIRECT("'" &amp; $O$3 &amp;"'!$j"&amp;6+$AO48)),INDIRECT("'" &amp; $O$3 &amp;"'!$d"&amp;6+$AO48),"")</f>
        <v/>
      </c>
      <c r="DR51" s="218" t="str">
        <f t="array" aca="1" ref="DR51" ca="1">IF(AND(DR$3=INDIRECT("'" &amp; $O$3 &amp;"'!$H"&amp;6+$AO48),$AR$4=INDIRECT("'" &amp; $O$3 &amp;"'!$j"&amp;6+$AO48)),INDIRECT("'" &amp; $O$3 &amp;"'!$d"&amp;6+$AO48),"")</f>
        <v/>
      </c>
      <c r="DT51" s="218" t="str">
        <f t="array" aca="1" ref="DT51" ca="1">IF(AND(DT$3=INDIRECT("'" &amp; $O$3 &amp;"'!$H"&amp;6+$AO48),$AR$4=INDIRECT("'" &amp; $O$3 &amp;"'!$j"&amp;6+$AO48)),INDIRECT("'" &amp; $O$3 &amp;"'!$d"&amp;6+$AO48),"")</f>
        <v/>
      </c>
      <c r="DV51" s="218" t="str">
        <f t="array" aca="1" ref="DV51" ca="1">IF(AND(DV$3=INDIRECT("'" &amp; $O$3 &amp;"'!$H"&amp;6+$AO48),$AR$4=INDIRECT("'" &amp; $O$3 &amp;"'!$j"&amp;6+$AO48)),INDIRECT("'" &amp; $O$3 &amp;"'!$d"&amp;6+$AO48),"")</f>
        <v/>
      </c>
    </row>
    <row r="52" spans="3:127" ht="18.600000000000001" thickBot="1">
      <c r="C52" s="48"/>
      <c r="D52" s="91"/>
      <c r="E52" s="1507" t="s">
        <v>99</v>
      </c>
      <c r="F52" s="1508"/>
      <c r="G52" s="1508"/>
      <c r="H52" s="1508"/>
      <c r="I52" s="1508"/>
      <c r="J52" s="1508"/>
      <c r="K52" s="1509"/>
      <c r="L52" s="46"/>
      <c r="M52" s="91"/>
      <c r="N52" s="1510" t="s">
        <v>100</v>
      </c>
      <c r="O52" s="1511"/>
      <c r="P52" s="1511"/>
      <c r="Q52" s="1511"/>
      <c r="R52" s="1511"/>
      <c r="S52" s="1511"/>
      <c r="T52" s="1512"/>
      <c r="U52" s="46"/>
      <c r="V52" s="91"/>
      <c r="W52" s="1510" t="s">
        <v>104</v>
      </c>
      <c r="X52" s="1511"/>
      <c r="Y52" s="1511"/>
      <c r="Z52" s="1511"/>
      <c r="AA52" s="1511"/>
      <c r="AB52" s="1511"/>
      <c r="AC52" s="1512"/>
      <c r="AD52" s="46"/>
      <c r="AE52" s="91"/>
      <c r="AF52" s="1513" t="s">
        <v>102</v>
      </c>
      <c r="AG52" s="1514"/>
      <c r="AH52" s="1514"/>
      <c r="AI52" s="1514"/>
      <c r="AJ52" s="1514"/>
      <c r="AK52" s="1514"/>
      <c r="AL52" s="1515"/>
      <c r="AM52" s="47"/>
      <c r="AS52" t="str">
        <f t="array" aca="1" ref="AS52" ca="1">IF(AND(AS$3=INDIRECT("'" &amp; $O$3 &amp;"'!$H"&amp;6+$AO49),$AR$4=INDIRECT("'" &amp; $O$3 &amp;"'!$j"&amp;6+$AO49)),INDIRECT("'" &amp; $O$3 &amp;"'!$b"&amp;6+$AO49),"")</f>
        <v/>
      </c>
      <c r="AU52" t="str">
        <f t="array" aca="1" ref="AU52" ca="1">IF(AND(AU$3=INDIRECT("'" &amp; $O$3 &amp;"'!$H"&amp;6+$AO49),$AR$4=INDIRECT("'" &amp; $O$3 &amp;"'!$j"&amp;6+$AO49)),INDIRECT("'" &amp; $O$3 &amp;"'!$b"&amp;6+$AO49),"")</f>
        <v/>
      </c>
      <c r="AW52" t="str">
        <f t="array" aca="1" ref="AW52" ca="1">IF(AND(AW$3=INDIRECT("'" &amp; $O$3 &amp;"'!$H"&amp;6+$AO49),$AR$4=INDIRECT("'" &amp; $O$3 &amp;"'!$j"&amp;6+$AO49)),INDIRECT("'" &amp; $O$3 &amp;"'!$b"&amp;6+$AO49),"")</f>
        <v/>
      </c>
      <c r="AY52" t="str">
        <f t="array" aca="1" ref="AY52" ca="1">IF(AND(AY$3=INDIRECT("'" &amp; $O$3 &amp;"'!$H"&amp;6+$AO49),$AR$4=INDIRECT("'" &amp; $O$3 &amp;"'!$j"&amp;6+$AO49)),INDIRECT("'" &amp; $O$3 &amp;"'!$b"&amp;6+$AO49),"")</f>
        <v/>
      </c>
      <c r="BA52" t="str">
        <f t="array" aca="1" ref="BA52" ca="1">IF(AND(BA$3=INDIRECT("'" &amp; $O$3 &amp;"'!$H"&amp;6+$AO49),$AR$4=INDIRECT("'" &amp; $O$3 &amp;"'!$j"&amp;6+$AO49)),INDIRECT("'" &amp; $O$3 &amp;"'!$b"&amp;6+$AO49),"")</f>
        <v/>
      </c>
      <c r="BC52" t="str">
        <f t="array" aca="1" ref="BC52" ca="1">IF(AND(BC$3=INDIRECT("'" &amp; $O$3 &amp;"'!$H"&amp;6+$AO49),$AR$4=INDIRECT("'" &amp; $O$3 &amp;"'!$j"&amp;6+$AO49)),INDIRECT("'" &amp; $O$3 &amp;"'!$b"&amp;6+$AO49),"")</f>
        <v/>
      </c>
      <c r="BE52" t="str">
        <f t="array" aca="1" ref="BE52" ca="1">IF(AND(BE$3=INDIRECT("'" &amp; $O$3 &amp;"'!$H"&amp;6+$AO49),$AR$4=INDIRECT("'" &amp; $O$3 &amp;"'!$j"&amp;6+$AO49)),INDIRECT("'" &amp; $O$3 &amp;"'!$b"&amp;6+$AO49),"")</f>
        <v/>
      </c>
      <c r="BG52" t="str">
        <f t="array" aca="1" ref="BG52" ca="1">IF(AND(BG$3=INDIRECT("'" &amp; $O$3 &amp;"'!$H"&amp;6+$AO49),$AR$4=INDIRECT("'" &amp; $O$3 &amp;"'!$j"&amp;6+$AO49)),INDIRECT("'" &amp; $O$3 &amp;"'!$b"&amp;6+$AO49),"")</f>
        <v/>
      </c>
      <c r="BI52" t="str">
        <f t="array" aca="1" ref="BI52" ca="1">IF(AND(BI$3=INDIRECT("'" &amp; $O$3 &amp;"'!$H"&amp;6+$AO49),$AR$4=INDIRECT("'" &amp; $O$3 &amp;"'!$j"&amp;6+$AO49)),INDIRECT("'" &amp; $O$3 &amp;"'!$b"&amp;6+$AO49),"")</f>
        <v/>
      </c>
      <c r="BK52" t="str">
        <f t="array" aca="1" ref="BK52" ca="1">IF(AND(BK$3=INDIRECT("'" &amp; $O$3 &amp;"'!$H"&amp;6+$AO49),$AR$4=INDIRECT("'" &amp; $O$3 &amp;"'!$j"&amp;6+$AO49)),INDIRECT("'" &amp; $O$3 &amp;"'!$b"&amp;6+$AO49),"")</f>
        <v/>
      </c>
      <c r="BM52" t="str">
        <f t="array" aca="1" ref="BM52" ca="1">IF(AND(BM$3=INDIRECT("'" &amp; $O$3 &amp;"'!$H"&amp;6+$AO49),$AR$4=INDIRECT("'" &amp; $O$3 &amp;"'!$j"&amp;6+$AO49)),INDIRECT("'" &amp; $O$3 &amp;"'!$b"&amp;6+$AO49),"")</f>
        <v/>
      </c>
      <c r="BO52" t="str">
        <f t="array" aca="1" ref="BO52" ca="1">IF(AND(BO$3=INDIRECT("'" &amp; $O$3 &amp;"'!$H"&amp;6+$AO49),$AR$4=INDIRECT("'" &amp; $O$3 &amp;"'!$j"&amp;6+$AO49)),INDIRECT("'" &amp; $O$3 &amp;"'!$b"&amp;6+$AO49),"")</f>
        <v/>
      </c>
      <c r="BQ52" t="str">
        <f t="array" aca="1" ref="BQ52" ca="1">IF(AND(BQ$3=INDIRECT("'" &amp; $O$3 &amp;"'!$H"&amp;6+$AO49),$AR$4=INDIRECT("'" &amp; $O$3 &amp;"'!$j"&amp;6+$AO49)),INDIRECT("'" &amp; $O$3 &amp;"'!$b"&amp;6+$AO49),"")</f>
        <v/>
      </c>
      <c r="BV52" t="str">
        <f t="array" aca="1" ref="BV52" ca="1">IF(AND(BV$3=INDIRECT("'" &amp; $O$3 &amp;"'!$H"&amp;6+$AO49),$AR$4=INDIRECT("'" &amp; $O$3 &amp;"'!$j"&amp;6+$AO49)),INDIRECT("'" &amp; $O$3 &amp;"'!$c"&amp;6+$AO49),"")</f>
        <v/>
      </c>
      <c r="BX52" t="str">
        <f t="array" aca="1" ref="BX52" ca="1">IF(AND(BX$3=INDIRECT("'" &amp; $O$3 &amp;"'!$H"&amp;6+$AO49),$AR$4=INDIRECT("'" &amp; $O$3 &amp;"'!$j"&amp;6+$AO49)),INDIRECT("'" &amp; $O$3 &amp;"'!$c"&amp;6+$AO49),"")</f>
        <v/>
      </c>
      <c r="BZ52" t="str">
        <f t="array" aca="1" ref="BZ52" ca="1">IF(AND(BZ$3=INDIRECT("'" &amp; $O$3 &amp;"'!$H"&amp;6+$AO49),$AR$4=INDIRECT("'" &amp; $O$3 &amp;"'!$j"&amp;6+$AO49)),INDIRECT("'" &amp; $O$3 &amp;"'!$c"&amp;6+$AO49),"")</f>
        <v/>
      </c>
      <c r="CB52" t="str">
        <f t="array" aca="1" ref="CB52" ca="1">IF(AND(CB$3=INDIRECT("'" &amp; $O$3 &amp;"'!$H"&amp;6+$AO49),$AR$4=INDIRECT("'" &amp; $O$3 &amp;"'!$j"&amp;6+$AO49)),INDIRECT("'" &amp; $O$3 &amp;"'!$c"&amp;6+$AO49),"")</f>
        <v/>
      </c>
      <c r="CD52" t="str">
        <f t="array" aca="1" ref="CD52" ca="1">IF(AND(CD$3=INDIRECT("'" &amp; $O$3 &amp;"'!$H"&amp;6+$AO49),$AR$4=INDIRECT("'" &amp; $O$3 &amp;"'!$j"&amp;6+$AO49)),INDIRECT("'" &amp; $O$3 &amp;"'!$c"&amp;6+$AO49),"")</f>
        <v/>
      </c>
      <c r="CF52" t="str">
        <f t="array" aca="1" ref="CF52" ca="1">IF(AND(CF$3=INDIRECT("'" &amp; $O$3 &amp;"'!$H"&amp;6+$AO49),$AR$4=INDIRECT("'" &amp; $O$3 &amp;"'!$j"&amp;6+$AO49)),INDIRECT("'" &amp; $O$3 &amp;"'!$c"&amp;6+$AO49),"")</f>
        <v/>
      </c>
      <c r="CH52" t="str">
        <f t="array" aca="1" ref="CH52" ca="1">IF(AND(CH$3=INDIRECT("'" &amp; $O$3 &amp;"'!$H"&amp;6+$AO49),$AR$4=INDIRECT("'" &amp; $O$3 &amp;"'!$j"&amp;6+$AO49)),INDIRECT("'" &amp; $O$3 &amp;"'!$c"&amp;6+$AO49),"")</f>
        <v/>
      </c>
      <c r="CJ52" t="str">
        <f t="array" aca="1" ref="CJ52" ca="1">IF(AND(CJ$3=INDIRECT("'" &amp; $O$3 &amp;"'!$H"&amp;6+$AO49),$AR$4=INDIRECT("'" &amp; $O$3 &amp;"'!$j"&amp;6+$AO49)),INDIRECT("'" &amp; $O$3 &amp;"'!$c"&amp;6+$AO49),"")</f>
        <v/>
      </c>
      <c r="CL52" t="str">
        <f t="array" aca="1" ref="CL52" ca="1">IF(AND(CL$3=INDIRECT("'" &amp; $O$3 &amp;"'!$H"&amp;6+$AO49),$AR$4=INDIRECT("'" &amp; $O$3 &amp;"'!$j"&amp;6+$AO49)),INDIRECT("'" &amp; $O$3 &amp;"'!$c"&amp;6+$AO49),"")</f>
        <v/>
      </c>
      <c r="CN52" t="str">
        <f t="array" aca="1" ref="CN52" ca="1">IF(AND(CN$3=INDIRECT("'" &amp; $O$3 &amp;"'!$H"&amp;6+$AO49),$AR$4=INDIRECT("'" &amp; $O$3 &amp;"'!$j"&amp;6+$AO49)),INDIRECT("'" &amp; $O$3 &amp;"'!$c"&amp;6+$AO49),"")</f>
        <v/>
      </c>
      <c r="CP52" t="str">
        <f t="array" aca="1" ref="CP52" ca="1">IF(AND(CP$3=INDIRECT("'" &amp; $O$3 &amp;"'!$H"&amp;6+$AO49),$AR$4=INDIRECT("'" &amp; $O$3 &amp;"'!$j"&amp;6+$AO49)),INDIRECT("'" &amp; $O$3 &amp;"'!$c"&amp;6+$AO49),"")</f>
        <v/>
      </c>
      <c r="CR52" s="218" t="str">
        <f t="array" aca="1" ref="CR52" ca="1">IF(AND(CR$3=INDIRECT("'" &amp; $O$3 &amp;"'!$H"&amp;6+$AO49),$AR$4=INDIRECT("'" &amp; $O$3 &amp;"'!$j"&amp;6+$AO49)),INDIRECT("'" &amp; $O$3 &amp;"'!$c"&amp;6+$AO49),"")</f>
        <v/>
      </c>
      <c r="CT52" s="218" t="str">
        <f t="array" aca="1" ref="CT52" ca="1">IF(AND(CT$3=INDIRECT("'" &amp; $O$3 &amp;"'!$H"&amp;6+$AO49),$AR$4=INDIRECT("'" &amp; $O$3 &amp;"'!$j"&amp;6+$AO49)),INDIRECT("'" &amp; $O$3 &amp;"'!$c"&amp;6+$AO49),"")</f>
        <v/>
      </c>
      <c r="CX52" s="218" t="str">
        <f t="array" aca="1" ref="CX52" ca="1">IF(AND(CX$3=INDIRECT("'" &amp; $O$3 &amp;"'!$H"&amp;6+$AO49),$AR$4=INDIRECT("'" &amp; $O$3 &amp;"'!$j"&amp;6+$AO49)),INDIRECT("'" &amp; $O$3 &amp;"'!$d"&amp;6+$AO49),"")</f>
        <v/>
      </c>
      <c r="CZ52" s="218" t="str">
        <f t="array" aca="1" ref="CZ52" ca="1">IF(AND(CZ$3=INDIRECT("'" &amp; $O$3 &amp;"'!$H"&amp;6+$AO49),$AR$4=INDIRECT("'" &amp; $O$3 &amp;"'!$j"&amp;6+$AO49)),INDIRECT("'" &amp; $O$3 &amp;"'!$d"&amp;6+$AO49),"")</f>
        <v/>
      </c>
      <c r="DB52" s="218" t="str">
        <f t="array" aca="1" ref="DB52" ca="1">IF(AND(DB$3=INDIRECT("'" &amp; $O$3 &amp;"'!$H"&amp;6+$AO49),$AR$4=INDIRECT("'" &amp; $O$3 &amp;"'!$j"&amp;6+$AO49)),INDIRECT("'" &amp; $O$3 &amp;"'!$d"&amp;6+$AO49),"")</f>
        <v/>
      </c>
      <c r="DD52" s="218" t="str">
        <f t="array" aca="1" ref="DD52" ca="1">IF(AND(DD$3=INDIRECT("'" &amp; $O$3 &amp;"'!$H"&amp;6+$AO49),$AR$4=INDIRECT("'" &amp; $O$3 &amp;"'!$j"&amp;6+$AO49)),INDIRECT("'" &amp; $O$3 &amp;"'!$d"&amp;6+$AO49),"")</f>
        <v/>
      </c>
      <c r="DF52" s="218" t="str">
        <f t="array" aca="1" ref="DF52" ca="1">IF(AND(DF$3=INDIRECT("'" &amp; $O$3 &amp;"'!$H"&amp;6+$AO49),$AR$4=INDIRECT("'" &amp; $O$3 &amp;"'!$j"&amp;6+$AO49)),INDIRECT("'" &amp; $O$3 &amp;"'!$d"&amp;6+$AO49),"")</f>
        <v/>
      </c>
      <c r="DH52" s="218" t="str">
        <f t="array" aca="1" ref="DH52" ca="1">IF(AND(DH$3=INDIRECT("'" &amp; $O$3 &amp;"'!$H"&amp;6+$AO49),$AR$4=INDIRECT("'" &amp; $O$3 &amp;"'!$j"&amp;6+$AO49)),INDIRECT("'" &amp; $O$3 &amp;"'!$d"&amp;6+$AO49),"")</f>
        <v/>
      </c>
      <c r="DJ52" s="218" t="str">
        <f t="array" aca="1" ref="DJ52" ca="1">IF(AND(DJ$3=INDIRECT("'" &amp; $O$3 &amp;"'!$H"&amp;6+$AO49),$AR$4=INDIRECT("'" &amp; $O$3 &amp;"'!$j"&amp;6+$AO49)),INDIRECT("'" &amp; $O$3 &amp;"'!$d"&amp;6+$AO49),"")</f>
        <v/>
      </c>
      <c r="DL52" s="218" t="str">
        <f t="array" aca="1" ref="DL52" ca="1">IF(AND(DL$3=INDIRECT("'" &amp; $O$3 &amp;"'!$H"&amp;6+$AO49),$AR$4=INDIRECT("'" &amp; $O$3 &amp;"'!$j"&amp;6+$AO49)),INDIRECT("'" &amp; $O$3 &amp;"'!$d"&amp;6+$AO49),"")</f>
        <v/>
      </c>
      <c r="DN52" s="218" t="str">
        <f t="array" aca="1" ref="DN52" ca="1">IF(AND(DN$3=INDIRECT("'" &amp; $O$3 &amp;"'!$H"&amp;6+$AO49),$AR$4=INDIRECT("'" &amp; $O$3 &amp;"'!$j"&amp;6+$AO49)),INDIRECT("'" &amp; $O$3 &amp;"'!$d"&amp;6+$AO49),"")</f>
        <v/>
      </c>
      <c r="DP52" s="218" t="str">
        <f t="array" aca="1" ref="DP52" ca="1">IF(AND(DP$3=INDIRECT("'" &amp; $O$3 &amp;"'!$H"&amp;6+$AO49),$AR$4=INDIRECT("'" &amp; $O$3 &amp;"'!$j"&amp;6+$AO49)),INDIRECT("'" &amp; $O$3 &amp;"'!$d"&amp;6+$AO49),"")</f>
        <v/>
      </c>
      <c r="DR52" s="218" t="str">
        <f t="array" aca="1" ref="DR52" ca="1">IF(AND(DR$3=INDIRECT("'" &amp; $O$3 &amp;"'!$H"&amp;6+$AO49),$AR$4=INDIRECT("'" &amp; $O$3 &amp;"'!$j"&amp;6+$AO49)),INDIRECT("'" &amp; $O$3 &amp;"'!$d"&amp;6+$AO49),"")</f>
        <v/>
      </c>
      <c r="DT52" s="218" t="str">
        <f t="array" aca="1" ref="DT52" ca="1">IF(AND(DT$3=INDIRECT("'" &amp; $O$3 &amp;"'!$H"&amp;6+$AO49),$AR$4=INDIRECT("'" &amp; $O$3 &amp;"'!$j"&amp;6+$AO49)),INDIRECT("'" &amp; $O$3 &amp;"'!$d"&amp;6+$AO49),"")</f>
        <v/>
      </c>
      <c r="DV52" s="218" t="str">
        <f t="array" aca="1" ref="DV52" ca="1">IF(AND(DV$3=INDIRECT("'" &amp; $O$3 &amp;"'!$H"&amp;6+$AO49),$AR$4=INDIRECT("'" &amp; $O$3 &amp;"'!$j"&amp;6+$AO49)),INDIRECT("'" &amp; $O$3 &amp;"'!$d"&amp;6+$AO49),"")</f>
        <v/>
      </c>
    </row>
    <row r="53" spans="3:127" ht="13.95" customHeight="1">
      <c r="C53" s="48"/>
      <c r="D53" s="46"/>
      <c r="E53" s="1499" t="s">
        <v>124</v>
      </c>
      <c r="F53" s="1500" t="s">
        <v>3</v>
      </c>
      <c r="G53" s="1500"/>
      <c r="H53" s="1500" t="s">
        <v>4</v>
      </c>
      <c r="I53" s="1500"/>
      <c r="J53" s="1500" t="s">
        <v>5</v>
      </c>
      <c r="K53" s="1501"/>
      <c r="L53" s="46"/>
      <c r="M53" s="48"/>
      <c r="N53" s="1499" t="s">
        <v>124</v>
      </c>
      <c r="O53" s="1500" t="s">
        <v>3</v>
      </c>
      <c r="P53" s="1500"/>
      <c r="Q53" s="1500" t="s">
        <v>4</v>
      </c>
      <c r="R53" s="1500"/>
      <c r="S53" s="1500" t="s">
        <v>5</v>
      </c>
      <c r="T53" s="1501"/>
      <c r="U53" s="46"/>
      <c r="V53" s="147"/>
      <c r="W53" s="1499" t="s">
        <v>124</v>
      </c>
      <c r="X53" s="1500" t="s">
        <v>3</v>
      </c>
      <c r="Y53" s="1500"/>
      <c r="Z53" s="1500" t="s">
        <v>4</v>
      </c>
      <c r="AA53" s="1500"/>
      <c r="AB53" s="1500" t="s">
        <v>5</v>
      </c>
      <c r="AC53" s="1501"/>
      <c r="AD53" s="46"/>
      <c r="AE53" s="48"/>
      <c r="AF53" s="1499" t="s">
        <v>124</v>
      </c>
      <c r="AG53" s="1500" t="s">
        <v>3</v>
      </c>
      <c r="AH53" s="1500"/>
      <c r="AI53" s="1500" t="s">
        <v>4</v>
      </c>
      <c r="AJ53" s="1500"/>
      <c r="AK53" s="1500" t="s">
        <v>5</v>
      </c>
      <c r="AL53" s="1501"/>
      <c r="AM53" s="47"/>
      <c r="AS53" t="str">
        <f t="array" aca="1" ref="AS53" ca="1">IF(AND(AS$3=INDIRECT("'" &amp; $O$3 &amp;"'!$H"&amp;6+$AO50),$AR$4=INDIRECT("'" &amp; $O$3 &amp;"'!$j"&amp;6+$AO50)),INDIRECT("'" &amp; $O$3 &amp;"'!$b"&amp;6+$AO50),"")</f>
        <v/>
      </c>
      <c r="AU53" t="str">
        <f t="array" aca="1" ref="AU53" ca="1">IF(AND(AU$3=INDIRECT("'" &amp; $O$3 &amp;"'!$H"&amp;6+$AO50),$AR$4=INDIRECT("'" &amp; $O$3 &amp;"'!$j"&amp;6+$AO50)),INDIRECT("'" &amp; $O$3 &amp;"'!$b"&amp;6+$AO50),"")</f>
        <v/>
      </c>
      <c r="AW53" t="str">
        <f t="array" aca="1" ref="AW53" ca="1">IF(AND(AW$3=INDIRECT("'" &amp; $O$3 &amp;"'!$H"&amp;6+$AO50),$AR$4=INDIRECT("'" &amp; $O$3 &amp;"'!$j"&amp;6+$AO50)),INDIRECT("'" &amp; $O$3 &amp;"'!$b"&amp;6+$AO50),"")</f>
        <v/>
      </c>
      <c r="AY53" t="str">
        <f t="array" aca="1" ref="AY53" ca="1">IF(AND(AY$3=INDIRECT("'" &amp; $O$3 &amp;"'!$H"&amp;6+$AO50),$AR$4=INDIRECT("'" &amp; $O$3 &amp;"'!$j"&amp;6+$AO50)),INDIRECT("'" &amp; $O$3 &amp;"'!$b"&amp;6+$AO50),"")</f>
        <v/>
      </c>
      <c r="BA53" t="str">
        <f t="array" aca="1" ref="BA53" ca="1">IF(AND(BA$3=INDIRECT("'" &amp; $O$3 &amp;"'!$H"&amp;6+$AO50),$AR$4=INDIRECT("'" &amp; $O$3 &amp;"'!$j"&amp;6+$AO50)),INDIRECT("'" &amp; $O$3 &amp;"'!$b"&amp;6+$AO50),"")</f>
        <v/>
      </c>
      <c r="BC53" t="str">
        <f t="array" aca="1" ref="BC53" ca="1">IF(AND(BC$3=INDIRECT("'" &amp; $O$3 &amp;"'!$H"&amp;6+$AO50),$AR$4=INDIRECT("'" &amp; $O$3 &amp;"'!$j"&amp;6+$AO50)),INDIRECT("'" &amp; $O$3 &amp;"'!$b"&amp;6+$AO50),"")</f>
        <v/>
      </c>
      <c r="BE53" t="str">
        <f t="array" aca="1" ref="BE53" ca="1">IF(AND(BE$3=INDIRECT("'" &amp; $O$3 &amp;"'!$H"&amp;6+$AO50),$AR$4=INDIRECT("'" &amp; $O$3 &amp;"'!$j"&amp;6+$AO50)),INDIRECT("'" &amp; $O$3 &amp;"'!$b"&amp;6+$AO50),"")</f>
        <v/>
      </c>
      <c r="BG53" t="str">
        <f t="array" aca="1" ref="BG53" ca="1">IF(AND(BG$3=INDIRECT("'" &amp; $O$3 &amp;"'!$H"&amp;6+$AO50),$AR$4=INDIRECT("'" &amp; $O$3 &amp;"'!$j"&amp;6+$AO50)),INDIRECT("'" &amp; $O$3 &amp;"'!$b"&amp;6+$AO50),"")</f>
        <v/>
      </c>
      <c r="BI53" t="str">
        <f t="array" aca="1" ref="BI53" ca="1">IF(AND(BI$3=INDIRECT("'" &amp; $O$3 &amp;"'!$H"&amp;6+$AO50),$AR$4=INDIRECT("'" &amp; $O$3 &amp;"'!$j"&amp;6+$AO50)),INDIRECT("'" &amp; $O$3 &amp;"'!$b"&amp;6+$AO50),"")</f>
        <v/>
      </c>
      <c r="BK53" t="str">
        <f t="array" aca="1" ref="BK53" ca="1">IF(AND(BK$3=INDIRECT("'" &amp; $O$3 &amp;"'!$H"&amp;6+$AO50),$AR$4=INDIRECT("'" &amp; $O$3 &amp;"'!$j"&amp;6+$AO50)),INDIRECT("'" &amp; $O$3 &amp;"'!$b"&amp;6+$AO50),"")</f>
        <v/>
      </c>
      <c r="BM53" t="str">
        <f t="array" aca="1" ref="BM53" ca="1">IF(AND(BM$3=INDIRECT("'" &amp; $O$3 &amp;"'!$H"&amp;6+$AO50),$AR$4=INDIRECT("'" &amp; $O$3 &amp;"'!$j"&amp;6+$AO50)),INDIRECT("'" &amp; $O$3 &amp;"'!$b"&amp;6+$AO50),"")</f>
        <v/>
      </c>
      <c r="BO53" t="str">
        <f t="array" aca="1" ref="BO53" ca="1">IF(AND(BO$3=INDIRECT("'" &amp; $O$3 &amp;"'!$H"&amp;6+$AO50),$AR$4=INDIRECT("'" &amp; $O$3 &amp;"'!$j"&amp;6+$AO50)),INDIRECT("'" &amp; $O$3 &amp;"'!$b"&amp;6+$AO50),"")</f>
        <v/>
      </c>
      <c r="BQ53" t="str">
        <f t="array" aca="1" ref="BQ53" ca="1">IF(AND(BQ$3=INDIRECT("'" &amp; $O$3 &amp;"'!$H"&amp;6+$AO50),$AR$4=INDIRECT("'" &amp; $O$3 &amp;"'!$j"&amp;6+$AO50)),INDIRECT("'" &amp; $O$3 &amp;"'!$b"&amp;6+$AO50),"")</f>
        <v/>
      </c>
      <c r="BV53" t="str">
        <f t="array" aca="1" ref="BV53" ca="1">IF(AND(BV$3=INDIRECT("'" &amp; $O$3 &amp;"'!$H"&amp;6+$AO50),$AR$4=INDIRECT("'" &amp; $O$3 &amp;"'!$j"&amp;6+$AO50)),INDIRECT("'" &amp; $O$3 &amp;"'!$c"&amp;6+$AO50),"")</f>
        <v/>
      </c>
      <c r="BX53" t="str">
        <f t="array" aca="1" ref="BX53" ca="1">IF(AND(BX$3=INDIRECT("'" &amp; $O$3 &amp;"'!$H"&amp;6+$AO50),$AR$4=INDIRECT("'" &amp; $O$3 &amp;"'!$j"&amp;6+$AO50)),INDIRECT("'" &amp; $O$3 &amp;"'!$c"&amp;6+$AO50),"")</f>
        <v/>
      </c>
      <c r="BZ53" t="str">
        <f t="array" aca="1" ref="BZ53" ca="1">IF(AND(BZ$3=INDIRECT("'" &amp; $O$3 &amp;"'!$H"&amp;6+$AO50),$AR$4=INDIRECT("'" &amp; $O$3 &amp;"'!$j"&amp;6+$AO50)),INDIRECT("'" &amp; $O$3 &amp;"'!$c"&amp;6+$AO50),"")</f>
        <v/>
      </c>
      <c r="CB53" t="str">
        <f t="array" aca="1" ref="CB53" ca="1">IF(AND(CB$3=INDIRECT("'" &amp; $O$3 &amp;"'!$H"&amp;6+$AO50),$AR$4=INDIRECT("'" &amp; $O$3 &amp;"'!$j"&amp;6+$AO50)),INDIRECT("'" &amp; $O$3 &amp;"'!$c"&amp;6+$AO50),"")</f>
        <v/>
      </c>
      <c r="CD53" t="str">
        <f t="array" aca="1" ref="CD53" ca="1">IF(AND(CD$3=INDIRECT("'" &amp; $O$3 &amp;"'!$H"&amp;6+$AO50),$AR$4=INDIRECT("'" &amp; $O$3 &amp;"'!$j"&amp;6+$AO50)),INDIRECT("'" &amp; $O$3 &amp;"'!$c"&amp;6+$AO50),"")</f>
        <v/>
      </c>
      <c r="CF53" t="str">
        <f t="array" aca="1" ref="CF53" ca="1">IF(AND(CF$3=INDIRECT("'" &amp; $O$3 &amp;"'!$H"&amp;6+$AO50),$AR$4=INDIRECT("'" &amp; $O$3 &amp;"'!$j"&amp;6+$AO50)),INDIRECT("'" &amp; $O$3 &amp;"'!$c"&amp;6+$AO50),"")</f>
        <v/>
      </c>
      <c r="CH53" t="str">
        <f t="array" aca="1" ref="CH53" ca="1">IF(AND(CH$3=INDIRECT("'" &amp; $O$3 &amp;"'!$H"&amp;6+$AO50),$AR$4=INDIRECT("'" &amp; $O$3 &amp;"'!$j"&amp;6+$AO50)),INDIRECT("'" &amp; $O$3 &amp;"'!$c"&amp;6+$AO50),"")</f>
        <v/>
      </c>
      <c r="CJ53" t="str">
        <f t="array" aca="1" ref="CJ53" ca="1">IF(AND(CJ$3=INDIRECT("'" &amp; $O$3 &amp;"'!$H"&amp;6+$AO50),$AR$4=INDIRECT("'" &amp; $O$3 &amp;"'!$j"&amp;6+$AO50)),INDIRECT("'" &amp; $O$3 &amp;"'!$c"&amp;6+$AO50),"")</f>
        <v/>
      </c>
      <c r="CL53" t="str">
        <f t="array" aca="1" ref="CL53" ca="1">IF(AND(CL$3=INDIRECT("'" &amp; $O$3 &amp;"'!$H"&amp;6+$AO50),$AR$4=INDIRECT("'" &amp; $O$3 &amp;"'!$j"&amp;6+$AO50)),INDIRECT("'" &amp; $O$3 &amp;"'!$c"&amp;6+$AO50),"")</f>
        <v/>
      </c>
      <c r="CN53" t="str">
        <f t="array" aca="1" ref="CN53" ca="1">IF(AND(CN$3=INDIRECT("'" &amp; $O$3 &amp;"'!$H"&amp;6+$AO50),$AR$4=INDIRECT("'" &amp; $O$3 &amp;"'!$j"&amp;6+$AO50)),INDIRECT("'" &amp; $O$3 &amp;"'!$c"&amp;6+$AO50),"")</f>
        <v/>
      </c>
      <c r="CP53" t="str">
        <f t="array" aca="1" ref="CP53" ca="1">IF(AND(CP$3=INDIRECT("'" &amp; $O$3 &amp;"'!$H"&amp;6+$AO50),$AR$4=INDIRECT("'" &amp; $O$3 &amp;"'!$j"&amp;6+$AO50)),INDIRECT("'" &amp; $O$3 &amp;"'!$c"&amp;6+$AO50),"")</f>
        <v/>
      </c>
      <c r="CR53" s="218" t="str">
        <f t="array" aca="1" ref="CR53" ca="1">IF(AND(CR$3=INDIRECT("'" &amp; $O$3 &amp;"'!$H"&amp;6+$AO50),$AR$4=INDIRECT("'" &amp; $O$3 &amp;"'!$j"&amp;6+$AO50)),INDIRECT("'" &amp; $O$3 &amp;"'!$c"&amp;6+$AO50),"")</f>
        <v/>
      </c>
      <c r="CT53" s="218" t="str">
        <f t="array" aca="1" ref="CT53" ca="1">IF(AND(CT$3=INDIRECT("'" &amp; $O$3 &amp;"'!$H"&amp;6+$AO50),$AR$4=INDIRECT("'" &amp; $O$3 &amp;"'!$j"&amp;6+$AO50)),INDIRECT("'" &amp; $O$3 &amp;"'!$c"&amp;6+$AO50),"")</f>
        <v/>
      </c>
      <c r="CX53" s="218" t="str">
        <f t="array" aca="1" ref="CX53" ca="1">IF(AND(CX$3=INDIRECT("'" &amp; $O$3 &amp;"'!$H"&amp;6+$AO50),$AR$4=INDIRECT("'" &amp; $O$3 &amp;"'!$j"&amp;6+$AO50)),INDIRECT("'" &amp; $O$3 &amp;"'!$d"&amp;6+$AO50),"")</f>
        <v/>
      </c>
      <c r="CZ53" s="218" t="str">
        <f t="array" aca="1" ref="CZ53" ca="1">IF(AND(CZ$3=INDIRECT("'" &amp; $O$3 &amp;"'!$H"&amp;6+$AO50),$AR$4=INDIRECT("'" &amp; $O$3 &amp;"'!$j"&amp;6+$AO50)),INDIRECT("'" &amp; $O$3 &amp;"'!$d"&amp;6+$AO50),"")</f>
        <v/>
      </c>
      <c r="DB53" s="218" t="str">
        <f t="array" aca="1" ref="DB53" ca="1">IF(AND(DB$3=INDIRECT("'" &amp; $O$3 &amp;"'!$H"&amp;6+$AO50),$AR$4=INDIRECT("'" &amp; $O$3 &amp;"'!$j"&amp;6+$AO50)),INDIRECT("'" &amp; $O$3 &amp;"'!$d"&amp;6+$AO50),"")</f>
        <v/>
      </c>
      <c r="DD53" s="218" t="str">
        <f t="array" aca="1" ref="DD53" ca="1">IF(AND(DD$3=INDIRECT("'" &amp; $O$3 &amp;"'!$H"&amp;6+$AO50),$AR$4=INDIRECT("'" &amp; $O$3 &amp;"'!$j"&amp;6+$AO50)),INDIRECT("'" &amp; $O$3 &amp;"'!$d"&amp;6+$AO50),"")</f>
        <v/>
      </c>
      <c r="DF53" s="218" t="str">
        <f t="array" aca="1" ref="DF53" ca="1">IF(AND(DF$3=INDIRECT("'" &amp; $O$3 &amp;"'!$H"&amp;6+$AO50),$AR$4=INDIRECT("'" &amp; $O$3 &amp;"'!$j"&amp;6+$AO50)),INDIRECT("'" &amp; $O$3 &amp;"'!$d"&amp;6+$AO50),"")</f>
        <v/>
      </c>
      <c r="DH53" s="218" t="str">
        <f t="array" aca="1" ref="DH53" ca="1">IF(AND(DH$3=INDIRECT("'" &amp; $O$3 &amp;"'!$H"&amp;6+$AO50),$AR$4=INDIRECT("'" &amp; $O$3 &amp;"'!$j"&amp;6+$AO50)),INDIRECT("'" &amp; $O$3 &amp;"'!$d"&amp;6+$AO50),"")</f>
        <v/>
      </c>
      <c r="DJ53" s="218" t="str">
        <f t="array" aca="1" ref="DJ53" ca="1">IF(AND(DJ$3=INDIRECT("'" &amp; $O$3 &amp;"'!$H"&amp;6+$AO50),$AR$4=INDIRECT("'" &amp; $O$3 &amp;"'!$j"&amp;6+$AO50)),INDIRECT("'" &amp; $O$3 &amp;"'!$d"&amp;6+$AO50),"")</f>
        <v/>
      </c>
      <c r="DL53" s="218" t="str">
        <f t="array" aca="1" ref="DL53" ca="1">IF(AND(DL$3=INDIRECT("'" &amp; $O$3 &amp;"'!$H"&amp;6+$AO50),$AR$4=INDIRECT("'" &amp; $O$3 &amp;"'!$j"&amp;6+$AO50)),INDIRECT("'" &amp; $O$3 &amp;"'!$d"&amp;6+$AO50),"")</f>
        <v/>
      </c>
      <c r="DN53" s="218" t="str">
        <f t="array" aca="1" ref="DN53" ca="1">IF(AND(DN$3=INDIRECT("'" &amp; $O$3 &amp;"'!$H"&amp;6+$AO50),$AR$4=INDIRECT("'" &amp; $O$3 &amp;"'!$j"&amp;6+$AO50)),INDIRECT("'" &amp; $O$3 &amp;"'!$d"&amp;6+$AO50),"")</f>
        <v/>
      </c>
      <c r="DP53" s="218" t="str">
        <f t="array" aca="1" ref="DP53" ca="1">IF(AND(DP$3=INDIRECT("'" &amp; $O$3 &amp;"'!$H"&amp;6+$AO50),$AR$4=INDIRECT("'" &amp; $O$3 &amp;"'!$j"&amp;6+$AO50)),INDIRECT("'" &amp; $O$3 &amp;"'!$d"&amp;6+$AO50),"")</f>
        <v/>
      </c>
      <c r="DR53" s="218" t="str">
        <f t="array" aca="1" ref="DR53" ca="1">IF(AND(DR$3=INDIRECT("'" &amp; $O$3 &amp;"'!$H"&amp;6+$AO50),$AR$4=INDIRECT("'" &amp; $O$3 &amp;"'!$j"&amp;6+$AO50)),INDIRECT("'" &amp; $O$3 &amp;"'!$d"&amp;6+$AO50),"")</f>
        <v/>
      </c>
      <c r="DT53" s="218" t="str">
        <f t="array" aca="1" ref="DT53" ca="1">IF(AND(DT$3=INDIRECT("'" &amp; $O$3 &amp;"'!$H"&amp;6+$AO50),$AR$4=INDIRECT("'" &amp; $O$3 &amp;"'!$j"&amp;6+$AO50)),INDIRECT("'" &amp; $O$3 &amp;"'!$d"&amp;6+$AO50),"")</f>
        <v/>
      </c>
      <c r="DV53" s="218" t="str">
        <f t="array" aca="1" ref="DV53" ca="1">IF(AND(DV$3=INDIRECT("'" &amp; $O$3 &amp;"'!$H"&amp;6+$AO50),$AR$4=INDIRECT("'" &amp; $O$3 &amp;"'!$j"&amp;6+$AO50)),INDIRECT("'" &amp; $O$3 &amp;"'!$d"&amp;6+$AO50),"")</f>
        <v/>
      </c>
    </row>
    <row r="54" spans="3:127" ht="13.95" customHeight="1">
      <c r="C54" s="48"/>
      <c r="D54" s="46"/>
      <c r="E54" s="1499"/>
      <c r="F54" s="164" t="s">
        <v>115</v>
      </c>
      <c r="G54" s="164" t="s">
        <v>43</v>
      </c>
      <c r="H54" s="164" t="s">
        <v>115</v>
      </c>
      <c r="I54" s="164" t="s">
        <v>43</v>
      </c>
      <c r="J54" s="164" t="s">
        <v>115</v>
      </c>
      <c r="K54" s="165" t="s">
        <v>43</v>
      </c>
      <c r="L54" s="46"/>
      <c r="M54" s="48"/>
      <c r="N54" s="1499"/>
      <c r="O54" s="164" t="s">
        <v>115</v>
      </c>
      <c r="P54" s="164" t="s">
        <v>43</v>
      </c>
      <c r="Q54" s="164" t="s">
        <v>115</v>
      </c>
      <c r="R54" s="164" t="s">
        <v>43</v>
      </c>
      <c r="S54" s="164" t="s">
        <v>115</v>
      </c>
      <c r="T54" s="165" t="s">
        <v>43</v>
      </c>
      <c r="U54" s="46"/>
      <c r="V54" s="147"/>
      <c r="W54" s="1499"/>
      <c r="X54" s="164" t="s">
        <v>115</v>
      </c>
      <c r="Y54" s="164" t="s">
        <v>43</v>
      </c>
      <c r="Z54" s="164" t="s">
        <v>115</v>
      </c>
      <c r="AA54" s="164" t="s">
        <v>43</v>
      </c>
      <c r="AB54" s="164" t="s">
        <v>115</v>
      </c>
      <c r="AC54" s="165" t="s">
        <v>43</v>
      </c>
      <c r="AD54" s="46"/>
      <c r="AE54" s="48"/>
      <c r="AF54" s="1499"/>
      <c r="AG54" s="164" t="s">
        <v>115</v>
      </c>
      <c r="AH54" s="164" t="s">
        <v>43</v>
      </c>
      <c r="AI54" s="164" t="s">
        <v>115</v>
      </c>
      <c r="AJ54" s="164" t="s">
        <v>43</v>
      </c>
      <c r="AK54" s="164" t="s">
        <v>115</v>
      </c>
      <c r="AL54" s="165" t="s">
        <v>43</v>
      </c>
      <c r="AM54" s="47"/>
    </row>
    <row r="55" spans="3:127" ht="13.8">
      <c r="C55" s="48"/>
      <c r="D55" s="46"/>
      <c r="E55" s="140" t="s">
        <v>88</v>
      </c>
      <c r="F55" s="143">
        <f ca="1">AV2</f>
        <v>0</v>
      </c>
      <c r="G55" s="143"/>
      <c r="H55" s="143">
        <f ca="1">BY2</f>
        <v>0</v>
      </c>
      <c r="I55" s="143"/>
      <c r="J55" s="143">
        <f ca="1">DA2</f>
        <v>0</v>
      </c>
      <c r="K55" s="144"/>
      <c r="L55" s="46"/>
      <c r="M55" s="48"/>
      <c r="N55" s="140" t="s">
        <v>88</v>
      </c>
      <c r="O55" s="143">
        <f ca="1">AX2</f>
        <v>0</v>
      </c>
      <c r="P55" s="143"/>
      <c r="Q55" s="143">
        <f ca="1">CA2</f>
        <v>0</v>
      </c>
      <c r="R55" s="143"/>
      <c r="S55" s="143">
        <f ca="1">DC2</f>
        <v>0</v>
      </c>
      <c r="T55" s="144"/>
      <c r="U55" s="46"/>
      <c r="V55" s="147"/>
      <c r="W55" s="140" t="s">
        <v>88</v>
      </c>
      <c r="X55" s="143">
        <f ca="1">BB2</f>
        <v>0</v>
      </c>
      <c r="Y55" s="143"/>
      <c r="Z55" s="143">
        <f ca="1">CE2</f>
        <v>0</v>
      </c>
      <c r="AA55" s="143"/>
      <c r="AB55" s="143">
        <f ca="1">DG2</f>
        <v>0</v>
      </c>
      <c r="AC55" s="144"/>
      <c r="AD55" s="46"/>
      <c r="AE55" s="48"/>
      <c r="AF55" s="140" t="s">
        <v>88</v>
      </c>
      <c r="AG55" s="143">
        <f ca="1">BH2</f>
        <v>0</v>
      </c>
      <c r="AH55" s="143"/>
      <c r="AI55" s="143">
        <f ca="1">CK2</f>
        <v>0</v>
      </c>
      <c r="AJ55" s="143"/>
      <c r="AK55" s="143">
        <f ca="1">DM2</f>
        <v>0</v>
      </c>
      <c r="AL55" s="144"/>
      <c r="AM55" s="47"/>
      <c r="AT55">
        <f ca="1">(SQRT(SUMSQ(AS56:AS105)))</f>
        <v>40</v>
      </c>
      <c r="AV55">
        <f ca="1">(SQRT(SUMSQ(AU56:AU105)))</f>
        <v>60</v>
      </c>
      <c r="AX55">
        <f ca="1">(SQRT(SUMSQ(AW56:AW105)))</f>
        <v>0</v>
      </c>
      <c r="AZ55">
        <f ca="1">(SQRT(SUMSQ(AY56:AY105)))</f>
        <v>0</v>
      </c>
      <c r="BB55">
        <f ca="1">(SQRT(SUMSQ(BA56:BA105)))</f>
        <v>0</v>
      </c>
      <c r="BD55">
        <f ca="1">(SQRT(SUMSQ(BC56:BC105)))</f>
        <v>0</v>
      </c>
      <c r="BF55">
        <f ca="1">(SQRT(SUMSQ(BE56:BE105)))</f>
        <v>0</v>
      </c>
      <c r="BH55">
        <f ca="1">(SQRT(SUMSQ(BG56:BG105)))</f>
        <v>0</v>
      </c>
      <c r="BJ55">
        <f ca="1">(SQRT(SUMSQ(BI56:BI105)))</f>
        <v>0</v>
      </c>
      <c r="BL55">
        <f ca="1">(SQRT(SUMSQ(BK56:BK105)))</f>
        <v>0</v>
      </c>
      <c r="BN55">
        <f ca="1">(SQRT(SUMSQ(BM56:BM105)))</f>
        <v>200.9975124224178</v>
      </c>
      <c r="BP55">
        <f ca="1">(SQRT(SUMSQ(BO56:BO105)))</f>
        <v>0</v>
      </c>
      <c r="BR55">
        <f ca="1">(SQRT(SUMSQ(BQ56:BQ105)))</f>
        <v>0</v>
      </c>
      <c r="BW55">
        <f ca="1">(SQRT(SUMSQ(BV56:BV105)))</f>
        <v>40</v>
      </c>
      <c r="BY55">
        <f ca="1">(SQRT(SUMSQ(BX56:BX105)))</f>
        <v>60</v>
      </c>
      <c r="CA55">
        <f ca="1">(SQRT(SUMSQ(BZ56:BZ105)))</f>
        <v>0</v>
      </c>
      <c r="CC55">
        <f ca="1">(SQRT(SUMSQ(CB56:CB105)))</f>
        <v>0</v>
      </c>
      <c r="CE55">
        <f ca="1">(SQRT(SUMSQ(CD56:CD105)))</f>
        <v>0</v>
      </c>
      <c r="CG55">
        <f ca="1">(SQRT(SUMSQ(CF56:CF105)))</f>
        <v>0</v>
      </c>
      <c r="CI55">
        <f ca="1">(SQRT(SUMSQ(CH56:CH105)))</f>
        <v>0</v>
      </c>
      <c r="CK55">
        <f ca="1">(SQRT(SUMSQ(CJ56:CJ105)))</f>
        <v>0</v>
      </c>
      <c r="CM55">
        <f ca="1">(SQRT(SUMSQ(CL56:CL105)))</f>
        <v>0</v>
      </c>
      <c r="CO55">
        <f ca="1">(SQRT(SUMSQ(CN56:CN105)))</f>
        <v>0</v>
      </c>
      <c r="CQ55">
        <f ca="1">(SQRT(SUMSQ(CP56:CP105)))</f>
        <v>203.96078054371139</v>
      </c>
      <c r="CS55" s="218">
        <f ca="1">(SQRT(SUMSQ(CR56:CR105)))</f>
        <v>0</v>
      </c>
      <c r="CU55" s="218">
        <f ca="1">(SQRT(SUMSQ(CT56:CT105)))</f>
        <v>0</v>
      </c>
      <c r="CY55" s="218">
        <f ca="1">(SQRT(SUMSQ(CX56:CX105)))</f>
        <v>40</v>
      </c>
      <c r="DA55" s="218">
        <f ca="1">(SQRT(SUMSQ(CZ56:CZ105)))</f>
        <v>60</v>
      </c>
      <c r="DC55" s="218">
        <f ca="1">(SQRT(SUMSQ(DB56:DB105)))</f>
        <v>0</v>
      </c>
      <c r="DE55" s="218">
        <f ca="1">(SQRT(SUMSQ(DD56:DD105)))</f>
        <v>0</v>
      </c>
      <c r="DG55" s="218">
        <f ca="1">(SQRT(SUMSQ(DF56:DF105)))</f>
        <v>0</v>
      </c>
      <c r="DI55" s="218">
        <f ca="1">(SQRT(SUMSQ(DH56:DH105)))</f>
        <v>0</v>
      </c>
      <c r="DK55" s="218">
        <f ca="1">(SQRT(SUMSQ(DJ56:DJ105)))</f>
        <v>0</v>
      </c>
      <c r="DM55" s="218">
        <f ca="1">(SQRT(SUMSQ(DL56:DL105)))</f>
        <v>0</v>
      </c>
      <c r="DO55" s="218">
        <f ca="1">(SQRT(SUMSQ(DN56:DN105)))</f>
        <v>0</v>
      </c>
      <c r="DQ55" s="218">
        <f ca="1">(SQRT(SUMSQ(DP56:DP105)))</f>
        <v>0</v>
      </c>
      <c r="DS55" s="218">
        <f ca="1">(SQRT(SUMSQ(DR56:DR105)))</f>
        <v>200.9975124224178</v>
      </c>
      <c r="DU55" s="218">
        <f ca="1">(SQRT(SUMSQ(DT56:DT105)))</f>
        <v>0</v>
      </c>
      <c r="DW55" s="218">
        <f ca="1">(SQRT(SUMSQ(DV56:DV105)))</f>
        <v>0</v>
      </c>
    </row>
    <row r="56" spans="3:127" ht="13.8">
      <c r="C56" s="48"/>
      <c r="D56" s="46"/>
      <c r="E56" s="140" t="s">
        <v>89</v>
      </c>
      <c r="F56" s="143">
        <f ca="1">AV55</f>
        <v>60</v>
      </c>
      <c r="G56" s="143"/>
      <c r="H56" s="143">
        <f ca="1">BY55</f>
        <v>60</v>
      </c>
      <c r="I56" s="143"/>
      <c r="J56" s="143">
        <f ca="1">DA55</f>
        <v>60</v>
      </c>
      <c r="K56" s="144"/>
      <c r="L56" s="46"/>
      <c r="M56" s="48"/>
      <c r="N56" s="140" t="s">
        <v>89</v>
      </c>
      <c r="O56" s="143">
        <f ca="1">AX55</f>
        <v>0</v>
      </c>
      <c r="P56" s="143"/>
      <c r="Q56" s="143">
        <f ca="1">CA55</f>
        <v>0</v>
      </c>
      <c r="R56" s="143"/>
      <c r="S56" s="143">
        <f ca="1">DC55</f>
        <v>0</v>
      </c>
      <c r="T56" s="144"/>
      <c r="U56" s="46"/>
      <c r="V56" s="48"/>
      <c r="W56" s="140" t="s">
        <v>89</v>
      </c>
      <c r="X56" s="143">
        <f ca="1">BB55</f>
        <v>0</v>
      </c>
      <c r="Y56" s="143"/>
      <c r="Z56" s="143">
        <f ca="1">CE55</f>
        <v>0</v>
      </c>
      <c r="AA56" s="143"/>
      <c r="AB56" s="143">
        <f ca="1">DG55</f>
        <v>0</v>
      </c>
      <c r="AC56" s="144"/>
      <c r="AD56" s="46"/>
      <c r="AE56" s="48"/>
      <c r="AF56" s="140" t="s">
        <v>89</v>
      </c>
      <c r="AG56" s="143">
        <f ca="1">BH55</f>
        <v>0</v>
      </c>
      <c r="AH56" s="143"/>
      <c r="AI56" s="143">
        <f ca="1">CK55</f>
        <v>0</v>
      </c>
      <c r="AJ56" s="143"/>
      <c r="AK56" s="143">
        <f ca="1">DM55</f>
        <v>0</v>
      </c>
      <c r="AL56" s="144"/>
      <c r="AM56" s="47"/>
      <c r="AR56" t="s">
        <v>247</v>
      </c>
      <c r="AS56" t="str">
        <f ca="1">IF(AND(AS$3=INDIRECT("'" &amp; $O$3 &amp;"'!$H"&amp;6+$AO1),$AR$56=INDIRECT("'" &amp; $O$3 &amp;"'!$j"&amp;6+$AO1)),INDIRECT("'" &amp; $O$3 &amp;"'!$b"&amp;6+$AO1),"")</f>
        <v/>
      </c>
      <c r="AU56" t="str">
        <f t="array" aca="1" ref="AU56" ca="1">IF(AND(AU$3=INDIRECT("'" &amp; $O$3 &amp;"'!$H"&amp;6+$AO1),$AR$56=INDIRECT("'" &amp; $O$3 &amp;"'!$j"&amp;6+$AO1)),INDIRECT("'" &amp; $O$3 &amp;"'!$b"&amp;6+$AO1),"")</f>
        <v/>
      </c>
      <c r="AW56" t="str">
        <f t="array" aca="1" ref="AW56" ca="1">IF(AND(AW$3=INDIRECT("'" &amp; $O$3 &amp;"'!$H"&amp;6+$AO1),$AR$56=INDIRECT("'" &amp; $O$3 &amp;"'!$j"&amp;6+$AO1)),INDIRECT("'" &amp; $O$3 &amp;"'!$b"&amp;6+$AO1),"")</f>
        <v/>
      </c>
      <c r="AY56" t="str">
        <f t="array" aca="1" ref="AY56" ca="1">IF(AND(AY$3=INDIRECT("'" &amp; $O$3 &amp;"'!$H"&amp;6+$AO1),$AR$56=INDIRECT("'" &amp; $O$3 &amp;"'!$j"&amp;6+$AO1)),INDIRECT("'" &amp; $O$3 &amp;"'!$b"&amp;6+$AO1),"")</f>
        <v/>
      </c>
      <c r="BA56" t="str">
        <f t="array" aca="1" ref="BA56" ca="1">IF(AND(BA$3=INDIRECT("'" &amp; $O$3 &amp;"'!$H"&amp;6+$AO1),$AR$56=INDIRECT("'" &amp; $O$3 &amp;"'!$j"&amp;6+$AO1)),INDIRECT("'" &amp; $O$3 &amp;"'!$b"&amp;6+$AO1),"")</f>
        <v/>
      </c>
      <c r="BC56" t="str">
        <f t="array" aca="1" ref="BC56" ca="1">IF(AND(BC$3=INDIRECT("'" &amp; $O$3 &amp;"'!$H"&amp;6+$AO1),$AR$56=INDIRECT("'" &amp; $O$3 &amp;"'!$j"&amp;6+$AO1)),INDIRECT("'" &amp; $O$3 &amp;"'!$b"&amp;6+$AO1),"")</f>
        <v/>
      </c>
      <c r="BE56" t="str">
        <f t="array" aca="1" ref="BE56" ca="1">IF(AND(BE$3=INDIRECT("'" &amp; $O$3 &amp;"'!$H"&amp;6+$AO1),$AR$56=INDIRECT("'" &amp; $O$3 &amp;"'!$j"&amp;6+$AO1)),INDIRECT("'" &amp; $O$3 &amp;"'!$b"&amp;6+$AO1),"")</f>
        <v/>
      </c>
      <c r="BG56" t="str">
        <f t="array" aca="1" ref="BG56" ca="1">IF(AND(BG$3=INDIRECT("'" &amp; $O$3 &amp;"'!$H"&amp;6+$AO1),$AR$56=INDIRECT("'" &amp; $O$3 &amp;"'!$j"&amp;6+$AO1)),INDIRECT("'" &amp; $O$3 &amp;"'!$b"&amp;6+$AO1),"")</f>
        <v/>
      </c>
      <c r="BI56" t="str">
        <f t="array" aca="1" ref="BI56" ca="1">IF(AND(BI$3=INDIRECT("'" &amp; $O$3 &amp;"'!$H"&amp;6+$AO1),$AR$56=INDIRECT("'" &amp; $O$3 &amp;"'!$j"&amp;6+$AO1)),INDIRECT("'" &amp; $O$3 &amp;"'!$b"&amp;6+$AO1),"")</f>
        <v/>
      </c>
      <c r="BK56" t="str">
        <f t="array" aca="1" ref="BK56" ca="1">IF(AND(BK$3=INDIRECT("'" &amp; $O$3 &amp;"'!$H"&amp;6+$AO1),$AR$56=INDIRECT("'" &amp; $O$3 &amp;"'!$j"&amp;6+$AO1)),INDIRECT("'" &amp; $O$3 &amp;"'!$b"&amp;6+$AO1),"")</f>
        <v/>
      </c>
      <c r="BM56" t="str">
        <f t="array" aca="1" ref="BM56" ca="1">IF(AND(BM$3=INDIRECT("'" &amp; $O$3 &amp;"'!$H"&amp;6+$AO1),$AR$56=INDIRECT("'" &amp; $O$3 &amp;"'!$j"&amp;6+$AO1)),INDIRECT("'" &amp; $O$3 &amp;"'!$b"&amp;6+$AO1),"")</f>
        <v/>
      </c>
      <c r="BO56" t="str">
        <f t="array" aca="1" ref="BO56" ca="1">IF(AND(BO$3=INDIRECT("'" &amp; $O$3 &amp;"'!$H"&amp;6+$AO1),$AR$56=INDIRECT("'" &amp; $O$3 &amp;"'!$j"&amp;6+$AO1)),INDIRECT("'" &amp; $O$3 &amp;"'!$b"&amp;6+$AO1),"")</f>
        <v/>
      </c>
      <c r="BQ56" t="str">
        <f t="array" aca="1" ref="BQ56" ca="1">IF(AND(BQ$3=INDIRECT("'" &amp; $O$3 &amp;"'!$H"&amp;6+$AO1),$AR$56=INDIRECT("'" &amp; $O$3 &amp;"'!$j"&amp;6+$AO1)),INDIRECT("'" &amp; $O$3 &amp;"'!$b"&amp;6+$AO1),"")</f>
        <v/>
      </c>
      <c r="BU56" t="s">
        <v>247</v>
      </c>
      <c r="BV56" t="str">
        <f t="array" aca="1" ref="BV56" ca="1">IF(AND(BV$3=INDIRECT("'" &amp; $O$3 &amp;"'!$H"&amp;6+$AO1),$AR$56=INDIRECT("'" &amp; $O$3 &amp;"'!$j"&amp;6+$AO1)),INDIRECT("'" &amp; $O$3 &amp;"'!$c"&amp;6+$AO1),"")</f>
        <v/>
      </c>
      <c r="BX56" t="str">
        <f t="array" aca="1" ref="BX56" ca="1">IF(AND(BX$3=INDIRECT("'" &amp; $O$3 &amp;"'!$H"&amp;6+$AO1),$AR$56=INDIRECT("'" &amp; $O$3 &amp;"'!$j"&amp;6+$AO1)),INDIRECT("'" &amp; $O$3 &amp;"'!$c"&amp;6+$AO1),"")</f>
        <v/>
      </c>
      <c r="BZ56" t="str">
        <f t="array" aca="1" ref="BZ56" ca="1">IF(AND(BZ$3=INDIRECT("'" &amp; $O$3 &amp;"'!$H"&amp;6+$AO1),$AR$56=INDIRECT("'" &amp; $O$3 &amp;"'!$j"&amp;6+$AO1)),INDIRECT("'" &amp; $O$3 &amp;"'!$c"&amp;6+$AO1),"")</f>
        <v/>
      </c>
      <c r="CB56" t="str">
        <f t="array" aca="1" ref="CB56" ca="1">IF(AND(CB$3=INDIRECT("'" &amp; $O$3 &amp;"'!$H"&amp;6+$AO1),$AR$56=INDIRECT("'" &amp; $O$3 &amp;"'!$j"&amp;6+$AO1)),INDIRECT("'" &amp; $O$3 &amp;"'!$c"&amp;6+$AO1),"")</f>
        <v/>
      </c>
      <c r="CD56" t="str">
        <f t="array" aca="1" ref="CD56" ca="1">IF(AND(CD$3=INDIRECT("'" &amp; $O$3 &amp;"'!$H"&amp;6+$AO1),$AR$56=INDIRECT("'" &amp; $O$3 &amp;"'!$j"&amp;6+$AO1)),INDIRECT("'" &amp; $O$3 &amp;"'!$c"&amp;6+$AO1),"")</f>
        <v/>
      </c>
      <c r="CF56" t="str">
        <f t="array" aca="1" ref="CF56" ca="1">IF(AND(CF$3=INDIRECT("'" &amp; $O$3 &amp;"'!$H"&amp;6+$AO1),$AR$56=INDIRECT("'" &amp; $O$3 &amp;"'!$j"&amp;6+$AO1)),INDIRECT("'" &amp; $O$3 &amp;"'!$c"&amp;6+$AO1),"")</f>
        <v/>
      </c>
      <c r="CH56" t="str">
        <f t="array" aca="1" ref="CH56" ca="1">IF(AND(CH$3=INDIRECT("'" &amp; $O$3 &amp;"'!$H"&amp;6+$AO1),$AR$56=INDIRECT("'" &amp; $O$3 &amp;"'!$j"&amp;6+$AO1)),INDIRECT("'" &amp; $O$3 &amp;"'!$c"&amp;6+$AO1),"")</f>
        <v/>
      </c>
      <c r="CJ56" t="str">
        <f t="array" aca="1" ref="CJ56" ca="1">IF(AND(CJ$3=INDIRECT("'" &amp; $O$3 &amp;"'!$H"&amp;6+$AO1),$AR$56=INDIRECT("'" &amp; $O$3 &amp;"'!$j"&amp;6+$AO1)),INDIRECT("'" &amp; $O$3 &amp;"'!$c"&amp;6+$AO1),"")</f>
        <v/>
      </c>
      <c r="CL56" t="str">
        <f t="array" aca="1" ref="CL56" ca="1">IF(AND(CL$3=INDIRECT("'" &amp; $O$3 &amp;"'!$H"&amp;6+$AO1),$AR$56=INDIRECT("'" &amp; $O$3 &amp;"'!$j"&amp;6+$AO1)),INDIRECT("'" &amp; $O$3 &amp;"'!$c"&amp;6+$AO1),"")</f>
        <v/>
      </c>
      <c r="CN56" t="str">
        <f t="array" aca="1" ref="CN56" ca="1">IF(AND(CN$3=INDIRECT("'" &amp; $O$3 &amp;"'!$H"&amp;6+$AO1),$AR$56=INDIRECT("'" &amp; $O$3 &amp;"'!$j"&amp;6+$AO1)),INDIRECT("'" &amp; $O$3 &amp;"'!$c"&amp;6+$AO1),"")</f>
        <v/>
      </c>
      <c r="CP56" t="str">
        <f t="array" aca="1" ref="CP56" ca="1">IF(AND(CP$3=INDIRECT("'" &amp; $O$3 &amp;"'!$H"&amp;6+$AO1),$AR$56=INDIRECT("'" &amp; $O$3 &amp;"'!$j"&amp;6+$AO1)),INDIRECT("'" &amp; $O$3 &amp;"'!$c"&amp;6+$AO1),"")</f>
        <v/>
      </c>
      <c r="CR56" s="218" t="str">
        <f t="array" aca="1" ref="CR56" ca="1">IF(AND(CR$3=INDIRECT("'" &amp; $O$3 &amp;"'!$H"&amp;6+$AO1),$AR$56=INDIRECT("'" &amp; $O$3 &amp;"'!$j"&amp;6+$AO1)),INDIRECT("'" &amp; $O$3 &amp;"'!$c"&amp;6+$AO1),"")</f>
        <v/>
      </c>
      <c r="CT56" s="218" t="str">
        <f t="array" aca="1" ref="CT56" ca="1">IF(AND(CT$3=INDIRECT("'" &amp; $O$3 &amp;"'!$H"&amp;6+$AO1),$AR$56=INDIRECT("'" &amp; $O$3 &amp;"'!$j"&amp;6+$AO1)),INDIRECT("'" &amp; $O$3 &amp;"'!$c"&amp;6+$AO1),"")</f>
        <v/>
      </c>
      <c r="CW56" s="218" t="s">
        <v>247</v>
      </c>
      <c r="CX56" s="218" t="str">
        <f t="array" aca="1" ref="CX56" ca="1">IF(AND(CX$3=INDIRECT("'" &amp; $O$3 &amp;"'!$H"&amp;6+$AO1),$AR$56=INDIRECT("'" &amp; $O$3 &amp;"'!$j"&amp;6+$AO1)),INDIRECT("'" &amp; $O$3 &amp;"'!$d"&amp;6+$AO1),"")</f>
        <v/>
      </c>
      <c r="CZ56" s="218" t="str">
        <f t="array" aca="1" ref="CZ56" ca="1">IF(AND(CZ$3=INDIRECT("'" &amp; $O$3 &amp;"'!$H"&amp;6+$AO1),$AR$56=INDIRECT("'" &amp; $O$3 &amp;"'!$j"&amp;6+$AO1)),INDIRECT("'" &amp; $O$3 &amp;"'!$d"&amp;6+$AO1),"")</f>
        <v/>
      </c>
      <c r="DB56" s="218" t="str">
        <f t="array" aca="1" ref="DB56" ca="1">IF(AND(DB$3=INDIRECT("'" &amp; $O$3 &amp;"'!$H"&amp;6+$AO1),$AR$56=INDIRECT("'" &amp; $O$3 &amp;"'!$j"&amp;6+$AO1)),INDIRECT("'" &amp; $O$3 &amp;"'!$d"&amp;6+$AO1),"")</f>
        <v/>
      </c>
      <c r="DD56" s="218" t="str">
        <f t="array" aca="1" ref="DD56" ca="1">IF(AND(DD$3=INDIRECT("'" &amp; $O$3 &amp;"'!$H"&amp;6+$AO1),$AR$56=INDIRECT("'" &amp; $O$3 &amp;"'!$j"&amp;6+$AO1)),INDIRECT("'" &amp; $O$3 &amp;"'!$d"&amp;6+$AO1),"")</f>
        <v/>
      </c>
      <c r="DF56" s="218" t="str">
        <f t="array" aca="1" ref="DF56" ca="1">IF(AND(DF$3=INDIRECT("'" &amp; $O$3 &amp;"'!$H"&amp;6+$AO1),$AR$56=INDIRECT("'" &amp; $O$3 &amp;"'!$j"&amp;6+$AO1)),INDIRECT("'" &amp; $O$3 &amp;"'!$d"&amp;6+$AO1),"")</f>
        <v/>
      </c>
      <c r="DH56" s="218" t="str">
        <f t="array" aca="1" ref="DH56" ca="1">IF(AND(DH$3=INDIRECT("'" &amp; $O$3 &amp;"'!$H"&amp;6+$AO1),$AR$56=INDIRECT("'" &amp; $O$3 &amp;"'!$j"&amp;6+$AO1)),INDIRECT("'" &amp; $O$3 &amp;"'!$d"&amp;6+$AO1),"")</f>
        <v/>
      </c>
      <c r="DJ56" s="218" t="str">
        <f t="array" aca="1" ref="DJ56" ca="1">IF(AND(DJ$3=INDIRECT("'" &amp; $O$3 &amp;"'!$H"&amp;6+$AO1),$AR$56=INDIRECT("'" &amp; $O$3 &amp;"'!$j"&amp;6+$AO1)),INDIRECT("'" &amp; $O$3 &amp;"'!$d"&amp;6+$AO1),"")</f>
        <v/>
      </c>
      <c r="DL56" s="218" t="str">
        <f t="array" aca="1" ref="DL56" ca="1">IF(AND(DL$3=INDIRECT("'" &amp; $O$3 &amp;"'!$H"&amp;6+$AO1),$AR$56=INDIRECT("'" &amp; $O$3 &amp;"'!$j"&amp;6+$AO1)),INDIRECT("'" &amp; $O$3 &amp;"'!$d"&amp;6+$AO1),"")</f>
        <v/>
      </c>
      <c r="DN56" s="218" t="str">
        <f t="array" aca="1" ref="DN56" ca="1">IF(AND(DN$3=INDIRECT("'" &amp; $O$3 &amp;"'!$H"&amp;6+$AO1),$AR$56=INDIRECT("'" &amp; $O$3 &amp;"'!$j"&amp;6+$AO1)),INDIRECT("'" &amp; $O$3 &amp;"'!$d"&amp;6+$AO1),"")</f>
        <v/>
      </c>
      <c r="DP56" s="218" t="str">
        <f t="array" aca="1" ref="DP56" ca="1">IF(AND(DP$3=INDIRECT("'" &amp; $O$3 &amp;"'!$H"&amp;6+$AO1),$AR$56=INDIRECT("'" &amp; $O$3 &amp;"'!$j"&amp;6+$AO1)),INDIRECT("'" &amp; $O$3 &amp;"'!$d"&amp;6+$AO1),"")</f>
        <v/>
      </c>
      <c r="DR56" s="218" t="str">
        <f t="array" aca="1" ref="DR56" ca="1">IF(AND(DR$3=INDIRECT("'" &amp; $O$3 &amp;"'!$H"&amp;6+$AO1),$AR$56=INDIRECT("'" &amp; $O$3 &amp;"'!$j"&amp;6+$AO1)),INDIRECT("'" &amp; $O$3 &amp;"'!$d"&amp;6+$AO1),"")</f>
        <v/>
      </c>
      <c r="DT56" s="218" t="str">
        <f t="array" aca="1" ref="DT56" ca="1">IF(AND(DT$3=INDIRECT("'" &amp; $O$3 &amp;"'!$H"&amp;6+$AO1),$AR$56=INDIRECT("'" &amp; $O$3 &amp;"'!$j"&amp;6+$AO1)),INDIRECT("'" &amp; $O$3 &amp;"'!$d"&amp;6+$AO1),"")</f>
        <v/>
      </c>
      <c r="DV56" s="218" t="str">
        <f t="array" aca="1" ref="DV56" ca="1">IF(AND(DV$3=INDIRECT("'" &amp; $O$3 &amp;"'!$H"&amp;6+$AO1),$AR$56=INDIRECT("'" &amp; $O$3 &amp;"'!$j"&amp;6+$AO1)),INDIRECT("'" &amp; $O$3 &amp;"'!$d"&amp;6+$AO1),"")</f>
        <v/>
      </c>
    </row>
    <row r="57" spans="3:127" ht="13.8">
      <c r="C57" s="48"/>
      <c r="D57" s="46"/>
      <c r="E57" s="140" t="s">
        <v>90</v>
      </c>
      <c r="F57" s="143">
        <f ca="1">AV109</f>
        <v>30</v>
      </c>
      <c r="G57" s="143"/>
      <c r="H57" s="143">
        <f ca="1">BY109</f>
        <v>30</v>
      </c>
      <c r="I57" s="143"/>
      <c r="J57" s="143">
        <f ca="1">DA109</f>
        <v>30</v>
      </c>
      <c r="K57" s="144"/>
      <c r="L57" s="46"/>
      <c r="M57" s="48"/>
      <c r="N57" s="140" t="s">
        <v>90</v>
      </c>
      <c r="O57" s="143">
        <f ca="1">AX109</f>
        <v>10</v>
      </c>
      <c r="P57" s="143"/>
      <c r="Q57" s="143">
        <f ca="1">CA109</f>
        <v>10</v>
      </c>
      <c r="R57" s="143"/>
      <c r="S57" s="143">
        <f ca="1">DC109</f>
        <v>10</v>
      </c>
      <c r="T57" s="144"/>
      <c r="U57" s="46"/>
      <c r="V57" s="48"/>
      <c r="W57" s="140" t="s">
        <v>90</v>
      </c>
      <c r="X57" s="143">
        <f ca="1">BB109</f>
        <v>0</v>
      </c>
      <c r="Y57" s="143"/>
      <c r="Z57" s="143">
        <f ca="1">CE109</f>
        <v>0</v>
      </c>
      <c r="AA57" s="143"/>
      <c r="AB57" s="143">
        <f ca="1">DG109</f>
        <v>0</v>
      </c>
      <c r="AC57" s="144"/>
      <c r="AD57" s="46"/>
      <c r="AE57" s="48"/>
      <c r="AF57" s="140" t="s">
        <v>90</v>
      </c>
      <c r="AG57" s="143">
        <f ca="1">BH109</f>
        <v>0</v>
      </c>
      <c r="AH57" s="143"/>
      <c r="AI57" s="143">
        <f ca="1">CK109</f>
        <v>0</v>
      </c>
      <c r="AJ57" s="143"/>
      <c r="AK57" s="143">
        <f ca="1">DM109</f>
        <v>0</v>
      </c>
      <c r="AL57" s="144"/>
      <c r="AM57" s="47"/>
      <c r="AS57" t="str">
        <f t="array" aca="1" ref="AS57" ca="1">IF(AND(AS$3=INDIRECT("'" &amp; $O$3 &amp;"'!$H"&amp;6+$AO2),$AR$56=INDIRECT("'" &amp; $O$3 &amp;"'!$j"&amp;6+$AO2)),INDIRECT("'" &amp; $O$3 &amp;"'!$b"&amp;6+$AO2),"")</f>
        <v/>
      </c>
      <c r="AU57" t="str">
        <f t="array" aca="1" ref="AU57" ca="1">IF(AND(AU$3=INDIRECT("'" &amp; $O$3 &amp;"'!$H"&amp;6+$AO2),$AR$56=INDIRECT("'" &amp; $O$3 &amp;"'!$j"&amp;6+$AO2)),INDIRECT("'" &amp; $O$3 &amp;"'!$b"&amp;6+$AO2),"")</f>
        <v/>
      </c>
      <c r="AW57" t="str">
        <f t="array" aca="1" ref="AW57" ca="1">IF(AND(AW$3=INDIRECT("'" &amp; $O$3 &amp;"'!$H"&amp;6+$AO2),$AR$56=INDIRECT("'" &amp; $O$3 &amp;"'!$j"&amp;6+$AO2)),INDIRECT("'" &amp; $O$3 &amp;"'!$b"&amp;6+$AO2),"")</f>
        <v/>
      </c>
      <c r="AY57" t="str">
        <f t="array" aca="1" ref="AY57" ca="1">IF(AND(AY$3=INDIRECT("'" &amp; $O$3 &amp;"'!$H"&amp;6+$AO2),$AR$56=INDIRECT("'" &amp; $O$3 &amp;"'!$j"&amp;6+$AO2)),INDIRECT("'" &amp; $O$3 &amp;"'!$b"&amp;6+$AO2),"")</f>
        <v/>
      </c>
      <c r="BA57" t="str">
        <f t="array" aca="1" ref="BA57" ca="1">IF(AND(BA$3=INDIRECT("'" &amp; $O$3 &amp;"'!$H"&amp;6+$AO2),$AR$56=INDIRECT("'" &amp; $O$3 &amp;"'!$j"&amp;6+$AO2)),INDIRECT("'" &amp; $O$3 &amp;"'!$b"&amp;6+$AO2),"")</f>
        <v/>
      </c>
      <c r="BC57" t="str">
        <f t="array" aca="1" ref="BC57" ca="1">IF(AND(BC$3=INDIRECT("'" &amp; $O$3 &amp;"'!$H"&amp;6+$AO2),$AR$56=INDIRECT("'" &amp; $O$3 &amp;"'!$j"&amp;6+$AO2)),INDIRECT("'" &amp; $O$3 &amp;"'!$b"&amp;6+$AO2),"")</f>
        <v/>
      </c>
      <c r="BE57" t="str">
        <f t="array" aca="1" ref="BE57" ca="1">IF(AND(BE$3=INDIRECT("'" &amp; $O$3 &amp;"'!$H"&amp;6+$AO2),$AR$56=INDIRECT("'" &amp; $O$3 &amp;"'!$j"&amp;6+$AO2)),INDIRECT("'" &amp; $O$3 &amp;"'!$b"&amp;6+$AO2),"")</f>
        <v/>
      </c>
      <c r="BG57" t="str">
        <f t="array" aca="1" ref="BG57" ca="1">IF(AND(BG$3=INDIRECT("'" &amp; $O$3 &amp;"'!$H"&amp;6+$AO2),$AR$56=INDIRECT("'" &amp; $O$3 &amp;"'!$j"&amp;6+$AO2)),INDIRECT("'" &amp; $O$3 &amp;"'!$b"&amp;6+$AO2),"")</f>
        <v/>
      </c>
      <c r="BI57" t="str">
        <f t="array" aca="1" ref="BI57" ca="1">IF(AND(BI$3=INDIRECT("'" &amp; $O$3 &amp;"'!$H"&amp;6+$AO2),$AR$56=INDIRECT("'" &amp; $O$3 &amp;"'!$j"&amp;6+$AO2)),INDIRECT("'" &amp; $O$3 &amp;"'!$b"&amp;6+$AO2),"")</f>
        <v/>
      </c>
      <c r="BK57" t="str">
        <f t="array" aca="1" ref="BK57" ca="1">IF(AND(BK$3=INDIRECT("'" &amp; $O$3 &amp;"'!$H"&amp;6+$AO2),$AR$56=INDIRECT("'" &amp; $O$3 &amp;"'!$j"&amp;6+$AO2)),INDIRECT("'" &amp; $O$3 &amp;"'!$b"&amp;6+$AO2),"")</f>
        <v/>
      </c>
      <c r="BM57" t="str">
        <f t="array" aca="1" ref="BM57" ca="1">IF(AND(BM$3=INDIRECT("'" &amp; $O$3 &amp;"'!$H"&amp;6+$AO2),$AR$56=INDIRECT("'" &amp; $O$3 &amp;"'!$j"&amp;6+$AO2)),INDIRECT("'" &amp; $O$3 &amp;"'!$b"&amp;6+$AO2),"")</f>
        <v/>
      </c>
      <c r="BO57" t="str">
        <f t="array" aca="1" ref="BO57" ca="1">IF(AND(BO$3=INDIRECT("'" &amp; $O$3 &amp;"'!$H"&amp;6+$AO2),$AR$56=INDIRECT("'" &amp; $O$3 &amp;"'!$j"&amp;6+$AO2)),INDIRECT("'" &amp; $O$3 &amp;"'!$b"&amp;6+$AO2),"")</f>
        <v/>
      </c>
      <c r="BQ57" t="str">
        <f t="array" aca="1" ref="BQ57" ca="1">IF(AND(BQ$3=INDIRECT("'" &amp; $O$3 &amp;"'!$H"&amp;6+$AO2),$AR$56=INDIRECT("'" &amp; $O$3 &amp;"'!$j"&amp;6+$AO2)),INDIRECT("'" &amp; $O$3 &amp;"'!$b"&amp;6+$AO2),"")</f>
        <v/>
      </c>
      <c r="BV57" t="str">
        <f t="array" aca="1" ref="BV57" ca="1">IF(AND(BV$3=INDIRECT("'" &amp; $O$3 &amp;"'!$H"&amp;6+$AO2),$AR$56=INDIRECT("'" &amp; $O$3 &amp;"'!$j"&amp;6+$AO2)),INDIRECT("'" &amp; $O$3 &amp;"'!$c"&amp;6+$AO2),"")</f>
        <v/>
      </c>
      <c r="BX57" t="str">
        <f t="array" aca="1" ref="BX57" ca="1">IF(AND(BX$3=INDIRECT("'" &amp; $O$3 &amp;"'!$H"&amp;6+$AO2),$AR$56=INDIRECT("'" &amp; $O$3 &amp;"'!$j"&amp;6+$AO2)),INDIRECT("'" &amp; $O$3 &amp;"'!$c"&amp;6+$AO2),"")</f>
        <v/>
      </c>
      <c r="BZ57" t="str">
        <f t="array" aca="1" ref="BZ57" ca="1">IF(AND(BZ$3=INDIRECT("'" &amp; $O$3 &amp;"'!$H"&amp;6+$AO2),$AR$56=INDIRECT("'" &amp; $O$3 &amp;"'!$j"&amp;6+$AO2)),INDIRECT("'" &amp; $O$3 &amp;"'!$c"&amp;6+$AO2),"")</f>
        <v/>
      </c>
      <c r="CB57" t="str">
        <f t="array" aca="1" ref="CB57" ca="1">IF(AND(CB$3=INDIRECT("'" &amp; $O$3 &amp;"'!$H"&amp;6+$AO2),$AR$56=INDIRECT("'" &amp; $O$3 &amp;"'!$j"&amp;6+$AO2)),INDIRECT("'" &amp; $O$3 &amp;"'!$c"&amp;6+$AO2),"")</f>
        <v/>
      </c>
      <c r="CD57" t="str">
        <f t="array" aca="1" ref="CD57" ca="1">IF(AND(CD$3=INDIRECT("'" &amp; $O$3 &amp;"'!$H"&amp;6+$AO2),$AR$56=INDIRECT("'" &amp; $O$3 &amp;"'!$j"&amp;6+$AO2)),INDIRECT("'" &amp; $O$3 &amp;"'!$c"&amp;6+$AO2),"")</f>
        <v/>
      </c>
      <c r="CF57" t="str">
        <f t="array" aca="1" ref="CF57" ca="1">IF(AND(CF$3=INDIRECT("'" &amp; $O$3 &amp;"'!$H"&amp;6+$AO2),$AR$56=INDIRECT("'" &amp; $O$3 &amp;"'!$j"&amp;6+$AO2)),INDIRECT("'" &amp; $O$3 &amp;"'!$c"&amp;6+$AO2),"")</f>
        <v/>
      </c>
      <c r="CH57" t="str">
        <f t="array" aca="1" ref="CH57" ca="1">IF(AND(CH$3=INDIRECT("'" &amp; $O$3 &amp;"'!$H"&amp;6+$AO2),$AR$56=INDIRECT("'" &amp; $O$3 &amp;"'!$j"&amp;6+$AO2)),INDIRECT("'" &amp; $O$3 &amp;"'!$c"&amp;6+$AO2),"")</f>
        <v/>
      </c>
      <c r="CJ57" t="str">
        <f t="array" aca="1" ref="CJ57" ca="1">IF(AND(CJ$3=INDIRECT("'" &amp; $O$3 &amp;"'!$H"&amp;6+$AO2),$AR$56=INDIRECT("'" &amp; $O$3 &amp;"'!$j"&amp;6+$AO2)),INDIRECT("'" &amp; $O$3 &amp;"'!$c"&amp;6+$AO2),"")</f>
        <v/>
      </c>
      <c r="CL57" t="str">
        <f t="array" aca="1" ref="CL57" ca="1">IF(AND(CL$3=INDIRECT("'" &amp; $O$3 &amp;"'!$H"&amp;6+$AO2),$AR$56=INDIRECT("'" &amp; $O$3 &amp;"'!$j"&amp;6+$AO2)),INDIRECT("'" &amp; $O$3 &amp;"'!$c"&amp;6+$AO2),"")</f>
        <v/>
      </c>
      <c r="CN57" t="str">
        <f t="array" aca="1" ref="CN57" ca="1">IF(AND(CN$3=INDIRECT("'" &amp; $O$3 &amp;"'!$H"&amp;6+$AO2),$AR$56=INDIRECT("'" &amp; $O$3 &amp;"'!$j"&amp;6+$AO2)),INDIRECT("'" &amp; $O$3 &amp;"'!$c"&amp;6+$AO2),"")</f>
        <v/>
      </c>
      <c r="CP57" t="str">
        <f t="array" aca="1" ref="CP57" ca="1">IF(AND(CP$3=INDIRECT("'" &amp; $O$3 &amp;"'!$H"&amp;6+$AO2),$AR$56=INDIRECT("'" &amp; $O$3 &amp;"'!$j"&amp;6+$AO2)),INDIRECT("'" &amp; $O$3 &amp;"'!$c"&amp;6+$AO2),"")</f>
        <v/>
      </c>
      <c r="CR57" s="218" t="str">
        <f t="array" aca="1" ref="CR57" ca="1">IF(AND(CR$3=INDIRECT("'" &amp; $O$3 &amp;"'!$H"&amp;6+$AO2),$AR$56=INDIRECT("'" &amp; $O$3 &amp;"'!$j"&amp;6+$AO2)),INDIRECT("'" &amp; $O$3 &amp;"'!$c"&amp;6+$AO2),"")</f>
        <v/>
      </c>
      <c r="CT57" s="218" t="str">
        <f t="array" aca="1" ref="CT57" ca="1">IF(AND(CT$3=INDIRECT("'" &amp; $O$3 &amp;"'!$H"&amp;6+$AO2),$AR$56=INDIRECT("'" &amp; $O$3 &amp;"'!$j"&amp;6+$AO2)),INDIRECT("'" &amp; $O$3 &amp;"'!$c"&amp;6+$AO2),"")</f>
        <v/>
      </c>
      <c r="CX57" s="218" t="str">
        <f t="array" aca="1" ref="CX57" ca="1">IF(AND(CX$3=INDIRECT("'" &amp; $O$3 &amp;"'!$H"&amp;6+$AO2),$AR$56=INDIRECT("'" &amp; $O$3 &amp;"'!$j"&amp;6+$AO2)),INDIRECT("'" &amp; $O$3 &amp;"'!$d"&amp;6+$AO2),"")</f>
        <v/>
      </c>
      <c r="CZ57" s="218" t="str">
        <f t="array" aca="1" ref="CZ57" ca="1">IF(AND(CZ$3=INDIRECT("'" &amp; $O$3 &amp;"'!$H"&amp;6+$AO2),$AR$56=INDIRECT("'" &amp; $O$3 &amp;"'!$j"&amp;6+$AO2)),INDIRECT("'" &amp; $O$3 &amp;"'!$d"&amp;6+$AO2),"")</f>
        <v/>
      </c>
      <c r="DB57" s="218" t="str">
        <f t="array" aca="1" ref="DB57" ca="1">IF(AND(DB$3=INDIRECT("'" &amp; $O$3 &amp;"'!$H"&amp;6+$AO2),$AR$56=INDIRECT("'" &amp; $O$3 &amp;"'!$j"&amp;6+$AO2)),INDIRECT("'" &amp; $O$3 &amp;"'!$d"&amp;6+$AO2),"")</f>
        <v/>
      </c>
      <c r="DD57" s="218" t="str">
        <f t="array" aca="1" ref="DD57" ca="1">IF(AND(DD$3=INDIRECT("'" &amp; $O$3 &amp;"'!$H"&amp;6+$AO2),$AR$56=INDIRECT("'" &amp; $O$3 &amp;"'!$j"&amp;6+$AO2)),INDIRECT("'" &amp; $O$3 &amp;"'!$d"&amp;6+$AO2),"")</f>
        <v/>
      </c>
      <c r="DF57" s="218" t="str">
        <f t="array" aca="1" ref="DF57" ca="1">IF(AND(DF$3=INDIRECT("'" &amp; $O$3 &amp;"'!$H"&amp;6+$AO2),$AR$56=INDIRECT("'" &amp; $O$3 &amp;"'!$j"&amp;6+$AO2)),INDIRECT("'" &amp; $O$3 &amp;"'!$d"&amp;6+$AO2),"")</f>
        <v/>
      </c>
      <c r="DH57" s="218" t="str">
        <f t="array" aca="1" ref="DH57" ca="1">IF(AND(DH$3=INDIRECT("'" &amp; $O$3 &amp;"'!$H"&amp;6+$AO2),$AR$56=INDIRECT("'" &amp; $O$3 &amp;"'!$j"&amp;6+$AO2)),INDIRECT("'" &amp; $O$3 &amp;"'!$d"&amp;6+$AO2),"")</f>
        <v/>
      </c>
      <c r="DJ57" s="218" t="str">
        <f t="array" aca="1" ref="DJ57" ca="1">IF(AND(DJ$3=INDIRECT("'" &amp; $O$3 &amp;"'!$H"&amp;6+$AO2),$AR$56=INDIRECT("'" &amp; $O$3 &amp;"'!$j"&amp;6+$AO2)),INDIRECT("'" &amp; $O$3 &amp;"'!$d"&amp;6+$AO2),"")</f>
        <v/>
      </c>
      <c r="DL57" s="218" t="str">
        <f t="array" aca="1" ref="DL57" ca="1">IF(AND(DL$3=INDIRECT("'" &amp; $O$3 &amp;"'!$H"&amp;6+$AO2),$AR$56=INDIRECT("'" &amp; $O$3 &amp;"'!$j"&amp;6+$AO2)),INDIRECT("'" &amp; $O$3 &amp;"'!$d"&amp;6+$AO2),"")</f>
        <v/>
      </c>
      <c r="DN57" s="218" t="str">
        <f t="array" aca="1" ref="DN57" ca="1">IF(AND(DN$3=INDIRECT("'" &amp; $O$3 &amp;"'!$H"&amp;6+$AO2),$AR$56=INDIRECT("'" &amp; $O$3 &amp;"'!$j"&amp;6+$AO2)),INDIRECT("'" &amp; $O$3 &amp;"'!$d"&amp;6+$AO2),"")</f>
        <v/>
      </c>
      <c r="DP57" s="218" t="str">
        <f t="array" aca="1" ref="DP57" ca="1">IF(AND(DP$3=INDIRECT("'" &amp; $O$3 &amp;"'!$H"&amp;6+$AO2),$AR$56=INDIRECT("'" &amp; $O$3 &amp;"'!$j"&amp;6+$AO2)),INDIRECT("'" &amp; $O$3 &amp;"'!$d"&amp;6+$AO2),"")</f>
        <v/>
      </c>
      <c r="DR57" s="218" t="str">
        <f t="array" aca="1" ref="DR57" ca="1">IF(AND(DR$3=INDIRECT("'" &amp; $O$3 &amp;"'!$H"&amp;6+$AO2),$AR$56=INDIRECT("'" &amp; $O$3 &amp;"'!$j"&amp;6+$AO2)),INDIRECT("'" &amp; $O$3 &amp;"'!$d"&amp;6+$AO2),"")</f>
        <v/>
      </c>
      <c r="DT57" s="218" t="str">
        <f t="array" aca="1" ref="DT57" ca="1">IF(AND(DT$3=INDIRECT("'" &amp; $O$3 &amp;"'!$H"&amp;6+$AO2),$AR$56=INDIRECT("'" &amp; $O$3 &amp;"'!$j"&amp;6+$AO2)),INDIRECT("'" &amp; $O$3 &amp;"'!$d"&amp;6+$AO2),"")</f>
        <v/>
      </c>
      <c r="DV57" s="218" t="str">
        <f t="array" aca="1" ref="DV57" ca="1">IF(AND(DV$3=INDIRECT("'" &amp; $O$3 &amp;"'!$H"&amp;6+$AO2),$AR$56=INDIRECT("'" &amp; $O$3 &amp;"'!$j"&amp;6+$AO2)),INDIRECT("'" &amp; $O$3 &amp;"'!$d"&amp;6+$AO2),"")</f>
        <v/>
      </c>
    </row>
    <row r="58" spans="3:127" ht="14.4" thickBot="1">
      <c r="C58" s="48"/>
      <c r="D58" s="46"/>
      <c r="E58" s="142" t="s">
        <v>91</v>
      </c>
      <c r="F58" s="145">
        <f ca="1">SUM(F55,SQRT(SUMSQ(F56:F57)))</f>
        <v>67.082039324993687</v>
      </c>
      <c r="G58" s="145"/>
      <c r="H58" s="145">
        <f ca="1">SUM(H55,SQRT(SUMSQ(H56:H57)))</f>
        <v>67.082039324993687</v>
      </c>
      <c r="I58" s="145"/>
      <c r="J58" s="145">
        <f ca="1">SUM(J55,SQRT(SUMSQ(J56:J57)))</f>
        <v>67.082039324993687</v>
      </c>
      <c r="K58" s="146"/>
      <c r="L58" s="46"/>
      <c r="M58" s="48"/>
      <c r="N58" s="142" t="s">
        <v>91</v>
      </c>
      <c r="O58" s="145">
        <f ca="1">SUM(O55,SQRT(SUMSQ(O56:O57)))</f>
        <v>10</v>
      </c>
      <c r="P58" s="145"/>
      <c r="Q58" s="145">
        <f ca="1">SUM(Q55,SQRT(SUMSQ(Q56:Q57)))</f>
        <v>10</v>
      </c>
      <c r="R58" s="145"/>
      <c r="S58" s="145">
        <f ca="1">SUM(S55,SQRT(SUMSQ(S56:S57)))</f>
        <v>10</v>
      </c>
      <c r="T58" s="146"/>
      <c r="U58" s="46"/>
      <c r="V58" s="48"/>
      <c r="W58" s="142" t="s">
        <v>91</v>
      </c>
      <c r="X58" s="145">
        <f ca="1">SUM(X55,SQRT(SUMSQ(X56:X57)))</f>
        <v>0</v>
      </c>
      <c r="Y58" s="145"/>
      <c r="Z58" s="145">
        <f ca="1">SUM(Z55,SQRT(SUMSQ(Z56:Z57)))</f>
        <v>0</v>
      </c>
      <c r="AA58" s="145"/>
      <c r="AB58" s="145">
        <f ca="1">SUM(AB55,SQRT(SUMSQ(AB56:AB57)))</f>
        <v>0</v>
      </c>
      <c r="AC58" s="146"/>
      <c r="AD58" s="46"/>
      <c r="AE58" s="48"/>
      <c r="AF58" s="142" t="s">
        <v>91</v>
      </c>
      <c r="AG58" s="145">
        <f ca="1">SUM(AG55,SQRT(SUMSQ(AG56:AG57)))</f>
        <v>0</v>
      </c>
      <c r="AH58" s="145"/>
      <c r="AI58" s="145">
        <f ca="1">SUM(AI55,SQRT(SUMSQ(AI56:AI57)))</f>
        <v>0</v>
      </c>
      <c r="AJ58" s="145"/>
      <c r="AK58" s="145">
        <f ca="1">SUM(AK55,SQRT(SUMSQ(AK56:AK57)))</f>
        <v>0</v>
      </c>
      <c r="AL58" s="146"/>
      <c r="AM58" s="47"/>
      <c r="AS58" t="str">
        <f t="array" aca="1" ref="AS58" ca="1">IF(AND(AS$3=INDIRECT("'" &amp; $O$3 &amp;"'!$H"&amp;6+$AO3),$AR$56=INDIRECT("'" &amp; $O$3 &amp;"'!$j"&amp;6+$AO3)),INDIRECT("'" &amp; $O$3 &amp;"'!$b"&amp;6+$AO3),"")</f>
        <v/>
      </c>
      <c r="AU58" t="str">
        <f t="array" aca="1" ref="AU58" ca="1">IF(AND(AU$3=INDIRECT("'" &amp; $O$3 &amp;"'!$H"&amp;6+$AO3),$AR$56=INDIRECT("'" &amp; $O$3 &amp;"'!$j"&amp;6+$AO3)),INDIRECT("'" &amp; $O$3 &amp;"'!$b"&amp;6+$AO3),"")</f>
        <v/>
      </c>
      <c r="AW58" t="str">
        <f t="array" aca="1" ref="AW58" ca="1">IF(AND(AW$3=INDIRECT("'" &amp; $O$3 &amp;"'!$H"&amp;6+$AO3),$AR$56=INDIRECT("'" &amp; $O$3 &amp;"'!$j"&amp;6+$AO3)),INDIRECT("'" &amp; $O$3 &amp;"'!$b"&amp;6+$AO3),"")</f>
        <v/>
      </c>
      <c r="AY58" t="str">
        <f t="array" aca="1" ref="AY58" ca="1">IF(AND(AY$3=INDIRECT("'" &amp; $O$3 &amp;"'!$H"&amp;6+$AO3),$AR$56=INDIRECT("'" &amp; $O$3 &amp;"'!$j"&amp;6+$AO3)),INDIRECT("'" &amp; $O$3 &amp;"'!$b"&amp;6+$AO3),"")</f>
        <v/>
      </c>
      <c r="BA58" t="str">
        <f t="array" aca="1" ref="BA58" ca="1">IF(AND(BA$3=INDIRECT("'" &amp; $O$3 &amp;"'!$H"&amp;6+$AO3),$AR$56=INDIRECT("'" &amp; $O$3 &amp;"'!$j"&amp;6+$AO3)),INDIRECT("'" &amp; $O$3 &amp;"'!$b"&amp;6+$AO3),"")</f>
        <v/>
      </c>
      <c r="BC58" t="str">
        <f t="array" aca="1" ref="BC58" ca="1">IF(AND(BC$3=INDIRECT("'" &amp; $O$3 &amp;"'!$H"&amp;6+$AO3),$AR$56=INDIRECT("'" &amp; $O$3 &amp;"'!$j"&amp;6+$AO3)),INDIRECT("'" &amp; $O$3 &amp;"'!$b"&amp;6+$AO3),"")</f>
        <v/>
      </c>
      <c r="BE58" t="str">
        <f t="array" aca="1" ref="BE58" ca="1">IF(AND(BE$3=INDIRECT("'" &amp; $O$3 &amp;"'!$H"&amp;6+$AO3),$AR$56=INDIRECT("'" &amp; $O$3 &amp;"'!$j"&amp;6+$AO3)),INDIRECT("'" &amp; $O$3 &amp;"'!$b"&amp;6+$AO3),"")</f>
        <v/>
      </c>
      <c r="BG58" t="str">
        <f t="array" aca="1" ref="BG58" ca="1">IF(AND(BG$3=INDIRECT("'" &amp; $O$3 &amp;"'!$H"&amp;6+$AO3),$AR$56=INDIRECT("'" &amp; $O$3 &amp;"'!$j"&amp;6+$AO3)),INDIRECT("'" &amp; $O$3 &amp;"'!$b"&amp;6+$AO3),"")</f>
        <v/>
      </c>
      <c r="BI58" t="str">
        <f t="array" aca="1" ref="BI58" ca="1">IF(AND(BI$3=INDIRECT("'" &amp; $O$3 &amp;"'!$H"&amp;6+$AO3),$AR$56=INDIRECT("'" &amp; $O$3 &amp;"'!$j"&amp;6+$AO3)),INDIRECT("'" &amp; $O$3 &amp;"'!$b"&amp;6+$AO3),"")</f>
        <v/>
      </c>
      <c r="BK58" t="str">
        <f t="array" aca="1" ref="BK58" ca="1">IF(AND(BK$3=INDIRECT("'" &amp; $O$3 &amp;"'!$H"&amp;6+$AO3),$AR$56=INDIRECT("'" &amp; $O$3 &amp;"'!$j"&amp;6+$AO3)),INDIRECT("'" &amp; $O$3 &amp;"'!$b"&amp;6+$AO3),"")</f>
        <v/>
      </c>
      <c r="BM58" t="str">
        <f t="array" aca="1" ref="BM58" ca="1">IF(AND(BM$3=INDIRECT("'" &amp; $O$3 &amp;"'!$H"&amp;6+$AO3),$AR$56=INDIRECT("'" &amp; $O$3 &amp;"'!$j"&amp;6+$AO3)),INDIRECT("'" &amp; $O$3 &amp;"'!$b"&amp;6+$AO3),"")</f>
        <v/>
      </c>
      <c r="BO58" t="str">
        <f t="array" aca="1" ref="BO58" ca="1">IF(AND(BO$3=INDIRECT("'" &amp; $O$3 &amp;"'!$H"&amp;6+$AO3),$AR$56=INDIRECT("'" &amp; $O$3 &amp;"'!$j"&amp;6+$AO3)),INDIRECT("'" &amp; $O$3 &amp;"'!$b"&amp;6+$AO3),"")</f>
        <v/>
      </c>
      <c r="BQ58" t="str">
        <f t="array" aca="1" ref="BQ58" ca="1">IF(AND(BQ$3=INDIRECT("'" &amp; $O$3 &amp;"'!$H"&amp;6+$AO3),$AR$56=INDIRECT("'" &amp; $O$3 &amp;"'!$j"&amp;6+$AO3)),INDIRECT("'" &amp; $O$3 &amp;"'!$b"&amp;6+$AO3),"")</f>
        <v/>
      </c>
      <c r="BV58" t="str">
        <f t="array" aca="1" ref="BV58" ca="1">IF(AND(BV$3=INDIRECT("'" &amp; $O$3 &amp;"'!$H"&amp;6+$AO3),$AR$56=INDIRECT("'" &amp; $O$3 &amp;"'!$j"&amp;6+$AO3)),INDIRECT("'" &amp; $O$3 &amp;"'!$c"&amp;6+$AO3),"")</f>
        <v/>
      </c>
      <c r="BX58" t="str">
        <f t="array" aca="1" ref="BX58" ca="1">IF(AND(BX$3=INDIRECT("'" &amp; $O$3 &amp;"'!$H"&amp;6+$AO3),$AR$56=INDIRECT("'" &amp; $O$3 &amp;"'!$j"&amp;6+$AO3)),INDIRECT("'" &amp; $O$3 &amp;"'!$c"&amp;6+$AO3),"")</f>
        <v/>
      </c>
      <c r="BZ58" t="str">
        <f t="array" aca="1" ref="BZ58" ca="1">IF(AND(BZ$3=INDIRECT("'" &amp; $O$3 &amp;"'!$H"&amp;6+$AO3),$AR$56=INDIRECT("'" &amp; $O$3 &amp;"'!$j"&amp;6+$AO3)),INDIRECT("'" &amp; $O$3 &amp;"'!$c"&amp;6+$AO3),"")</f>
        <v/>
      </c>
      <c r="CB58" t="str">
        <f t="array" aca="1" ref="CB58" ca="1">IF(AND(CB$3=INDIRECT("'" &amp; $O$3 &amp;"'!$H"&amp;6+$AO3),$AR$56=INDIRECT("'" &amp; $O$3 &amp;"'!$j"&amp;6+$AO3)),INDIRECT("'" &amp; $O$3 &amp;"'!$c"&amp;6+$AO3),"")</f>
        <v/>
      </c>
      <c r="CD58" t="str">
        <f t="array" aca="1" ref="CD58" ca="1">IF(AND(CD$3=INDIRECT("'" &amp; $O$3 &amp;"'!$H"&amp;6+$AO3),$AR$56=INDIRECT("'" &amp; $O$3 &amp;"'!$j"&amp;6+$AO3)),INDIRECT("'" &amp; $O$3 &amp;"'!$c"&amp;6+$AO3),"")</f>
        <v/>
      </c>
      <c r="CF58" t="str">
        <f t="array" aca="1" ref="CF58" ca="1">IF(AND(CF$3=INDIRECT("'" &amp; $O$3 &amp;"'!$H"&amp;6+$AO3),$AR$56=INDIRECT("'" &amp; $O$3 &amp;"'!$j"&amp;6+$AO3)),INDIRECT("'" &amp; $O$3 &amp;"'!$c"&amp;6+$AO3),"")</f>
        <v/>
      </c>
      <c r="CH58" t="str">
        <f t="array" aca="1" ref="CH58" ca="1">IF(AND(CH$3=INDIRECT("'" &amp; $O$3 &amp;"'!$H"&amp;6+$AO3),$AR$56=INDIRECT("'" &amp; $O$3 &amp;"'!$j"&amp;6+$AO3)),INDIRECT("'" &amp; $O$3 &amp;"'!$c"&amp;6+$AO3),"")</f>
        <v/>
      </c>
      <c r="CJ58" t="str">
        <f t="array" aca="1" ref="CJ58" ca="1">IF(AND(CJ$3=INDIRECT("'" &amp; $O$3 &amp;"'!$H"&amp;6+$AO3),$AR$56=INDIRECT("'" &amp; $O$3 &amp;"'!$j"&amp;6+$AO3)),INDIRECT("'" &amp; $O$3 &amp;"'!$c"&amp;6+$AO3),"")</f>
        <v/>
      </c>
      <c r="CL58" t="str">
        <f t="array" aca="1" ref="CL58" ca="1">IF(AND(CL$3=INDIRECT("'" &amp; $O$3 &amp;"'!$H"&amp;6+$AO3),$AR$56=INDIRECT("'" &amp; $O$3 &amp;"'!$j"&amp;6+$AO3)),INDIRECT("'" &amp; $O$3 &amp;"'!$c"&amp;6+$AO3),"")</f>
        <v/>
      </c>
      <c r="CN58" t="str">
        <f t="array" aca="1" ref="CN58" ca="1">IF(AND(CN$3=INDIRECT("'" &amp; $O$3 &amp;"'!$H"&amp;6+$AO3),$AR$56=INDIRECT("'" &amp; $O$3 &amp;"'!$j"&amp;6+$AO3)),INDIRECT("'" &amp; $O$3 &amp;"'!$c"&amp;6+$AO3),"")</f>
        <v/>
      </c>
      <c r="CP58" t="str">
        <f t="array" aca="1" ref="CP58" ca="1">IF(AND(CP$3=INDIRECT("'" &amp; $O$3 &amp;"'!$H"&amp;6+$AO3),$AR$56=INDIRECT("'" &amp; $O$3 &amp;"'!$j"&amp;6+$AO3)),INDIRECT("'" &amp; $O$3 &amp;"'!$c"&amp;6+$AO3),"")</f>
        <v/>
      </c>
      <c r="CR58" s="218" t="str">
        <f t="array" aca="1" ref="CR58" ca="1">IF(AND(CR$3=INDIRECT("'" &amp; $O$3 &amp;"'!$H"&amp;6+$AO3),$AR$56=INDIRECT("'" &amp; $O$3 &amp;"'!$j"&amp;6+$AO3)),INDIRECT("'" &amp; $O$3 &amp;"'!$c"&amp;6+$AO3),"")</f>
        <v/>
      </c>
      <c r="CT58" s="218" t="str">
        <f t="array" aca="1" ref="CT58" ca="1">IF(AND(CT$3=INDIRECT("'" &amp; $O$3 &amp;"'!$H"&amp;6+$AO3),$AR$56=INDIRECT("'" &amp; $O$3 &amp;"'!$j"&amp;6+$AO3)),INDIRECT("'" &amp; $O$3 &amp;"'!$c"&amp;6+$AO3),"")</f>
        <v/>
      </c>
      <c r="CX58" s="218" t="str">
        <f t="array" aca="1" ref="CX58" ca="1">IF(AND(CX$3=INDIRECT("'" &amp; $O$3 &amp;"'!$H"&amp;6+$AO3),$AR$56=INDIRECT("'" &amp; $O$3 &amp;"'!$j"&amp;6+$AO3)),INDIRECT("'" &amp; $O$3 &amp;"'!$d"&amp;6+$AO3),"")</f>
        <v/>
      </c>
      <c r="CZ58" s="218" t="str">
        <f t="array" aca="1" ref="CZ58" ca="1">IF(AND(CZ$3=INDIRECT("'" &amp; $O$3 &amp;"'!$H"&amp;6+$AO3),$AR$56=INDIRECT("'" &amp; $O$3 &amp;"'!$j"&amp;6+$AO3)),INDIRECT("'" &amp; $O$3 &amp;"'!$d"&amp;6+$AO3),"")</f>
        <v/>
      </c>
      <c r="DB58" s="218" t="str">
        <f t="array" aca="1" ref="DB58" ca="1">IF(AND(DB$3=INDIRECT("'" &amp; $O$3 &amp;"'!$H"&amp;6+$AO3),$AR$56=INDIRECT("'" &amp; $O$3 &amp;"'!$j"&amp;6+$AO3)),INDIRECT("'" &amp; $O$3 &amp;"'!$d"&amp;6+$AO3),"")</f>
        <v/>
      </c>
      <c r="DD58" s="218" t="str">
        <f t="array" aca="1" ref="DD58" ca="1">IF(AND(DD$3=INDIRECT("'" &amp; $O$3 &amp;"'!$H"&amp;6+$AO3),$AR$56=INDIRECT("'" &amp; $O$3 &amp;"'!$j"&amp;6+$AO3)),INDIRECT("'" &amp; $O$3 &amp;"'!$d"&amp;6+$AO3),"")</f>
        <v/>
      </c>
      <c r="DF58" s="218" t="str">
        <f t="array" aca="1" ref="DF58" ca="1">IF(AND(DF$3=INDIRECT("'" &amp; $O$3 &amp;"'!$H"&amp;6+$AO3),$AR$56=INDIRECT("'" &amp; $O$3 &amp;"'!$j"&amp;6+$AO3)),INDIRECT("'" &amp; $O$3 &amp;"'!$d"&amp;6+$AO3),"")</f>
        <v/>
      </c>
      <c r="DH58" s="218" t="str">
        <f t="array" aca="1" ref="DH58" ca="1">IF(AND(DH$3=INDIRECT("'" &amp; $O$3 &amp;"'!$H"&amp;6+$AO3),$AR$56=INDIRECT("'" &amp; $O$3 &amp;"'!$j"&amp;6+$AO3)),INDIRECT("'" &amp; $O$3 &amp;"'!$d"&amp;6+$AO3),"")</f>
        <v/>
      </c>
      <c r="DJ58" s="218" t="str">
        <f t="array" aca="1" ref="DJ58" ca="1">IF(AND(DJ$3=INDIRECT("'" &amp; $O$3 &amp;"'!$H"&amp;6+$AO3),$AR$56=INDIRECT("'" &amp; $O$3 &amp;"'!$j"&amp;6+$AO3)),INDIRECT("'" &amp; $O$3 &amp;"'!$d"&amp;6+$AO3),"")</f>
        <v/>
      </c>
      <c r="DL58" s="218" t="str">
        <f t="array" aca="1" ref="DL58" ca="1">IF(AND(DL$3=INDIRECT("'" &amp; $O$3 &amp;"'!$H"&amp;6+$AO3),$AR$56=INDIRECT("'" &amp; $O$3 &amp;"'!$j"&amp;6+$AO3)),INDIRECT("'" &amp; $O$3 &amp;"'!$d"&amp;6+$AO3),"")</f>
        <v/>
      </c>
      <c r="DN58" s="218" t="str">
        <f t="array" aca="1" ref="DN58" ca="1">IF(AND(DN$3=INDIRECT("'" &amp; $O$3 &amp;"'!$H"&amp;6+$AO3),$AR$56=INDIRECT("'" &amp; $O$3 &amp;"'!$j"&amp;6+$AO3)),INDIRECT("'" &amp; $O$3 &amp;"'!$d"&amp;6+$AO3),"")</f>
        <v/>
      </c>
      <c r="DP58" s="218" t="str">
        <f t="array" aca="1" ref="DP58" ca="1">IF(AND(DP$3=INDIRECT("'" &amp; $O$3 &amp;"'!$H"&amp;6+$AO3),$AR$56=INDIRECT("'" &amp; $O$3 &amp;"'!$j"&amp;6+$AO3)),INDIRECT("'" &amp; $O$3 &amp;"'!$d"&amp;6+$AO3),"")</f>
        <v/>
      </c>
      <c r="DR58" s="218" t="str">
        <f t="array" aca="1" ref="DR58" ca="1">IF(AND(DR$3=INDIRECT("'" &amp; $O$3 &amp;"'!$H"&amp;6+$AO3),$AR$56=INDIRECT("'" &amp; $O$3 &amp;"'!$j"&amp;6+$AO3)),INDIRECT("'" &amp; $O$3 &amp;"'!$d"&amp;6+$AO3),"")</f>
        <v/>
      </c>
      <c r="DT58" s="218" t="str">
        <f t="array" aca="1" ref="DT58" ca="1">IF(AND(DT$3=INDIRECT("'" &amp; $O$3 &amp;"'!$H"&amp;6+$AO3),$AR$56=INDIRECT("'" &amp; $O$3 &amp;"'!$j"&amp;6+$AO3)),INDIRECT("'" &amp; $O$3 &amp;"'!$d"&amp;6+$AO3),"")</f>
        <v/>
      </c>
      <c r="DV58" s="218" t="str">
        <f t="array" aca="1" ref="DV58" ca="1">IF(AND(DV$3=INDIRECT("'" &amp; $O$3 &amp;"'!$H"&amp;6+$AO3),$AR$56=INDIRECT("'" &amp; $O$3 &amp;"'!$j"&amp;6+$AO3)),INDIRECT("'" &amp; $O$3 &amp;"'!$d"&amp;6+$AO3),"")</f>
        <v/>
      </c>
    </row>
    <row r="59" spans="3:127">
      <c r="C59" s="48"/>
      <c r="D59" s="46"/>
      <c r="E59" s="46"/>
      <c r="F59" s="46"/>
      <c r="G59" s="46"/>
      <c r="H59" s="46"/>
      <c r="I59" s="46"/>
      <c r="J59" s="46"/>
      <c r="K59" s="46"/>
      <c r="L59" s="46"/>
      <c r="M59" s="48"/>
      <c r="N59" s="46"/>
      <c r="O59" s="46"/>
      <c r="P59" s="46"/>
      <c r="Q59" s="46"/>
      <c r="R59" s="46"/>
      <c r="S59" s="46"/>
      <c r="T59" s="46"/>
      <c r="U59" s="46"/>
      <c r="V59" s="48"/>
      <c r="W59" s="46"/>
      <c r="X59" s="46"/>
      <c r="Y59" s="46"/>
      <c r="Z59" s="46"/>
      <c r="AA59" s="46"/>
      <c r="AB59" s="46"/>
      <c r="AC59" s="46"/>
      <c r="AD59" s="46"/>
      <c r="AE59" s="48"/>
      <c r="AF59" s="46"/>
      <c r="AG59" s="46"/>
      <c r="AH59" s="46"/>
      <c r="AI59" s="46"/>
      <c r="AJ59" s="46"/>
      <c r="AK59" s="46"/>
      <c r="AL59" s="46"/>
      <c r="AM59" s="47"/>
      <c r="AS59" t="str">
        <f t="array" aca="1" ref="AS59" ca="1">IF(AND(AS$3=INDIRECT("'" &amp; $O$3 &amp;"'!$H"&amp;6+$AO4),$AR$56=INDIRECT("'" &amp; $O$3 &amp;"'!$j"&amp;6+$AO4)),INDIRECT("'" &amp; $O$3 &amp;"'!$b"&amp;6+$AO4),"")</f>
        <v/>
      </c>
      <c r="AU59" t="str">
        <f t="array" aca="1" ref="AU59" ca="1">IF(AND(AU$3=INDIRECT("'" &amp; $O$3 &amp;"'!$H"&amp;6+$AO4),$AR$56=INDIRECT("'" &amp; $O$3 &amp;"'!$j"&amp;6+$AO4)),INDIRECT("'" &amp; $O$3 &amp;"'!$b"&amp;6+$AO4),"")</f>
        <v/>
      </c>
      <c r="AW59" t="str">
        <f t="array" aca="1" ref="AW59" ca="1">IF(AND(AW$3=INDIRECT("'" &amp; $O$3 &amp;"'!$H"&amp;6+$AO4),$AR$56=INDIRECT("'" &amp; $O$3 &amp;"'!$j"&amp;6+$AO4)),INDIRECT("'" &amp; $O$3 &amp;"'!$b"&amp;6+$AO4),"")</f>
        <v/>
      </c>
      <c r="AY59" t="str">
        <f t="array" aca="1" ref="AY59" ca="1">IF(AND(AY$3=INDIRECT("'" &amp; $O$3 &amp;"'!$H"&amp;6+$AO4),$AR$56=INDIRECT("'" &amp; $O$3 &amp;"'!$j"&amp;6+$AO4)),INDIRECT("'" &amp; $O$3 &amp;"'!$b"&amp;6+$AO4),"")</f>
        <v/>
      </c>
      <c r="BA59" t="str">
        <f t="array" aca="1" ref="BA59" ca="1">IF(AND(BA$3=INDIRECT("'" &amp; $O$3 &amp;"'!$H"&amp;6+$AO4),$AR$56=INDIRECT("'" &amp; $O$3 &amp;"'!$j"&amp;6+$AO4)),INDIRECT("'" &amp; $O$3 &amp;"'!$b"&amp;6+$AO4),"")</f>
        <v/>
      </c>
      <c r="BC59" t="str">
        <f t="array" aca="1" ref="BC59" ca="1">IF(AND(BC$3=INDIRECT("'" &amp; $O$3 &amp;"'!$H"&amp;6+$AO4),$AR$56=INDIRECT("'" &amp; $O$3 &amp;"'!$j"&amp;6+$AO4)),INDIRECT("'" &amp; $O$3 &amp;"'!$b"&amp;6+$AO4),"")</f>
        <v/>
      </c>
      <c r="BE59" t="str">
        <f t="array" aca="1" ref="BE59" ca="1">IF(AND(BE$3=INDIRECT("'" &amp; $O$3 &amp;"'!$H"&amp;6+$AO4),$AR$56=INDIRECT("'" &amp; $O$3 &amp;"'!$j"&amp;6+$AO4)),INDIRECT("'" &amp; $O$3 &amp;"'!$b"&amp;6+$AO4),"")</f>
        <v/>
      </c>
      <c r="BG59" t="str">
        <f t="array" aca="1" ref="BG59" ca="1">IF(AND(BG$3=INDIRECT("'" &amp; $O$3 &amp;"'!$H"&amp;6+$AO4),$AR$56=INDIRECT("'" &amp; $O$3 &amp;"'!$j"&amp;6+$AO4)),INDIRECT("'" &amp; $O$3 &amp;"'!$b"&amp;6+$AO4),"")</f>
        <v/>
      </c>
      <c r="BI59" t="str">
        <f t="array" aca="1" ref="BI59" ca="1">IF(AND(BI$3=INDIRECT("'" &amp; $O$3 &amp;"'!$H"&amp;6+$AO4),$AR$56=INDIRECT("'" &amp; $O$3 &amp;"'!$j"&amp;6+$AO4)),INDIRECT("'" &amp; $O$3 &amp;"'!$b"&amp;6+$AO4),"")</f>
        <v/>
      </c>
      <c r="BK59" t="str">
        <f t="array" aca="1" ref="BK59" ca="1">IF(AND(BK$3=INDIRECT("'" &amp; $O$3 &amp;"'!$H"&amp;6+$AO4),$AR$56=INDIRECT("'" &amp; $O$3 &amp;"'!$j"&amp;6+$AO4)),INDIRECT("'" &amp; $O$3 &amp;"'!$b"&amp;6+$AO4),"")</f>
        <v/>
      </c>
      <c r="BM59" t="str">
        <f t="array" aca="1" ref="BM59" ca="1">IF(AND(BM$3=INDIRECT("'" &amp; $O$3 &amp;"'!$H"&amp;6+$AO4),$AR$56=INDIRECT("'" &amp; $O$3 &amp;"'!$j"&amp;6+$AO4)),INDIRECT("'" &amp; $O$3 &amp;"'!$b"&amp;6+$AO4),"")</f>
        <v/>
      </c>
      <c r="BO59" t="str">
        <f t="array" aca="1" ref="BO59" ca="1">IF(AND(BO$3=INDIRECT("'" &amp; $O$3 &amp;"'!$H"&amp;6+$AO4),$AR$56=INDIRECT("'" &amp; $O$3 &amp;"'!$j"&amp;6+$AO4)),INDIRECT("'" &amp; $O$3 &amp;"'!$b"&amp;6+$AO4),"")</f>
        <v/>
      </c>
      <c r="BQ59" t="str">
        <f t="array" aca="1" ref="BQ59" ca="1">IF(AND(BQ$3=INDIRECT("'" &amp; $O$3 &amp;"'!$H"&amp;6+$AO4),$AR$56=INDIRECT("'" &amp; $O$3 &amp;"'!$j"&amp;6+$AO4)),INDIRECT("'" &amp; $O$3 &amp;"'!$b"&amp;6+$AO4),"")</f>
        <v/>
      </c>
      <c r="BV59" t="str">
        <f t="array" aca="1" ref="BV59" ca="1">IF(AND(BV$3=INDIRECT("'" &amp; $O$3 &amp;"'!$H"&amp;6+$AO4),$AR$56=INDIRECT("'" &amp; $O$3 &amp;"'!$j"&amp;6+$AO4)),INDIRECT("'" &amp; $O$3 &amp;"'!$c"&amp;6+$AO4),"")</f>
        <v/>
      </c>
      <c r="BX59" t="str">
        <f t="array" aca="1" ref="BX59" ca="1">IF(AND(BX$3=INDIRECT("'" &amp; $O$3 &amp;"'!$H"&amp;6+$AO4),$AR$56=INDIRECT("'" &amp; $O$3 &amp;"'!$j"&amp;6+$AO4)),INDIRECT("'" &amp; $O$3 &amp;"'!$c"&amp;6+$AO4),"")</f>
        <v/>
      </c>
      <c r="BZ59" t="str">
        <f t="array" aca="1" ref="BZ59" ca="1">IF(AND(BZ$3=INDIRECT("'" &amp; $O$3 &amp;"'!$H"&amp;6+$AO4),$AR$56=INDIRECT("'" &amp; $O$3 &amp;"'!$j"&amp;6+$AO4)),INDIRECT("'" &amp; $O$3 &amp;"'!$c"&amp;6+$AO4),"")</f>
        <v/>
      </c>
      <c r="CB59" t="str">
        <f t="array" aca="1" ref="CB59" ca="1">IF(AND(CB$3=INDIRECT("'" &amp; $O$3 &amp;"'!$H"&amp;6+$AO4),$AR$56=INDIRECT("'" &amp; $O$3 &amp;"'!$j"&amp;6+$AO4)),INDIRECT("'" &amp; $O$3 &amp;"'!$c"&amp;6+$AO4),"")</f>
        <v/>
      </c>
      <c r="CD59" t="str">
        <f t="array" aca="1" ref="CD59" ca="1">IF(AND(CD$3=INDIRECT("'" &amp; $O$3 &amp;"'!$H"&amp;6+$AO4),$AR$56=INDIRECT("'" &amp; $O$3 &amp;"'!$j"&amp;6+$AO4)),INDIRECT("'" &amp; $O$3 &amp;"'!$c"&amp;6+$AO4),"")</f>
        <v/>
      </c>
      <c r="CF59" t="str">
        <f t="array" aca="1" ref="CF59" ca="1">IF(AND(CF$3=INDIRECT("'" &amp; $O$3 &amp;"'!$H"&amp;6+$AO4),$AR$56=INDIRECT("'" &amp; $O$3 &amp;"'!$j"&amp;6+$AO4)),INDIRECT("'" &amp; $O$3 &amp;"'!$c"&amp;6+$AO4),"")</f>
        <v/>
      </c>
      <c r="CH59" t="str">
        <f t="array" aca="1" ref="CH59" ca="1">IF(AND(CH$3=INDIRECT("'" &amp; $O$3 &amp;"'!$H"&amp;6+$AO4),$AR$56=INDIRECT("'" &amp; $O$3 &amp;"'!$j"&amp;6+$AO4)),INDIRECT("'" &amp; $O$3 &amp;"'!$c"&amp;6+$AO4),"")</f>
        <v/>
      </c>
      <c r="CJ59" t="str">
        <f t="array" aca="1" ref="CJ59" ca="1">IF(AND(CJ$3=INDIRECT("'" &amp; $O$3 &amp;"'!$H"&amp;6+$AO4),$AR$56=INDIRECT("'" &amp; $O$3 &amp;"'!$j"&amp;6+$AO4)),INDIRECT("'" &amp; $O$3 &amp;"'!$c"&amp;6+$AO4),"")</f>
        <v/>
      </c>
      <c r="CL59" t="str">
        <f t="array" aca="1" ref="CL59" ca="1">IF(AND(CL$3=INDIRECT("'" &amp; $O$3 &amp;"'!$H"&amp;6+$AO4),$AR$56=INDIRECT("'" &amp; $O$3 &amp;"'!$j"&amp;6+$AO4)),INDIRECT("'" &amp; $O$3 &amp;"'!$c"&amp;6+$AO4),"")</f>
        <v/>
      </c>
      <c r="CN59" t="str">
        <f t="array" aca="1" ref="CN59" ca="1">IF(AND(CN$3=INDIRECT("'" &amp; $O$3 &amp;"'!$H"&amp;6+$AO4),$AR$56=INDIRECT("'" &amp; $O$3 &amp;"'!$j"&amp;6+$AO4)),INDIRECT("'" &amp; $O$3 &amp;"'!$c"&amp;6+$AO4),"")</f>
        <v/>
      </c>
      <c r="CP59" t="str">
        <f t="array" aca="1" ref="CP59" ca="1">IF(AND(CP$3=INDIRECT("'" &amp; $O$3 &amp;"'!$H"&amp;6+$AO4),$AR$56=INDIRECT("'" &amp; $O$3 &amp;"'!$j"&amp;6+$AO4)),INDIRECT("'" &amp; $O$3 &amp;"'!$c"&amp;6+$AO4),"")</f>
        <v/>
      </c>
      <c r="CR59" s="218" t="str">
        <f t="array" aca="1" ref="CR59" ca="1">IF(AND(CR$3=INDIRECT("'" &amp; $O$3 &amp;"'!$H"&amp;6+$AO4),$AR$56=INDIRECT("'" &amp; $O$3 &amp;"'!$j"&amp;6+$AO4)),INDIRECT("'" &amp; $O$3 &amp;"'!$c"&amp;6+$AO4),"")</f>
        <v/>
      </c>
      <c r="CT59" s="218" t="str">
        <f t="array" aca="1" ref="CT59" ca="1">IF(AND(CT$3=INDIRECT("'" &amp; $O$3 &amp;"'!$H"&amp;6+$AO4),$AR$56=INDIRECT("'" &amp; $O$3 &amp;"'!$j"&amp;6+$AO4)),INDIRECT("'" &amp; $O$3 &amp;"'!$c"&amp;6+$AO4),"")</f>
        <v/>
      </c>
      <c r="CX59" s="218" t="str">
        <f t="array" aca="1" ref="CX59" ca="1">IF(AND(CX$3=INDIRECT("'" &amp; $O$3 &amp;"'!$H"&amp;6+$AO4),$AR$56=INDIRECT("'" &amp; $O$3 &amp;"'!$j"&amp;6+$AO4)),INDIRECT("'" &amp; $O$3 &amp;"'!$d"&amp;6+$AO4),"")</f>
        <v/>
      </c>
      <c r="CZ59" s="218" t="str">
        <f t="array" aca="1" ref="CZ59" ca="1">IF(AND(CZ$3=INDIRECT("'" &amp; $O$3 &amp;"'!$H"&amp;6+$AO4),$AR$56=INDIRECT("'" &amp; $O$3 &amp;"'!$j"&amp;6+$AO4)),INDIRECT("'" &amp; $O$3 &amp;"'!$d"&amp;6+$AO4),"")</f>
        <v/>
      </c>
      <c r="DB59" s="218" t="str">
        <f t="array" aca="1" ref="DB59" ca="1">IF(AND(DB$3=INDIRECT("'" &amp; $O$3 &amp;"'!$H"&amp;6+$AO4),$AR$56=INDIRECT("'" &amp; $O$3 &amp;"'!$j"&amp;6+$AO4)),INDIRECT("'" &amp; $O$3 &amp;"'!$d"&amp;6+$AO4),"")</f>
        <v/>
      </c>
      <c r="DD59" s="218" t="str">
        <f t="array" aca="1" ref="DD59" ca="1">IF(AND(DD$3=INDIRECT("'" &amp; $O$3 &amp;"'!$H"&amp;6+$AO4),$AR$56=INDIRECT("'" &amp; $O$3 &amp;"'!$j"&amp;6+$AO4)),INDIRECT("'" &amp; $O$3 &amp;"'!$d"&amp;6+$AO4),"")</f>
        <v/>
      </c>
      <c r="DF59" s="218" t="str">
        <f t="array" aca="1" ref="DF59" ca="1">IF(AND(DF$3=INDIRECT("'" &amp; $O$3 &amp;"'!$H"&amp;6+$AO4),$AR$56=INDIRECT("'" &amp; $O$3 &amp;"'!$j"&amp;6+$AO4)),INDIRECT("'" &amp; $O$3 &amp;"'!$d"&amp;6+$AO4),"")</f>
        <v/>
      </c>
      <c r="DH59" s="218" t="str">
        <f t="array" aca="1" ref="DH59" ca="1">IF(AND(DH$3=INDIRECT("'" &amp; $O$3 &amp;"'!$H"&amp;6+$AO4),$AR$56=INDIRECT("'" &amp; $O$3 &amp;"'!$j"&amp;6+$AO4)),INDIRECT("'" &amp; $O$3 &amp;"'!$d"&amp;6+$AO4),"")</f>
        <v/>
      </c>
      <c r="DJ59" s="218" t="str">
        <f t="array" aca="1" ref="DJ59" ca="1">IF(AND(DJ$3=INDIRECT("'" &amp; $O$3 &amp;"'!$H"&amp;6+$AO4),$AR$56=INDIRECT("'" &amp; $O$3 &amp;"'!$j"&amp;6+$AO4)),INDIRECT("'" &amp; $O$3 &amp;"'!$d"&amp;6+$AO4),"")</f>
        <v/>
      </c>
      <c r="DL59" s="218" t="str">
        <f t="array" aca="1" ref="DL59" ca="1">IF(AND(DL$3=INDIRECT("'" &amp; $O$3 &amp;"'!$H"&amp;6+$AO4),$AR$56=INDIRECT("'" &amp; $O$3 &amp;"'!$j"&amp;6+$AO4)),INDIRECT("'" &amp; $O$3 &amp;"'!$d"&amp;6+$AO4),"")</f>
        <v/>
      </c>
      <c r="DN59" s="218" t="str">
        <f t="array" aca="1" ref="DN59" ca="1">IF(AND(DN$3=INDIRECT("'" &amp; $O$3 &amp;"'!$H"&amp;6+$AO4),$AR$56=INDIRECT("'" &amp; $O$3 &amp;"'!$j"&amp;6+$AO4)),INDIRECT("'" &amp; $O$3 &amp;"'!$d"&amp;6+$AO4),"")</f>
        <v/>
      </c>
      <c r="DP59" s="218" t="str">
        <f t="array" aca="1" ref="DP59" ca="1">IF(AND(DP$3=INDIRECT("'" &amp; $O$3 &amp;"'!$H"&amp;6+$AO4),$AR$56=INDIRECT("'" &amp; $O$3 &amp;"'!$j"&amp;6+$AO4)),INDIRECT("'" &amp; $O$3 &amp;"'!$d"&amp;6+$AO4),"")</f>
        <v/>
      </c>
      <c r="DR59" s="218" t="str">
        <f t="array" aca="1" ref="DR59" ca="1">IF(AND(DR$3=INDIRECT("'" &amp; $O$3 &amp;"'!$H"&amp;6+$AO4),$AR$56=INDIRECT("'" &amp; $O$3 &amp;"'!$j"&amp;6+$AO4)),INDIRECT("'" &amp; $O$3 &amp;"'!$d"&amp;6+$AO4),"")</f>
        <v/>
      </c>
      <c r="DT59" s="218" t="str">
        <f t="array" aca="1" ref="DT59" ca="1">IF(AND(DT$3=INDIRECT("'" &amp; $O$3 &amp;"'!$H"&amp;6+$AO4),$AR$56=INDIRECT("'" &amp; $O$3 &amp;"'!$j"&amp;6+$AO4)),INDIRECT("'" &amp; $O$3 &amp;"'!$d"&amp;6+$AO4),"")</f>
        <v/>
      </c>
      <c r="DV59" s="218" t="str">
        <f t="array" aca="1" ref="DV59" ca="1">IF(AND(DV$3=INDIRECT("'" &amp; $O$3 &amp;"'!$H"&amp;6+$AO4),$AR$56=INDIRECT("'" &amp; $O$3 &amp;"'!$j"&amp;6+$AO4)),INDIRECT("'" &amp; $O$3 &amp;"'!$d"&amp;6+$AO4),"")</f>
        <v/>
      </c>
    </row>
    <row r="60" spans="3:127" ht="13.8" thickBot="1">
      <c r="C60" s="48"/>
      <c r="D60" s="46"/>
      <c r="E60" s="46"/>
      <c r="F60" s="46"/>
      <c r="G60" s="46"/>
      <c r="H60" s="46"/>
      <c r="I60" s="46"/>
      <c r="J60" s="46"/>
      <c r="K60" s="46"/>
      <c r="L60" s="46"/>
      <c r="M60" s="48"/>
      <c r="N60" s="90"/>
      <c r="O60" s="46"/>
      <c r="P60" s="46"/>
      <c r="Q60" s="46"/>
      <c r="R60" s="46"/>
      <c r="S60" s="46"/>
      <c r="T60" s="46"/>
      <c r="U60" s="46"/>
      <c r="V60" s="48"/>
      <c r="W60" s="46"/>
      <c r="X60" s="46"/>
      <c r="Y60" s="46"/>
      <c r="Z60" s="46"/>
      <c r="AA60" s="46"/>
      <c r="AB60" s="46"/>
      <c r="AC60" s="46"/>
      <c r="AD60" s="46"/>
      <c r="AE60" s="48"/>
      <c r="AF60" s="46"/>
      <c r="AG60" s="46"/>
      <c r="AH60" s="46"/>
      <c r="AI60" s="46"/>
      <c r="AJ60" s="46"/>
      <c r="AK60" s="46"/>
      <c r="AL60" s="46"/>
      <c r="AM60" s="47"/>
      <c r="AS60" t="str">
        <f t="array" aca="1" ref="AS60" ca="1">IF(AND(AS$3=INDIRECT("'" &amp; $O$3 &amp;"'!$H"&amp;6+$AO5),$AR$56=INDIRECT("'" &amp; $O$3 &amp;"'!$j"&amp;6+$AO5)),INDIRECT("'" &amp; $O$3 &amp;"'!$b"&amp;6+$AO5),"")</f>
        <v/>
      </c>
      <c r="AU60" t="str">
        <f t="array" aca="1" ref="AU60" ca="1">IF(AND(AU$3=INDIRECT("'" &amp; $O$3 &amp;"'!$H"&amp;6+$AO5),$AR$56=INDIRECT("'" &amp; $O$3 &amp;"'!$j"&amp;6+$AO5)),INDIRECT("'" &amp; $O$3 &amp;"'!$b"&amp;6+$AO5),"")</f>
        <v/>
      </c>
      <c r="AW60" t="str">
        <f t="array" aca="1" ref="AW60" ca="1">IF(AND(AW$3=INDIRECT("'" &amp; $O$3 &amp;"'!$H"&amp;6+$AO5),$AR$56=INDIRECT("'" &amp; $O$3 &amp;"'!$j"&amp;6+$AO5)),INDIRECT("'" &amp; $O$3 &amp;"'!$b"&amp;6+$AO5),"")</f>
        <v/>
      </c>
      <c r="AY60" t="str">
        <f t="array" aca="1" ref="AY60" ca="1">IF(AND(AY$3=INDIRECT("'" &amp; $O$3 &amp;"'!$H"&amp;6+$AO5),$AR$56=INDIRECT("'" &amp; $O$3 &amp;"'!$j"&amp;6+$AO5)),INDIRECT("'" &amp; $O$3 &amp;"'!$b"&amp;6+$AO5),"")</f>
        <v/>
      </c>
      <c r="BA60" t="str">
        <f t="array" aca="1" ref="BA60" ca="1">IF(AND(BA$3=INDIRECT("'" &amp; $O$3 &amp;"'!$H"&amp;6+$AO5),$AR$56=INDIRECT("'" &amp; $O$3 &amp;"'!$j"&amp;6+$AO5)),INDIRECT("'" &amp; $O$3 &amp;"'!$b"&amp;6+$AO5),"")</f>
        <v/>
      </c>
      <c r="BC60" t="str">
        <f t="array" aca="1" ref="BC60" ca="1">IF(AND(BC$3=INDIRECT("'" &amp; $O$3 &amp;"'!$H"&amp;6+$AO5),$AR$56=INDIRECT("'" &amp; $O$3 &amp;"'!$j"&amp;6+$AO5)),INDIRECT("'" &amp; $O$3 &amp;"'!$b"&amp;6+$AO5),"")</f>
        <v/>
      </c>
      <c r="BE60" t="str">
        <f t="array" aca="1" ref="BE60" ca="1">IF(AND(BE$3=INDIRECT("'" &amp; $O$3 &amp;"'!$H"&amp;6+$AO5),$AR$56=INDIRECT("'" &amp; $O$3 &amp;"'!$j"&amp;6+$AO5)),INDIRECT("'" &amp; $O$3 &amp;"'!$b"&amp;6+$AO5),"")</f>
        <v/>
      </c>
      <c r="BG60" t="str">
        <f t="array" aca="1" ref="BG60" ca="1">IF(AND(BG$3=INDIRECT("'" &amp; $O$3 &amp;"'!$H"&amp;6+$AO5),$AR$56=INDIRECT("'" &amp; $O$3 &amp;"'!$j"&amp;6+$AO5)),INDIRECT("'" &amp; $O$3 &amp;"'!$b"&amp;6+$AO5),"")</f>
        <v/>
      </c>
      <c r="BI60" t="str">
        <f t="array" aca="1" ref="BI60" ca="1">IF(AND(BI$3=INDIRECT("'" &amp; $O$3 &amp;"'!$H"&amp;6+$AO5),$AR$56=INDIRECT("'" &amp; $O$3 &amp;"'!$j"&amp;6+$AO5)),INDIRECT("'" &amp; $O$3 &amp;"'!$b"&amp;6+$AO5),"")</f>
        <v/>
      </c>
      <c r="BK60" t="str">
        <f t="array" aca="1" ref="BK60" ca="1">IF(AND(BK$3=INDIRECT("'" &amp; $O$3 &amp;"'!$H"&amp;6+$AO5),$AR$56=INDIRECT("'" &amp; $O$3 &amp;"'!$j"&amp;6+$AO5)),INDIRECT("'" &amp; $O$3 &amp;"'!$b"&amp;6+$AO5),"")</f>
        <v/>
      </c>
      <c r="BM60" t="str">
        <f t="array" aca="1" ref="BM60" ca="1">IF(AND(BM$3=INDIRECT("'" &amp; $O$3 &amp;"'!$H"&amp;6+$AO5),$AR$56=INDIRECT("'" &amp; $O$3 &amp;"'!$j"&amp;6+$AO5)),INDIRECT("'" &amp; $O$3 &amp;"'!$b"&amp;6+$AO5),"")</f>
        <v/>
      </c>
      <c r="BO60" t="str">
        <f t="array" aca="1" ref="BO60" ca="1">IF(AND(BO$3=INDIRECT("'" &amp; $O$3 &amp;"'!$H"&amp;6+$AO5),$AR$56=INDIRECT("'" &amp; $O$3 &amp;"'!$j"&amp;6+$AO5)),INDIRECT("'" &amp; $O$3 &amp;"'!$b"&amp;6+$AO5),"")</f>
        <v/>
      </c>
      <c r="BQ60" t="str">
        <f t="array" aca="1" ref="BQ60" ca="1">IF(AND(BQ$3=INDIRECT("'" &amp; $O$3 &amp;"'!$H"&amp;6+$AO5),$AR$56=INDIRECT("'" &amp; $O$3 &amp;"'!$j"&amp;6+$AO5)),INDIRECT("'" &amp; $O$3 &amp;"'!$b"&amp;6+$AO5),"")</f>
        <v/>
      </c>
      <c r="BV60" t="str">
        <f t="array" aca="1" ref="BV60" ca="1">IF(AND(BV$3=INDIRECT("'" &amp; $O$3 &amp;"'!$H"&amp;6+$AO5),$AR$56=INDIRECT("'" &amp; $O$3 &amp;"'!$j"&amp;6+$AO5)),INDIRECT("'" &amp; $O$3 &amp;"'!$c"&amp;6+$AO5),"")</f>
        <v/>
      </c>
      <c r="BX60" t="str">
        <f t="array" aca="1" ref="BX60" ca="1">IF(AND(BX$3=INDIRECT("'" &amp; $O$3 &amp;"'!$H"&amp;6+$AO5),$AR$56=INDIRECT("'" &amp; $O$3 &amp;"'!$j"&amp;6+$AO5)),INDIRECT("'" &amp; $O$3 &amp;"'!$c"&amp;6+$AO5),"")</f>
        <v/>
      </c>
      <c r="BZ60" t="str">
        <f t="array" aca="1" ref="BZ60" ca="1">IF(AND(BZ$3=INDIRECT("'" &amp; $O$3 &amp;"'!$H"&amp;6+$AO5),$AR$56=INDIRECT("'" &amp; $O$3 &amp;"'!$j"&amp;6+$AO5)),INDIRECT("'" &amp; $O$3 &amp;"'!$c"&amp;6+$AO5),"")</f>
        <v/>
      </c>
      <c r="CB60" t="str">
        <f t="array" aca="1" ref="CB60" ca="1">IF(AND(CB$3=INDIRECT("'" &amp; $O$3 &amp;"'!$H"&amp;6+$AO5),$AR$56=INDIRECT("'" &amp; $O$3 &amp;"'!$j"&amp;6+$AO5)),INDIRECT("'" &amp; $O$3 &amp;"'!$c"&amp;6+$AO5),"")</f>
        <v/>
      </c>
      <c r="CD60" t="str">
        <f t="array" aca="1" ref="CD60" ca="1">IF(AND(CD$3=INDIRECT("'" &amp; $O$3 &amp;"'!$H"&amp;6+$AO5),$AR$56=INDIRECT("'" &amp; $O$3 &amp;"'!$j"&amp;6+$AO5)),INDIRECT("'" &amp; $O$3 &amp;"'!$c"&amp;6+$AO5),"")</f>
        <v/>
      </c>
      <c r="CF60" t="str">
        <f t="array" aca="1" ref="CF60" ca="1">IF(AND(CF$3=INDIRECT("'" &amp; $O$3 &amp;"'!$H"&amp;6+$AO5),$AR$56=INDIRECT("'" &amp; $O$3 &amp;"'!$j"&amp;6+$AO5)),INDIRECT("'" &amp; $O$3 &amp;"'!$c"&amp;6+$AO5),"")</f>
        <v/>
      </c>
      <c r="CH60" t="str">
        <f t="array" aca="1" ref="CH60" ca="1">IF(AND(CH$3=INDIRECT("'" &amp; $O$3 &amp;"'!$H"&amp;6+$AO5),$AR$56=INDIRECT("'" &amp; $O$3 &amp;"'!$j"&amp;6+$AO5)),INDIRECT("'" &amp; $O$3 &amp;"'!$c"&amp;6+$AO5),"")</f>
        <v/>
      </c>
      <c r="CJ60" t="str">
        <f t="array" aca="1" ref="CJ60" ca="1">IF(AND(CJ$3=INDIRECT("'" &amp; $O$3 &amp;"'!$H"&amp;6+$AO5),$AR$56=INDIRECT("'" &amp; $O$3 &amp;"'!$j"&amp;6+$AO5)),INDIRECT("'" &amp; $O$3 &amp;"'!$c"&amp;6+$AO5),"")</f>
        <v/>
      </c>
      <c r="CL60" t="str">
        <f t="array" aca="1" ref="CL60" ca="1">IF(AND(CL$3=INDIRECT("'" &amp; $O$3 &amp;"'!$H"&amp;6+$AO5),$AR$56=INDIRECT("'" &amp; $O$3 &amp;"'!$j"&amp;6+$AO5)),INDIRECT("'" &amp; $O$3 &amp;"'!$c"&amp;6+$AO5),"")</f>
        <v/>
      </c>
      <c r="CN60" t="str">
        <f t="array" aca="1" ref="CN60" ca="1">IF(AND(CN$3=INDIRECT("'" &amp; $O$3 &amp;"'!$H"&amp;6+$AO5),$AR$56=INDIRECT("'" &amp; $O$3 &amp;"'!$j"&amp;6+$AO5)),INDIRECT("'" &amp; $O$3 &amp;"'!$c"&amp;6+$AO5),"")</f>
        <v/>
      </c>
      <c r="CP60" t="str">
        <f t="array" aca="1" ref="CP60" ca="1">IF(AND(CP$3=INDIRECT("'" &amp; $O$3 &amp;"'!$H"&amp;6+$AO5),$AR$56=INDIRECT("'" &amp; $O$3 &amp;"'!$j"&amp;6+$AO5)),INDIRECT("'" &amp; $O$3 &amp;"'!$c"&amp;6+$AO5),"")</f>
        <v/>
      </c>
      <c r="CR60" s="218" t="str">
        <f t="array" aca="1" ref="CR60" ca="1">IF(AND(CR$3=INDIRECT("'" &amp; $O$3 &amp;"'!$H"&amp;6+$AO5),$AR$56=INDIRECT("'" &amp; $O$3 &amp;"'!$j"&amp;6+$AO5)),INDIRECT("'" &amp; $O$3 &amp;"'!$c"&amp;6+$AO5),"")</f>
        <v/>
      </c>
      <c r="CT60" s="218" t="str">
        <f t="array" aca="1" ref="CT60" ca="1">IF(AND(CT$3=INDIRECT("'" &amp; $O$3 &amp;"'!$H"&amp;6+$AO5),$AR$56=INDIRECT("'" &amp; $O$3 &amp;"'!$j"&amp;6+$AO5)),INDIRECT("'" &amp; $O$3 &amp;"'!$c"&amp;6+$AO5),"")</f>
        <v/>
      </c>
      <c r="CX60" s="218" t="str">
        <f t="array" aca="1" ref="CX60" ca="1">IF(AND(CX$3=INDIRECT("'" &amp; $O$3 &amp;"'!$H"&amp;6+$AO5),$AR$56=INDIRECT("'" &amp; $O$3 &amp;"'!$j"&amp;6+$AO5)),INDIRECT("'" &amp; $O$3 &amp;"'!$d"&amp;6+$AO5),"")</f>
        <v/>
      </c>
      <c r="CZ60" s="218" t="str">
        <f t="array" aca="1" ref="CZ60" ca="1">IF(AND(CZ$3=INDIRECT("'" &amp; $O$3 &amp;"'!$H"&amp;6+$AO5),$AR$56=INDIRECT("'" &amp; $O$3 &amp;"'!$j"&amp;6+$AO5)),INDIRECT("'" &amp; $O$3 &amp;"'!$d"&amp;6+$AO5),"")</f>
        <v/>
      </c>
      <c r="DB60" s="218" t="str">
        <f t="array" aca="1" ref="DB60" ca="1">IF(AND(DB$3=INDIRECT("'" &amp; $O$3 &amp;"'!$H"&amp;6+$AO5),$AR$56=INDIRECT("'" &amp; $O$3 &amp;"'!$j"&amp;6+$AO5)),INDIRECT("'" &amp; $O$3 &amp;"'!$d"&amp;6+$AO5),"")</f>
        <v/>
      </c>
      <c r="DD60" s="218" t="str">
        <f t="array" aca="1" ref="DD60" ca="1">IF(AND(DD$3=INDIRECT("'" &amp; $O$3 &amp;"'!$H"&amp;6+$AO5),$AR$56=INDIRECT("'" &amp; $O$3 &amp;"'!$j"&amp;6+$AO5)),INDIRECT("'" &amp; $O$3 &amp;"'!$d"&amp;6+$AO5),"")</f>
        <v/>
      </c>
      <c r="DF60" s="218" t="str">
        <f t="array" aca="1" ref="DF60" ca="1">IF(AND(DF$3=INDIRECT("'" &amp; $O$3 &amp;"'!$H"&amp;6+$AO5),$AR$56=INDIRECT("'" &amp; $O$3 &amp;"'!$j"&amp;6+$AO5)),INDIRECT("'" &amp; $O$3 &amp;"'!$d"&amp;6+$AO5),"")</f>
        <v/>
      </c>
      <c r="DH60" s="218" t="str">
        <f t="array" aca="1" ref="DH60" ca="1">IF(AND(DH$3=INDIRECT("'" &amp; $O$3 &amp;"'!$H"&amp;6+$AO5),$AR$56=INDIRECT("'" &amp; $O$3 &amp;"'!$j"&amp;6+$AO5)),INDIRECT("'" &amp; $O$3 &amp;"'!$d"&amp;6+$AO5),"")</f>
        <v/>
      </c>
      <c r="DJ60" s="218" t="str">
        <f t="array" aca="1" ref="DJ60" ca="1">IF(AND(DJ$3=INDIRECT("'" &amp; $O$3 &amp;"'!$H"&amp;6+$AO5),$AR$56=INDIRECT("'" &amp; $O$3 &amp;"'!$j"&amp;6+$AO5)),INDIRECT("'" &amp; $O$3 &amp;"'!$d"&amp;6+$AO5),"")</f>
        <v/>
      </c>
      <c r="DL60" s="218" t="str">
        <f t="array" aca="1" ref="DL60" ca="1">IF(AND(DL$3=INDIRECT("'" &amp; $O$3 &amp;"'!$H"&amp;6+$AO5),$AR$56=INDIRECT("'" &amp; $O$3 &amp;"'!$j"&amp;6+$AO5)),INDIRECT("'" &amp; $O$3 &amp;"'!$d"&amp;6+$AO5),"")</f>
        <v/>
      </c>
      <c r="DN60" s="218" t="str">
        <f t="array" aca="1" ref="DN60" ca="1">IF(AND(DN$3=INDIRECT("'" &amp; $O$3 &amp;"'!$H"&amp;6+$AO5),$AR$56=INDIRECT("'" &amp; $O$3 &amp;"'!$j"&amp;6+$AO5)),INDIRECT("'" &amp; $O$3 &amp;"'!$d"&amp;6+$AO5),"")</f>
        <v/>
      </c>
      <c r="DP60" s="218" t="str">
        <f t="array" aca="1" ref="DP60" ca="1">IF(AND(DP$3=INDIRECT("'" &amp; $O$3 &amp;"'!$H"&amp;6+$AO5),$AR$56=INDIRECT("'" &amp; $O$3 &amp;"'!$j"&amp;6+$AO5)),INDIRECT("'" &amp; $O$3 &amp;"'!$d"&amp;6+$AO5),"")</f>
        <v/>
      </c>
      <c r="DR60" s="218" t="str">
        <f t="array" aca="1" ref="DR60" ca="1">IF(AND(DR$3=INDIRECT("'" &amp; $O$3 &amp;"'!$H"&amp;6+$AO5),$AR$56=INDIRECT("'" &amp; $O$3 &amp;"'!$j"&amp;6+$AO5)),INDIRECT("'" &amp; $O$3 &amp;"'!$d"&amp;6+$AO5),"")</f>
        <v/>
      </c>
      <c r="DT60" s="218" t="str">
        <f t="array" aca="1" ref="DT60" ca="1">IF(AND(DT$3=INDIRECT("'" &amp; $O$3 &amp;"'!$H"&amp;6+$AO5),$AR$56=INDIRECT("'" &amp; $O$3 &amp;"'!$j"&amp;6+$AO5)),INDIRECT("'" &amp; $O$3 &amp;"'!$d"&amp;6+$AO5),"")</f>
        <v/>
      </c>
      <c r="DV60" s="218" t="str">
        <f t="array" aca="1" ref="DV60" ca="1">IF(AND(DV$3=INDIRECT("'" &amp; $O$3 &amp;"'!$H"&amp;6+$AO5),$AR$56=INDIRECT("'" &amp; $O$3 &amp;"'!$j"&amp;6+$AO5)),INDIRECT("'" &amp; $O$3 &amp;"'!$d"&amp;6+$AO5),"")</f>
        <v/>
      </c>
    </row>
    <row r="61" spans="3:127" ht="18.600000000000001" thickBot="1">
      <c r="C61" s="48"/>
      <c r="D61" s="46"/>
      <c r="E61" s="46"/>
      <c r="F61" s="46"/>
      <c r="G61" s="46"/>
      <c r="H61" s="46"/>
      <c r="I61" s="46"/>
      <c r="J61" s="46"/>
      <c r="K61" s="46"/>
      <c r="L61" s="46"/>
      <c r="M61" s="91"/>
      <c r="N61" s="1510" t="s">
        <v>101</v>
      </c>
      <c r="O61" s="1511"/>
      <c r="P61" s="1511"/>
      <c r="Q61" s="1511"/>
      <c r="R61" s="1511"/>
      <c r="S61" s="1511"/>
      <c r="T61" s="1512"/>
      <c r="U61" s="46"/>
      <c r="V61" s="91"/>
      <c r="W61" s="1510" t="s">
        <v>23</v>
      </c>
      <c r="X61" s="1511"/>
      <c r="Y61" s="1511"/>
      <c r="Z61" s="1511"/>
      <c r="AA61" s="1511"/>
      <c r="AB61" s="1511"/>
      <c r="AC61" s="1512"/>
      <c r="AD61" s="46"/>
      <c r="AE61" s="91"/>
      <c r="AF61" s="1513" t="s">
        <v>103</v>
      </c>
      <c r="AG61" s="1514"/>
      <c r="AH61" s="1514"/>
      <c r="AI61" s="1514"/>
      <c r="AJ61" s="1514"/>
      <c r="AK61" s="1514"/>
      <c r="AL61" s="1515"/>
      <c r="AM61" s="47"/>
      <c r="AS61" t="str">
        <f t="array" aca="1" ref="AS61" ca="1">IF(AND(AS$3=INDIRECT("'" &amp; $O$3 &amp;"'!$H"&amp;6+$AO6),$AR$56=INDIRECT("'" &amp; $O$3 &amp;"'!$j"&amp;6+$AO6)),INDIRECT("'" &amp; $O$3 &amp;"'!$b"&amp;6+$AO6),"")</f>
        <v/>
      </c>
      <c r="AU61">
        <f t="array" aca="1" ref="AU61" ca="1">IF(AND(AU$3=INDIRECT("'" &amp; $O$3 &amp;"'!$H"&amp;6+$AO6),$AR$56=INDIRECT("'" &amp; $O$3 &amp;"'!$j"&amp;6+$AO6)),INDIRECT("'" &amp; $O$3 &amp;"'!$b"&amp;6+$AO6),"")</f>
        <v>0</v>
      </c>
      <c r="AW61" t="str">
        <f t="array" aca="1" ref="AW61" ca="1">IF(AND(AW$3=INDIRECT("'" &amp; $O$3 &amp;"'!$H"&amp;6+$AO6),$AR$56=INDIRECT("'" &amp; $O$3 &amp;"'!$j"&amp;6+$AO6)),INDIRECT("'" &amp; $O$3 &amp;"'!$b"&amp;6+$AO6),"")</f>
        <v/>
      </c>
      <c r="AY61" t="str">
        <f t="array" aca="1" ref="AY61" ca="1">IF(AND(AY$3=INDIRECT("'" &amp; $O$3 &amp;"'!$H"&amp;6+$AO6),$AR$56=INDIRECT("'" &amp; $O$3 &amp;"'!$j"&amp;6+$AO6)),INDIRECT("'" &amp; $O$3 &amp;"'!$b"&amp;6+$AO6),"")</f>
        <v/>
      </c>
      <c r="BA61" t="str">
        <f t="array" aca="1" ref="BA61" ca="1">IF(AND(BA$3=INDIRECT("'" &amp; $O$3 &amp;"'!$H"&amp;6+$AO6),$AR$56=INDIRECT("'" &amp; $O$3 &amp;"'!$j"&amp;6+$AO6)),INDIRECT("'" &amp; $O$3 &amp;"'!$b"&amp;6+$AO6),"")</f>
        <v/>
      </c>
      <c r="BC61" t="str">
        <f t="array" aca="1" ref="BC61" ca="1">IF(AND(BC$3=INDIRECT("'" &amp; $O$3 &amp;"'!$H"&amp;6+$AO6),$AR$56=INDIRECT("'" &amp; $O$3 &amp;"'!$j"&amp;6+$AO6)),INDIRECT("'" &amp; $O$3 &amp;"'!$b"&amp;6+$AO6),"")</f>
        <v/>
      </c>
      <c r="BE61" t="str">
        <f t="array" aca="1" ref="BE61" ca="1">IF(AND(BE$3=INDIRECT("'" &amp; $O$3 &amp;"'!$H"&amp;6+$AO6),$AR$56=INDIRECT("'" &amp; $O$3 &amp;"'!$j"&amp;6+$AO6)),INDIRECT("'" &amp; $O$3 &amp;"'!$b"&amp;6+$AO6),"")</f>
        <v/>
      </c>
      <c r="BG61" t="str">
        <f t="array" aca="1" ref="BG61" ca="1">IF(AND(BG$3=INDIRECT("'" &amp; $O$3 &amp;"'!$H"&amp;6+$AO6),$AR$56=INDIRECT("'" &amp; $O$3 &amp;"'!$j"&amp;6+$AO6)),INDIRECT("'" &amp; $O$3 &amp;"'!$b"&amp;6+$AO6),"")</f>
        <v/>
      </c>
      <c r="BI61" t="str">
        <f t="array" aca="1" ref="BI61" ca="1">IF(AND(BI$3=INDIRECT("'" &amp; $O$3 &amp;"'!$H"&amp;6+$AO6),$AR$56=INDIRECT("'" &amp; $O$3 &amp;"'!$j"&amp;6+$AO6)),INDIRECT("'" &amp; $O$3 &amp;"'!$b"&amp;6+$AO6),"")</f>
        <v/>
      </c>
      <c r="BK61" t="str">
        <f t="array" aca="1" ref="BK61" ca="1">IF(AND(BK$3=INDIRECT("'" &amp; $O$3 &amp;"'!$H"&amp;6+$AO6),$AR$56=INDIRECT("'" &amp; $O$3 &amp;"'!$j"&amp;6+$AO6)),INDIRECT("'" &amp; $O$3 &amp;"'!$b"&amp;6+$AO6),"")</f>
        <v/>
      </c>
      <c r="BM61" t="str">
        <f t="array" aca="1" ref="BM61" ca="1">IF(AND(BM$3=INDIRECT("'" &amp; $O$3 &amp;"'!$H"&amp;6+$AO6),$AR$56=INDIRECT("'" &amp; $O$3 &amp;"'!$j"&amp;6+$AO6)),INDIRECT("'" &amp; $O$3 &amp;"'!$b"&amp;6+$AO6),"")</f>
        <v/>
      </c>
      <c r="BO61" t="str">
        <f t="array" aca="1" ref="BO61" ca="1">IF(AND(BO$3=INDIRECT("'" &amp; $O$3 &amp;"'!$H"&amp;6+$AO6),$AR$56=INDIRECT("'" &amp; $O$3 &amp;"'!$j"&amp;6+$AO6)),INDIRECT("'" &amp; $O$3 &amp;"'!$b"&amp;6+$AO6),"")</f>
        <v/>
      </c>
      <c r="BQ61" t="str">
        <f t="array" aca="1" ref="BQ61" ca="1">IF(AND(BQ$3=INDIRECT("'" &amp; $O$3 &amp;"'!$H"&amp;6+$AO6),$AR$56=INDIRECT("'" &amp; $O$3 &amp;"'!$j"&amp;6+$AO6)),INDIRECT("'" &amp; $O$3 &amp;"'!$b"&amp;6+$AO6),"")</f>
        <v/>
      </c>
      <c r="BV61" t="str">
        <f t="array" aca="1" ref="BV61" ca="1">IF(AND(BV$3=INDIRECT("'" &amp; $O$3 &amp;"'!$H"&amp;6+$AO6),$AR$56=INDIRECT("'" &amp; $O$3 &amp;"'!$j"&amp;6+$AO6)),INDIRECT("'" &amp; $O$3 &amp;"'!$c"&amp;6+$AO6),"")</f>
        <v/>
      </c>
      <c r="BX61">
        <f t="array" aca="1" ref="BX61" ca="1">IF(AND(BX$3=INDIRECT("'" &amp; $O$3 &amp;"'!$H"&amp;6+$AO6),$AR$56=INDIRECT("'" &amp; $O$3 &amp;"'!$j"&amp;6+$AO6)),INDIRECT("'" &amp; $O$3 &amp;"'!$c"&amp;6+$AO6),"")</f>
        <v>0</v>
      </c>
      <c r="BZ61" t="str">
        <f t="array" aca="1" ref="BZ61" ca="1">IF(AND(BZ$3=INDIRECT("'" &amp; $O$3 &amp;"'!$H"&amp;6+$AO6),$AR$56=INDIRECT("'" &amp; $O$3 &amp;"'!$j"&amp;6+$AO6)),INDIRECT("'" &amp; $O$3 &amp;"'!$c"&amp;6+$AO6),"")</f>
        <v/>
      </c>
      <c r="CB61" t="str">
        <f t="array" aca="1" ref="CB61" ca="1">IF(AND(CB$3=INDIRECT("'" &amp; $O$3 &amp;"'!$H"&amp;6+$AO6),$AR$56=INDIRECT("'" &amp; $O$3 &amp;"'!$j"&amp;6+$AO6)),INDIRECT("'" &amp; $O$3 &amp;"'!$c"&amp;6+$AO6),"")</f>
        <v/>
      </c>
      <c r="CD61" t="str">
        <f t="array" aca="1" ref="CD61" ca="1">IF(AND(CD$3=INDIRECT("'" &amp; $O$3 &amp;"'!$H"&amp;6+$AO6),$AR$56=INDIRECT("'" &amp; $O$3 &amp;"'!$j"&amp;6+$AO6)),INDIRECT("'" &amp; $O$3 &amp;"'!$c"&amp;6+$AO6),"")</f>
        <v/>
      </c>
      <c r="CF61" t="str">
        <f t="array" aca="1" ref="CF61" ca="1">IF(AND(CF$3=INDIRECT("'" &amp; $O$3 &amp;"'!$H"&amp;6+$AO6),$AR$56=INDIRECT("'" &amp; $O$3 &amp;"'!$j"&amp;6+$AO6)),INDIRECT("'" &amp; $O$3 &amp;"'!$c"&amp;6+$AO6),"")</f>
        <v/>
      </c>
      <c r="CH61" t="str">
        <f t="array" aca="1" ref="CH61" ca="1">IF(AND(CH$3=INDIRECT("'" &amp; $O$3 &amp;"'!$H"&amp;6+$AO6),$AR$56=INDIRECT("'" &amp; $O$3 &amp;"'!$j"&amp;6+$AO6)),INDIRECT("'" &amp; $O$3 &amp;"'!$c"&amp;6+$AO6),"")</f>
        <v/>
      </c>
      <c r="CJ61" t="str">
        <f t="array" aca="1" ref="CJ61" ca="1">IF(AND(CJ$3=INDIRECT("'" &amp; $O$3 &amp;"'!$H"&amp;6+$AO6),$AR$56=INDIRECT("'" &amp; $O$3 &amp;"'!$j"&amp;6+$AO6)),INDIRECT("'" &amp; $O$3 &amp;"'!$c"&amp;6+$AO6),"")</f>
        <v/>
      </c>
      <c r="CL61" t="str">
        <f t="array" aca="1" ref="CL61" ca="1">IF(AND(CL$3=INDIRECT("'" &amp; $O$3 &amp;"'!$H"&amp;6+$AO6),$AR$56=INDIRECT("'" &amp; $O$3 &amp;"'!$j"&amp;6+$AO6)),INDIRECT("'" &amp; $O$3 &amp;"'!$c"&amp;6+$AO6),"")</f>
        <v/>
      </c>
      <c r="CN61" t="str">
        <f t="array" aca="1" ref="CN61" ca="1">IF(AND(CN$3=INDIRECT("'" &amp; $O$3 &amp;"'!$H"&amp;6+$AO6),$AR$56=INDIRECT("'" &amp; $O$3 &amp;"'!$j"&amp;6+$AO6)),INDIRECT("'" &amp; $O$3 &amp;"'!$c"&amp;6+$AO6),"")</f>
        <v/>
      </c>
      <c r="CP61" t="str">
        <f t="array" aca="1" ref="CP61" ca="1">IF(AND(CP$3=INDIRECT("'" &amp; $O$3 &amp;"'!$H"&amp;6+$AO6),$AR$56=INDIRECT("'" &amp; $O$3 &amp;"'!$j"&amp;6+$AO6)),INDIRECT("'" &amp; $O$3 &amp;"'!$c"&amp;6+$AO6),"")</f>
        <v/>
      </c>
      <c r="CR61" s="218" t="str">
        <f t="array" aca="1" ref="CR61" ca="1">IF(AND(CR$3=INDIRECT("'" &amp; $O$3 &amp;"'!$H"&amp;6+$AO6),$AR$56=INDIRECT("'" &amp; $O$3 &amp;"'!$j"&amp;6+$AO6)),INDIRECT("'" &amp; $O$3 &amp;"'!$c"&amp;6+$AO6),"")</f>
        <v/>
      </c>
      <c r="CT61" s="218" t="str">
        <f t="array" aca="1" ref="CT61" ca="1">IF(AND(CT$3=INDIRECT("'" &amp; $O$3 &amp;"'!$H"&amp;6+$AO6),$AR$56=INDIRECT("'" &amp; $O$3 &amp;"'!$j"&amp;6+$AO6)),INDIRECT("'" &amp; $O$3 &amp;"'!$c"&amp;6+$AO6),"")</f>
        <v/>
      </c>
      <c r="CX61" s="218" t="str">
        <f t="array" aca="1" ref="CX61" ca="1">IF(AND(CX$3=INDIRECT("'" &amp; $O$3 &amp;"'!$H"&amp;6+$AO6),$AR$56=INDIRECT("'" &amp; $O$3 &amp;"'!$j"&amp;6+$AO6)),INDIRECT("'" &amp; $O$3 &amp;"'!$d"&amp;6+$AO6),"")</f>
        <v/>
      </c>
      <c r="CZ61" s="218">
        <f t="array" aca="1" ref="CZ61" ca="1">IF(AND(CZ$3=INDIRECT("'" &amp; $O$3 &amp;"'!$H"&amp;6+$AO6),$AR$56=INDIRECT("'" &amp; $O$3 &amp;"'!$j"&amp;6+$AO6)),INDIRECT("'" &amp; $O$3 &amp;"'!$d"&amp;6+$AO6),"")</f>
        <v>0</v>
      </c>
      <c r="DB61" s="218" t="str">
        <f t="array" aca="1" ref="DB61" ca="1">IF(AND(DB$3=INDIRECT("'" &amp; $O$3 &amp;"'!$H"&amp;6+$AO6),$AR$56=INDIRECT("'" &amp; $O$3 &amp;"'!$j"&amp;6+$AO6)),INDIRECT("'" &amp; $O$3 &amp;"'!$d"&amp;6+$AO6),"")</f>
        <v/>
      </c>
      <c r="DD61" s="218" t="str">
        <f t="array" aca="1" ref="DD61" ca="1">IF(AND(DD$3=INDIRECT("'" &amp; $O$3 &amp;"'!$H"&amp;6+$AO6),$AR$56=INDIRECT("'" &amp; $O$3 &amp;"'!$j"&amp;6+$AO6)),INDIRECT("'" &amp; $O$3 &amp;"'!$d"&amp;6+$AO6),"")</f>
        <v/>
      </c>
      <c r="DF61" s="218" t="str">
        <f t="array" aca="1" ref="DF61" ca="1">IF(AND(DF$3=INDIRECT("'" &amp; $O$3 &amp;"'!$H"&amp;6+$AO6),$AR$56=INDIRECT("'" &amp; $O$3 &amp;"'!$j"&amp;6+$AO6)),INDIRECT("'" &amp; $O$3 &amp;"'!$d"&amp;6+$AO6),"")</f>
        <v/>
      </c>
      <c r="DH61" s="218" t="str">
        <f t="array" aca="1" ref="DH61" ca="1">IF(AND(DH$3=INDIRECT("'" &amp; $O$3 &amp;"'!$H"&amp;6+$AO6),$AR$56=INDIRECT("'" &amp; $O$3 &amp;"'!$j"&amp;6+$AO6)),INDIRECT("'" &amp; $O$3 &amp;"'!$d"&amp;6+$AO6),"")</f>
        <v/>
      </c>
      <c r="DJ61" s="218" t="str">
        <f t="array" aca="1" ref="DJ61" ca="1">IF(AND(DJ$3=INDIRECT("'" &amp; $O$3 &amp;"'!$H"&amp;6+$AO6),$AR$56=INDIRECT("'" &amp; $O$3 &amp;"'!$j"&amp;6+$AO6)),INDIRECT("'" &amp; $O$3 &amp;"'!$d"&amp;6+$AO6),"")</f>
        <v/>
      </c>
      <c r="DL61" s="218" t="str">
        <f t="array" aca="1" ref="DL61" ca="1">IF(AND(DL$3=INDIRECT("'" &amp; $O$3 &amp;"'!$H"&amp;6+$AO6),$AR$56=INDIRECT("'" &amp; $O$3 &amp;"'!$j"&amp;6+$AO6)),INDIRECT("'" &amp; $O$3 &amp;"'!$d"&amp;6+$AO6),"")</f>
        <v/>
      </c>
      <c r="DN61" s="218" t="str">
        <f t="array" aca="1" ref="DN61" ca="1">IF(AND(DN$3=INDIRECT("'" &amp; $O$3 &amp;"'!$H"&amp;6+$AO6),$AR$56=INDIRECT("'" &amp; $O$3 &amp;"'!$j"&amp;6+$AO6)),INDIRECT("'" &amp; $O$3 &amp;"'!$d"&amp;6+$AO6),"")</f>
        <v/>
      </c>
      <c r="DP61" s="218" t="str">
        <f t="array" aca="1" ref="DP61" ca="1">IF(AND(DP$3=INDIRECT("'" &amp; $O$3 &amp;"'!$H"&amp;6+$AO6),$AR$56=INDIRECT("'" &amp; $O$3 &amp;"'!$j"&amp;6+$AO6)),INDIRECT("'" &amp; $O$3 &amp;"'!$d"&amp;6+$AO6),"")</f>
        <v/>
      </c>
      <c r="DR61" s="218" t="str">
        <f t="array" aca="1" ref="DR61" ca="1">IF(AND(DR$3=INDIRECT("'" &amp; $O$3 &amp;"'!$H"&amp;6+$AO6),$AR$56=INDIRECT("'" &amp; $O$3 &amp;"'!$j"&amp;6+$AO6)),INDIRECT("'" &amp; $O$3 &amp;"'!$d"&amp;6+$AO6),"")</f>
        <v/>
      </c>
      <c r="DT61" s="218" t="str">
        <f t="array" aca="1" ref="DT61" ca="1">IF(AND(DT$3=INDIRECT("'" &amp; $O$3 &amp;"'!$H"&amp;6+$AO6),$AR$56=INDIRECT("'" &amp; $O$3 &amp;"'!$j"&amp;6+$AO6)),INDIRECT("'" &amp; $O$3 &amp;"'!$d"&amp;6+$AO6),"")</f>
        <v/>
      </c>
      <c r="DV61" s="218" t="str">
        <f t="array" aca="1" ref="DV61" ca="1">IF(AND(DV$3=INDIRECT("'" &amp; $O$3 &amp;"'!$H"&amp;6+$AO6),$AR$56=INDIRECT("'" &amp; $O$3 &amp;"'!$j"&amp;6+$AO6)),INDIRECT("'" &amp; $O$3 &amp;"'!$d"&amp;6+$AO6),"")</f>
        <v/>
      </c>
    </row>
    <row r="62" spans="3:127" ht="14.4">
      <c r="C62" s="48"/>
      <c r="D62" s="46"/>
      <c r="E62" s="46"/>
      <c r="F62" s="46"/>
      <c r="G62" s="46"/>
      <c r="H62" s="46"/>
      <c r="I62" s="46"/>
      <c r="J62" s="46"/>
      <c r="K62" s="46"/>
      <c r="L62" s="46"/>
      <c r="M62" s="48"/>
      <c r="N62" s="1499" t="s">
        <v>124</v>
      </c>
      <c r="O62" s="1500" t="s">
        <v>3</v>
      </c>
      <c r="P62" s="1500"/>
      <c r="Q62" s="1500" t="s">
        <v>4</v>
      </c>
      <c r="R62" s="1500"/>
      <c r="S62" s="1500" t="s">
        <v>5</v>
      </c>
      <c r="T62" s="1501"/>
      <c r="U62" s="46"/>
      <c r="V62" s="48"/>
      <c r="W62" s="1499" t="s">
        <v>124</v>
      </c>
      <c r="X62" s="1500" t="s">
        <v>3</v>
      </c>
      <c r="Y62" s="1500"/>
      <c r="Z62" s="1500" t="s">
        <v>4</v>
      </c>
      <c r="AA62" s="1500"/>
      <c r="AB62" s="1500" t="s">
        <v>5</v>
      </c>
      <c r="AC62" s="1501"/>
      <c r="AD62" s="46"/>
      <c r="AE62" s="46"/>
      <c r="AF62" s="1499" t="s">
        <v>124</v>
      </c>
      <c r="AG62" s="1500" t="s">
        <v>3</v>
      </c>
      <c r="AH62" s="1500"/>
      <c r="AI62" s="1500" t="s">
        <v>4</v>
      </c>
      <c r="AJ62" s="1500"/>
      <c r="AK62" s="1500" t="s">
        <v>5</v>
      </c>
      <c r="AL62" s="1501"/>
      <c r="AM62" s="47"/>
      <c r="AS62" t="str">
        <f t="array" aca="1" ref="AS62" ca="1">IF(AND(AS$3=INDIRECT("'" &amp; $O$3 &amp;"'!$H"&amp;6+$AO7),$AR$56=INDIRECT("'" &amp; $O$3 &amp;"'!$j"&amp;6+$AO7)),INDIRECT("'" &amp; $O$3 &amp;"'!$b"&amp;6+$AO7),"")</f>
        <v/>
      </c>
      <c r="AU62">
        <f t="array" aca="1" ref="AU62" ca="1">IF(AND(AU$3=INDIRECT("'" &amp; $O$3 &amp;"'!$H"&amp;6+$AO7),$AR$56=INDIRECT("'" &amp; $O$3 &amp;"'!$j"&amp;6+$AO7)),INDIRECT("'" &amp; $O$3 &amp;"'!$b"&amp;6+$AO7),"")</f>
        <v>0</v>
      </c>
      <c r="AW62" t="str">
        <f t="array" aca="1" ref="AW62" ca="1">IF(AND(AW$3=INDIRECT("'" &amp; $O$3 &amp;"'!$H"&amp;6+$AO7),$AR$56=INDIRECT("'" &amp; $O$3 &amp;"'!$j"&amp;6+$AO7)),INDIRECT("'" &amp; $O$3 &amp;"'!$b"&amp;6+$AO7),"")</f>
        <v/>
      </c>
      <c r="AY62" t="str">
        <f t="array" aca="1" ref="AY62" ca="1">IF(AND(AY$3=INDIRECT("'" &amp; $O$3 &amp;"'!$H"&amp;6+$AO7),$AR$56=INDIRECT("'" &amp; $O$3 &amp;"'!$j"&amp;6+$AO7)),INDIRECT("'" &amp; $O$3 &amp;"'!$b"&amp;6+$AO7),"")</f>
        <v/>
      </c>
      <c r="BA62" t="str">
        <f t="array" aca="1" ref="BA62" ca="1">IF(AND(BA$3=INDIRECT("'" &amp; $O$3 &amp;"'!$H"&amp;6+$AO7),$AR$56=INDIRECT("'" &amp; $O$3 &amp;"'!$j"&amp;6+$AO7)),INDIRECT("'" &amp; $O$3 &amp;"'!$b"&amp;6+$AO7),"")</f>
        <v/>
      </c>
      <c r="BC62" t="str">
        <f t="array" aca="1" ref="BC62" ca="1">IF(AND(BC$3=INDIRECT("'" &amp; $O$3 &amp;"'!$H"&amp;6+$AO7),$AR$56=INDIRECT("'" &amp; $O$3 &amp;"'!$j"&amp;6+$AO7)),INDIRECT("'" &amp; $O$3 &amp;"'!$b"&amp;6+$AO7),"")</f>
        <v/>
      </c>
      <c r="BE62" t="str">
        <f t="array" aca="1" ref="BE62" ca="1">IF(AND(BE$3=INDIRECT("'" &amp; $O$3 &amp;"'!$H"&amp;6+$AO7),$AR$56=INDIRECT("'" &amp; $O$3 &amp;"'!$j"&amp;6+$AO7)),INDIRECT("'" &amp; $O$3 &amp;"'!$b"&amp;6+$AO7),"")</f>
        <v/>
      </c>
      <c r="BG62" t="str">
        <f t="array" aca="1" ref="BG62" ca="1">IF(AND(BG$3=INDIRECT("'" &amp; $O$3 &amp;"'!$H"&amp;6+$AO7),$AR$56=INDIRECT("'" &amp; $O$3 &amp;"'!$j"&amp;6+$AO7)),INDIRECT("'" &amp; $O$3 &amp;"'!$b"&amp;6+$AO7),"")</f>
        <v/>
      </c>
      <c r="BI62" t="str">
        <f t="array" aca="1" ref="BI62" ca="1">IF(AND(BI$3=INDIRECT("'" &amp; $O$3 &amp;"'!$H"&amp;6+$AO7),$AR$56=INDIRECT("'" &amp; $O$3 &amp;"'!$j"&amp;6+$AO7)),INDIRECT("'" &amp; $O$3 &amp;"'!$b"&amp;6+$AO7),"")</f>
        <v/>
      </c>
      <c r="BK62" t="str">
        <f t="array" aca="1" ref="BK62" ca="1">IF(AND(BK$3=INDIRECT("'" &amp; $O$3 &amp;"'!$H"&amp;6+$AO7),$AR$56=INDIRECT("'" &amp; $O$3 &amp;"'!$j"&amp;6+$AO7)),INDIRECT("'" &amp; $O$3 &amp;"'!$b"&amp;6+$AO7),"")</f>
        <v/>
      </c>
      <c r="BM62" t="str">
        <f t="array" aca="1" ref="BM62" ca="1">IF(AND(BM$3=INDIRECT("'" &amp; $O$3 &amp;"'!$H"&amp;6+$AO7),$AR$56=INDIRECT("'" &amp; $O$3 &amp;"'!$j"&amp;6+$AO7)),INDIRECT("'" &amp; $O$3 &amp;"'!$b"&amp;6+$AO7),"")</f>
        <v/>
      </c>
      <c r="BO62" t="str">
        <f t="array" aca="1" ref="BO62" ca="1">IF(AND(BO$3=INDIRECT("'" &amp; $O$3 &amp;"'!$H"&amp;6+$AO7),$AR$56=INDIRECT("'" &amp; $O$3 &amp;"'!$j"&amp;6+$AO7)),INDIRECT("'" &amp; $O$3 &amp;"'!$b"&amp;6+$AO7),"")</f>
        <v/>
      </c>
      <c r="BQ62" t="str">
        <f t="array" aca="1" ref="BQ62" ca="1">IF(AND(BQ$3=INDIRECT("'" &amp; $O$3 &amp;"'!$H"&amp;6+$AO7),$AR$56=INDIRECT("'" &amp; $O$3 &amp;"'!$j"&amp;6+$AO7)),INDIRECT("'" &amp; $O$3 &amp;"'!$b"&amp;6+$AO7),"")</f>
        <v/>
      </c>
      <c r="BV62" t="str">
        <f t="array" aca="1" ref="BV62" ca="1">IF(AND(BV$3=INDIRECT("'" &amp; $O$3 &amp;"'!$H"&amp;6+$AO7),$AR$56=INDIRECT("'" &amp; $O$3 &amp;"'!$j"&amp;6+$AO7)),INDIRECT("'" &amp; $O$3 &amp;"'!$c"&amp;6+$AO7),"")</f>
        <v/>
      </c>
      <c r="BX62">
        <f t="array" aca="1" ref="BX62" ca="1">IF(AND(BX$3=INDIRECT("'" &amp; $O$3 &amp;"'!$H"&amp;6+$AO7),$AR$56=INDIRECT("'" &amp; $O$3 &amp;"'!$j"&amp;6+$AO7)),INDIRECT("'" &amp; $O$3 &amp;"'!$c"&amp;6+$AO7),"")</f>
        <v>0</v>
      </c>
      <c r="BZ62" t="str">
        <f t="array" aca="1" ref="BZ62" ca="1">IF(AND(BZ$3=INDIRECT("'" &amp; $O$3 &amp;"'!$H"&amp;6+$AO7),$AR$56=INDIRECT("'" &amp; $O$3 &amp;"'!$j"&amp;6+$AO7)),INDIRECT("'" &amp; $O$3 &amp;"'!$c"&amp;6+$AO7),"")</f>
        <v/>
      </c>
      <c r="CB62" t="str">
        <f t="array" aca="1" ref="CB62" ca="1">IF(AND(CB$3=INDIRECT("'" &amp; $O$3 &amp;"'!$H"&amp;6+$AO7),$AR$56=INDIRECT("'" &amp; $O$3 &amp;"'!$j"&amp;6+$AO7)),INDIRECT("'" &amp; $O$3 &amp;"'!$c"&amp;6+$AO7),"")</f>
        <v/>
      </c>
      <c r="CD62" t="str">
        <f t="array" aca="1" ref="CD62" ca="1">IF(AND(CD$3=INDIRECT("'" &amp; $O$3 &amp;"'!$H"&amp;6+$AO7),$AR$56=INDIRECT("'" &amp; $O$3 &amp;"'!$j"&amp;6+$AO7)),INDIRECT("'" &amp; $O$3 &amp;"'!$c"&amp;6+$AO7),"")</f>
        <v/>
      </c>
      <c r="CF62" t="str">
        <f t="array" aca="1" ref="CF62" ca="1">IF(AND(CF$3=INDIRECT("'" &amp; $O$3 &amp;"'!$H"&amp;6+$AO7),$AR$56=INDIRECT("'" &amp; $O$3 &amp;"'!$j"&amp;6+$AO7)),INDIRECT("'" &amp; $O$3 &amp;"'!$c"&amp;6+$AO7),"")</f>
        <v/>
      </c>
      <c r="CH62" t="str">
        <f t="array" aca="1" ref="CH62" ca="1">IF(AND(CH$3=INDIRECT("'" &amp; $O$3 &amp;"'!$H"&amp;6+$AO7),$AR$56=INDIRECT("'" &amp; $O$3 &amp;"'!$j"&amp;6+$AO7)),INDIRECT("'" &amp; $O$3 &amp;"'!$c"&amp;6+$AO7),"")</f>
        <v/>
      </c>
      <c r="CJ62" t="str">
        <f t="array" aca="1" ref="CJ62" ca="1">IF(AND(CJ$3=INDIRECT("'" &amp; $O$3 &amp;"'!$H"&amp;6+$AO7),$AR$56=INDIRECT("'" &amp; $O$3 &amp;"'!$j"&amp;6+$AO7)),INDIRECT("'" &amp; $O$3 &amp;"'!$c"&amp;6+$AO7),"")</f>
        <v/>
      </c>
      <c r="CL62" t="str">
        <f t="array" aca="1" ref="CL62" ca="1">IF(AND(CL$3=INDIRECT("'" &amp; $O$3 &amp;"'!$H"&amp;6+$AO7),$AR$56=INDIRECT("'" &amp; $O$3 &amp;"'!$j"&amp;6+$AO7)),INDIRECT("'" &amp; $O$3 &amp;"'!$c"&amp;6+$AO7),"")</f>
        <v/>
      </c>
      <c r="CN62" t="str">
        <f t="array" aca="1" ref="CN62" ca="1">IF(AND(CN$3=INDIRECT("'" &amp; $O$3 &amp;"'!$H"&amp;6+$AO7),$AR$56=INDIRECT("'" &amp; $O$3 &amp;"'!$j"&amp;6+$AO7)),INDIRECT("'" &amp; $O$3 &amp;"'!$c"&amp;6+$AO7),"")</f>
        <v/>
      </c>
      <c r="CP62" t="str">
        <f t="array" aca="1" ref="CP62" ca="1">IF(AND(CP$3=INDIRECT("'" &amp; $O$3 &amp;"'!$H"&amp;6+$AO7),$AR$56=INDIRECT("'" &amp; $O$3 &amp;"'!$j"&amp;6+$AO7)),INDIRECT("'" &amp; $O$3 &amp;"'!$c"&amp;6+$AO7),"")</f>
        <v/>
      </c>
      <c r="CR62" s="218" t="str">
        <f t="array" aca="1" ref="CR62" ca="1">IF(AND(CR$3=INDIRECT("'" &amp; $O$3 &amp;"'!$H"&amp;6+$AO7),$AR$56=INDIRECT("'" &amp; $O$3 &amp;"'!$j"&amp;6+$AO7)),INDIRECT("'" &amp; $O$3 &amp;"'!$c"&amp;6+$AO7),"")</f>
        <v/>
      </c>
      <c r="CT62" s="218" t="str">
        <f t="array" aca="1" ref="CT62" ca="1">IF(AND(CT$3=INDIRECT("'" &amp; $O$3 &amp;"'!$H"&amp;6+$AO7),$AR$56=INDIRECT("'" &amp; $O$3 &amp;"'!$j"&amp;6+$AO7)),INDIRECT("'" &amp; $O$3 &amp;"'!$c"&amp;6+$AO7),"")</f>
        <v/>
      </c>
      <c r="CX62" s="218" t="str">
        <f t="array" aca="1" ref="CX62" ca="1">IF(AND(CX$3=INDIRECT("'" &amp; $O$3 &amp;"'!$H"&amp;6+$AO7),$AR$56=INDIRECT("'" &amp; $O$3 &amp;"'!$j"&amp;6+$AO7)),INDIRECT("'" &amp; $O$3 &amp;"'!$d"&amp;6+$AO7),"")</f>
        <v/>
      </c>
      <c r="CZ62" s="218">
        <f t="array" aca="1" ref="CZ62" ca="1">IF(AND(CZ$3=INDIRECT("'" &amp; $O$3 &amp;"'!$H"&amp;6+$AO7),$AR$56=INDIRECT("'" &amp; $O$3 &amp;"'!$j"&amp;6+$AO7)),INDIRECT("'" &amp; $O$3 &amp;"'!$d"&amp;6+$AO7),"")</f>
        <v>0</v>
      </c>
      <c r="DB62" s="218" t="str">
        <f t="array" aca="1" ref="DB62" ca="1">IF(AND(DB$3=INDIRECT("'" &amp; $O$3 &amp;"'!$H"&amp;6+$AO7),$AR$56=INDIRECT("'" &amp; $O$3 &amp;"'!$j"&amp;6+$AO7)),INDIRECT("'" &amp; $O$3 &amp;"'!$d"&amp;6+$AO7),"")</f>
        <v/>
      </c>
      <c r="DD62" s="218" t="str">
        <f t="array" aca="1" ref="DD62" ca="1">IF(AND(DD$3=INDIRECT("'" &amp; $O$3 &amp;"'!$H"&amp;6+$AO7),$AR$56=INDIRECT("'" &amp; $O$3 &amp;"'!$j"&amp;6+$AO7)),INDIRECT("'" &amp; $O$3 &amp;"'!$d"&amp;6+$AO7),"")</f>
        <v/>
      </c>
      <c r="DF62" s="218" t="str">
        <f t="array" aca="1" ref="DF62" ca="1">IF(AND(DF$3=INDIRECT("'" &amp; $O$3 &amp;"'!$H"&amp;6+$AO7),$AR$56=INDIRECT("'" &amp; $O$3 &amp;"'!$j"&amp;6+$AO7)),INDIRECT("'" &amp; $O$3 &amp;"'!$d"&amp;6+$AO7),"")</f>
        <v/>
      </c>
      <c r="DH62" s="218" t="str">
        <f t="array" aca="1" ref="DH62" ca="1">IF(AND(DH$3=INDIRECT("'" &amp; $O$3 &amp;"'!$H"&amp;6+$AO7),$AR$56=INDIRECT("'" &amp; $O$3 &amp;"'!$j"&amp;6+$AO7)),INDIRECT("'" &amp; $O$3 &amp;"'!$d"&amp;6+$AO7),"")</f>
        <v/>
      </c>
      <c r="DJ62" s="218" t="str">
        <f t="array" aca="1" ref="DJ62" ca="1">IF(AND(DJ$3=INDIRECT("'" &amp; $O$3 &amp;"'!$H"&amp;6+$AO7),$AR$56=INDIRECT("'" &amp; $O$3 &amp;"'!$j"&amp;6+$AO7)),INDIRECT("'" &amp; $O$3 &amp;"'!$d"&amp;6+$AO7),"")</f>
        <v/>
      </c>
      <c r="DL62" s="218" t="str">
        <f t="array" aca="1" ref="DL62" ca="1">IF(AND(DL$3=INDIRECT("'" &amp; $O$3 &amp;"'!$H"&amp;6+$AO7),$AR$56=INDIRECT("'" &amp; $O$3 &amp;"'!$j"&amp;6+$AO7)),INDIRECT("'" &amp; $O$3 &amp;"'!$d"&amp;6+$AO7),"")</f>
        <v/>
      </c>
      <c r="DN62" s="218" t="str">
        <f t="array" aca="1" ref="DN62" ca="1">IF(AND(DN$3=INDIRECT("'" &amp; $O$3 &amp;"'!$H"&amp;6+$AO7),$AR$56=INDIRECT("'" &amp; $O$3 &amp;"'!$j"&amp;6+$AO7)),INDIRECT("'" &amp; $O$3 &amp;"'!$d"&amp;6+$AO7),"")</f>
        <v/>
      </c>
      <c r="DP62" s="218" t="str">
        <f t="array" aca="1" ref="DP62" ca="1">IF(AND(DP$3=INDIRECT("'" &amp; $O$3 &amp;"'!$H"&amp;6+$AO7),$AR$56=INDIRECT("'" &amp; $O$3 &amp;"'!$j"&amp;6+$AO7)),INDIRECT("'" &amp; $O$3 &amp;"'!$d"&amp;6+$AO7),"")</f>
        <v/>
      </c>
      <c r="DR62" s="218" t="str">
        <f t="array" aca="1" ref="DR62" ca="1">IF(AND(DR$3=INDIRECT("'" &amp; $O$3 &amp;"'!$H"&amp;6+$AO7),$AR$56=INDIRECT("'" &amp; $O$3 &amp;"'!$j"&amp;6+$AO7)),INDIRECT("'" &amp; $O$3 &amp;"'!$d"&amp;6+$AO7),"")</f>
        <v/>
      </c>
      <c r="DT62" s="218" t="str">
        <f t="array" aca="1" ref="DT62" ca="1">IF(AND(DT$3=INDIRECT("'" &amp; $O$3 &amp;"'!$H"&amp;6+$AO7),$AR$56=INDIRECT("'" &amp; $O$3 &amp;"'!$j"&amp;6+$AO7)),INDIRECT("'" &amp; $O$3 &amp;"'!$d"&amp;6+$AO7),"")</f>
        <v/>
      </c>
      <c r="DV62" s="218" t="str">
        <f t="array" aca="1" ref="DV62" ca="1">IF(AND(DV$3=INDIRECT("'" &amp; $O$3 &amp;"'!$H"&amp;6+$AO7),$AR$56=INDIRECT("'" &amp; $O$3 &amp;"'!$j"&amp;6+$AO7)),INDIRECT("'" &amp; $O$3 &amp;"'!$d"&amp;6+$AO7),"")</f>
        <v/>
      </c>
    </row>
    <row r="63" spans="3:127" ht="14.4">
      <c r="C63" s="48"/>
      <c r="D63" s="46"/>
      <c r="E63" s="46"/>
      <c r="F63" s="46"/>
      <c r="G63" s="46"/>
      <c r="H63" s="46"/>
      <c r="I63" s="46"/>
      <c r="J63" s="46"/>
      <c r="K63" s="46"/>
      <c r="L63" s="46"/>
      <c r="M63" s="48"/>
      <c r="N63" s="1499"/>
      <c r="O63" s="164" t="s">
        <v>115</v>
      </c>
      <c r="P63" s="164" t="s">
        <v>43</v>
      </c>
      <c r="Q63" s="164" t="s">
        <v>115</v>
      </c>
      <c r="R63" s="164" t="s">
        <v>43</v>
      </c>
      <c r="S63" s="164" t="s">
        <v>115</v>
      </c>
      <c r="T63" s="165" t="s">
        <v>43</v>
      </c>
      <c r="U63" s="46"/>
      <c r="V63" s="48"/>
      <c r="W63" s="1499"/>
      <c r="X63" s="164" t="s">
        <v>115</v>
      </c>
      <c r="Y63" s="164" t="s">
        <v>43</v>
      </c>
      <c r="Z63" s="164" t="s">
        <v>115</v>
      </c>
      <c r="AA63" s="164" t="s">
        <v>43</v>
      </c>
      <c r="AB63" s="164" t="s">
        <v>115</v>
      </c>
      <c r="AC63" s="165" t="s">
        <v>43</v>
      </c>
      <c r="AD63" s="46"/>
      <c r="AE63" s="46"/>
      <c r="AF63" s="1499"/>
      <c r="AG63" s="164" t="s">
        <v>115</v>
      </c>
      <c r="AH63" s="164" t="s">
        <v>43</v>
      </c>
      <c r="AI63" s="164" t="s">
        <v>115</v>
      </c>
      <c r="AJ63" s="164" t="s">
        <v>43</v>
      </c>
      <c r="AK63" s="164" t="s">
        <v>115</v>
      </c>
      <c r="AL63" s="165" t="s">
        <v>43</v>
      </c>
      <c r="AM63" s="47"/>
      <c r="AS63" t="str">
        <f t="array" aca="1" ref="AS63" ca="1">IF(AND(AS$3=INDIRECT("'" &amp; $O$3 &amp;"'!$H"&amp;6+$AO8),$AR$56=INDIRECT("'" &amp; $O$3 &amp;"'!$j"&amp;6+$AO8)),INDIRECT("'" &amp; $O$3 &amp;"'!$b"&amp;6+$AO8),"")</f>
        <v/>
      </c>
      <c r="AU63">
        <f t="array" aca="1" ref="AU63" ca="1">IF(AND(AU$3=INDIRECT("'" &amp; $O$3 &amp;"'!$H"&amp;6+$AO8),$AR$56=INDIRECT("'" &amp; $O$3 &amp;"'!$j"&amp;6+$AO8)),INDIRECT("'" &amp; $O$3 &amp;"'!$b"&amp;6+$AO8),"")</f>
        <v>0</v>
      </c>
      <c r="AW63" t="str">
        <f t="array" aca="1" ref="AW63" ca="1">IF(AND(AW$3=INDIRECT("'" &amp; $O$3 &amp;"'!$H"&amp;6+$AO8),$AR$56=INDIRECT("'" &amp; $O$3 &amp;"'!$j"&amp;6+$AO8)),INDIRECT("'" &amp; $O$3 &amp;"'!$b"&amp;6+$AO8),"")</f>
        <v/>
      </c>
      <c r="AY63" t="str">
        <f t="array" aca="1" ref="AY63" ca="1">IF(AND(AY$3=INDIRECT("'" &amp; $O$3 &amp;"'!$H"&amp;6+$AO8),$AR$56=INDIRECT("'" &amp; $O$3 &amp;"'!$j"&amp;6+$AO8)),INDIRECT("'" &amp; $O$3 &amp;"'!$b"&amp;6+$AO8),"")</f>
        <v/>
      </c>
      <c r="BA63" t="str">
        <f t="array" aca="1" ref="BA63" ca="1">IF(AND(BA$3=INDIRECT("'" &amp; $O$3 &amp;"'!$H"&amp;6+$AO8),$AR$56=INDIRECT("'" &amp; $O$3 &amp;"'!$j"&amp;6+$AO8)),INDIRECT("'" &amp; $O$3 &amp;"'!$b"&amp;6+$AO8),"")</f>
        <v/>
      </c>
      <c r="BC63" t="str">
        <f t="array" aca="1" ref="BC63" ca="1">IF(AND(BC$3=INDIRECT("'" &amp; $O$3 &amp;"'!$H"&amp;6+$AO8),$AR$56=INDIRECT("'" &amp; $O$3 &amp;"'!$j"&amp;6+$AO8)),INDIRECT("'" &amp; $O$3 &amp;"'!$b"&amp;6+$AO8),"")</f>
        <v/>
      </c>
      <c r="BE63" t="str">
        <f t="array" aca="1" ref="BE63" ca="1">IF(AND(BE$3=INDIRECT("'" &amp; $O$3 &amp;"'!$H"&amp;6+$AO8),$AR$56=INDIRECT("'" &amp; $O$3 &amp;"'!$j"&amp;6+$AO8)),INDIRECT("'" &amp; $O$3 &amp;"'!$b"&amp;6+$AO8),"")</f>
        <v/>
      </c>
      <c r="BG63" t="str">
        <f t="array" aca="1" ref="BG63" ca="1">IF(AND(BG$3=INDIRECT("'" &amp; $O$3 &amp;"'!$H"&amp;6+$AO8),$AR$56=INDIRECT("'" &amp; $O$3 &amp;"'!$j"&amp;6+$AO8)),INDIRECT("'" &amp; $O$3 &amp;"'!$b"&amp;6+$AO8),"")</f>
        <v/>
      </c>
      <c r="BI63" t="str">
        <f t="array" aca="1" ref="BI63" ca="1">IF(AND(BI$3=INDIRECT("'" &amp; $O$3 &amp;"'!$H"&amp;6+$AO8),$AR$56=INDIRECT("'" &amp; $O$3 &amp;"'!$j"&amp;6+$AO8)),INDIRECT("'" &amp; $O$3 &amp;"'!$b"&amp;6+$AO8),"")</f>
        <v/>
      </c>
      <c r="BK63" t="str">
        <f t="array" aca="1" ref="BK63" ca="1">IF(AND(BK$3=INDIRECT("'" &amp; $O$3 &amp;"'!$H"&amp;6+$AO8),$AR$56=INDIRECT("'" &amp; $O$3 &amp;"'!$j"&amp;6+$AO8)),INDIRECT("'" &amp; $O$3 &amp;"'!$b"&amp;6+$AO8),"")</f>
        <v/>
      </c>
      <c r="BM63" t="str">
        <f t="array" aca="1" ref="BM63" ca="1">IF(AND(BM$3=INDIRECT("'" &amp; $O$3 &amp;"'!$H"&amp;6+$AO8),$AR$56=INDIRECT("'" &amp; $O$3 &amp;"'!$j"&amp;6+$AO8)),INDIRECT("'" &amp; $O$3 &amp;"'!$b"&amp;6+$AO8),"")</f>
        <v/>
      </c>
      <c r="BO63" t="str">
        <f t="array" aca="1" ref="BO63" ca="1">IF(AND(BO$3=INDIRECT("'" &amp; $O$3 &amp;"'!$H"&amp;6+$AO8),$AR$56=INDIRECT("'" &amp; $O$3 &amp;"'!$j"&amp;6+$AO8)),INDIRECT("'" &amp; $O$3 &amp;"'!$b"&amp;6+$AO8),"")</f>
        <v/>
      </c>
      <c r="BQ63" t="str">
        <f t="array" aca="1" ref="BQ63" ca="1">IF(AND(BQ$3=INDIRECT("'" &amp; $O$3 &amp;"'!$H"&amp;6+$AO8),$AR$56=INDIRECT("'" &amp; $O$3 &amp;"'!$j"&amp;6+$AO8)),INDIRECT("'" &amp; $O$3 &amp;"'!$b"&amp;6+$AO8),"")</f>
        <v/>
      </c>
      <c r="BV63" t="str">
        <f t="array" aca="1" ref="BV63" ca="1">IF(AND(BV$3=INDIRECT("'" &amp; $O$3 &amp;"'!$H"&amp;6+$AO8),$AR$56=INDIRECT("'" &amp; $O$3 &amp;"'!$j"&amp;6+$AO8)),INDIRECT("'" &amp; $O$3 &amp;"'!$c"&amp;6+$AO8),"")</f>
        <v/>
      </c>
      <c r="BX63">
        <f t="array" aca="1" ref="BX63" ca="1">IF(AND(BX$3=INDIRECT("'" &amp; $O$3 &amp;"'!$H"&amp;6+$AO8),$AR$56=INDIRECT("'" &amp; $O$3 &amp;"'!$j"&amp;6+$AO8)),INDIRECT("'" &amp; $O$3 &amp;"'!$c"&amp;6+$AO8),"")</f>
        <v>0</v>
      </c>
      <c r="BZ63" t="str">
        <f t="array" aca="1" ref="BZ63" ca="1">IF(AND(BZ$3=INDIRECT("'" &amp; $O$3 &amp;"'!$H"&amp;6+$AO8),$AR$56=INDIRECT("'" &amp; $O$3 &amp;"'!$j"&amp;6+$AO8)),INDIRECT("'" &amp; $O$3 &amp;"'!$c"&amp;6+$AO8),"")</f>
        <v/>
      </c>
      <c r="CB63" t="str">
        <f t="array" aca="1" ref="CB63" ca="1">IF(AND(CB$3=INDIRECT("'" &amp; $O$3 &amp;"'!$H"&amp;6+$AO8),$AR$56=INDIRECT("'" &amp; $O$3 &amp;"'!$j"&amp;6+$AO8)),INDIRECT("'" &amp; $O$3 &amp;"'!$c"&amp;6+$AO8),"")</f>
        <v/>
      </c>
      <c r="CD63" t="str">
        <f t="array" aca="1" ref="CD63" ca="1">IF(AND(CD$3=INDIRECT("'" &amp; $O$3 &amp;"'!$H"&amp;6+$AO8),$AR$56=INDIRECT("'" &amp; $O$3 &amp;"'!$j"&amp;6+$AO8)),INDIRECT("'" &amp; $O$3 &amp;"'!$c"&amp;6+$AO8),"")</f>
        <v/>
      </c>
      <c r="CF63" t="str">
        <f t="array" aca="1" ref="CF63" ca="1">IF(AND(CF$3=INDIRECT("'" &amp; $O$3 &amp;"'!$H"&amp;6+$AO8),$AR$56=INDIRECT("'" &amp; $O$3 &amp;"'!$j"&amp;6+$AO8)),INDIRECT("'" &amp; $O$3 &amp;"'!$c"&amp;6+$AO8),"")</f>
        <v/>
      </c>
      <c r="CH63" t="str">
        <f t="array" aca="1" ref="CH63" ca="1">IF(AND(CH$3=INDIRECT("'" &amp; $O$3 &amp;"'!$H"&amp;6+$AO8),$AR$56=INDIRECT("'" &amp; $O$3 &amp;"'!$j"&amp;6+$AO8)),INDIRECT("'" &amp; $O$3 &amp;"'!$c"&amp;6+$AO8),"")</f>
        <v/>
      </c>
      <c r="CJ63" t="str">
        <f t="array" aca="1" ref="CJ63" ca="1">IF(AND(CJ$3=INDIRECT("'" &amp; $O$3 &amp;"'!$H"&amp;6+$AO8),$AR$56=INDIRECT("'" &amp; $O$3 &amp;"'!$j"&amp;6+$AO8)),INDIRECT("'" &amp; $O$3 &amp;"'!$c"&amp;6+$AO8),"")</f>
        <v/>
      </c>
      <c r="CL63" t="str">
        <f t="array" aca="1" ref="CL63" ca="1">IF(AND(CL$3=INDIRECT("'" &amp; $O$3 &amp;"'!$H"&amp;6+$AO8),$AR$56=INDIRECT("'" &amp; $O$3 &amp;"'!$j"&amp;6+$AO8)),INDIRECT("'" &amp; $O$3 &amp;"'!$c"&amp;6+$AO8),"")</f>
        <v/>
      </c>
      <c r="CN63" t="str">
        <f t="array" aca="1" ref="CN63" ca="1">IF(AND(CN$3=INDIRECT("'" &amp; $O$3 &amp;"'!$H"&amp;6+$AO8),$AR$56=INDIRECT("'" &amp; $O$3 &amp;"'!$j"&amp;6+$AO8)),INDIRECT("'" &amp; $O$3 &amp;"'!$c"&amp;6+$AO8),"")</f>
        <v/>
      </c>
      <c r="CP63" t="str">
        <f t="array" aca="1" ref="CP63" ca="1">IF(AND(CP$3=INDIRECT("'" &amp; $O$3 &amp;"'!$H"&amp;6+$AO8),$AR$56=INDIRECT("'" &amp; $O$3 &amp;"'!$j"&amp;6+$AO8)),INDIRECT("'" &amp; $O$3 &amp;"'!$c"&amp;6+$AO8),"")</f>
        <v/>
      </c>
      <c r="CR63" s="218" t="str">
        <f t="array" aca="1" ref="CR63" ca="1">IF(AND(CR$3=INDIRECT("'" &amp; $O$3 &amp;"'!$H"&amp;6+$AO8),$AR$56=INDIRECT("'" &amp; $O$3 &amp;"'!$j"&amp;6+$AO8)),INDIRECT("'" &amp; $O$3 &amp;"'!$c"&amp;6+$AO8),"")</f>
        <v/>
      </c>
      <c r="CT63" s="218" t="str">
        <f t="array" aca="1" ref="CT63" ca="1">IF(AND(CT$3=INDIRECT("'" &amp; $O$3 &amp;"'!$H"&amp;6+$AO8),$AR$56=INDIRECT("'" &amp; $O$3 &amp;"'!$j"&amp;6+$AO8)),INDIRECT("'" &amp; $O$3 &amp;"'!$c"&amp;6+$AO8),"")</f>
        <v/>
      </c>
      <c r="CX63" s="218" t="str">
        <f t="array" aca="1" ref="CX63" ca="1">IF(AND(CX$3=INDIRECT("'" &amp; $O$3 &amp;"'!$H"&amp;6+$AO8),$AR$56=INDIRECT("'" &amp; $O$3 &amp;"'!$j"&amp;6+$AO8)),INDIRECT("'" &amp; $O$3 &amp;"'!$d"&amp;6+$AO8),"")</f>
        <v/>
      </c>
      <c r="CZ63" s="218">
        <f t="array" aca="1" ref="CZ63" ca="1">IF(AND(CZ$3=INDIRECT("'" &amp; $O$3 &amp;"'!$H"&amp;6+$AO8),$AR$56=INDIRECT("'" &amp; $O$3 &amp;"'!$j"&amp;6+$AO8)),INDIRECT("'" &amp; $O$3 &amp;"'!$d"&amp;6+$AO8),"")</f>
        <v>0</v>
      </c>
      <c r="DB63" s="218" t="str">
        <f t="array" aca="1" ref="DB63" ca="1">IF(AND(DB$3=INDIRECT("'" &amp; $O$3 &amp;"'!$H"&amp;6+$AO8),$AR$56=INDIRECT("'" &amp; $O$3 &amp;"'!$j"&amp;6+$AO8)),INDIRECT("'" &amp; $O$3 &amp;"'!$d"&amp;6+$AO8),"")</f>
        <v/>
      </c>
      <c r="DD63" s="218" t="str">
        <f t="array" aca="1" ref="DD63" ca="1">IF(AND(DD$3=INDIRECT("'" &amp; $O$3 &amp;"'!$H"&amp;6+$AO8),$AR$56=INDIRECT("'" &amp; $O$3 &amp;"'!$j"&amp;6+$AO8)),INDIRECT("'" &amp; $O$3 &amp;"'!$d"&amp;6+$AO8),"")</f>
        <v/>
      </c>
      <c r="DF63" s="218" t="str">
        <f t="array" aca="1" ref="DF63" ca="1">IF(AND(DF$3=INDIRECT("'" &amp; $O$3 &amp;"'!$H"&amp;6+$AO8),$AR$56=INDIRECT("'" &amp; $O$3 &amp;"'!$j"&amp;6+$AO8)),INDIRECT("'" &amp; $O$3 &amp;"'!$d"&amp;6+$AO8),"")</f>
        <v/>
      </c>
      <c r="DH63" s="218" t="str">
        <f t="array" aca="1" ref="DH63" ca="1">IF(AND(DH$3=INDIRECT("'" &amp; $O$3 &amp;"'!$H"&amp;6+$AO8),$AR$56=INDIRECT("'" &amp; $O$3 &amp;"'!$j"&amp;6+$AO8)),INDIRECT("'" &amp; $O$3 &amp;"'!$d"&amp;6+$AO8),"")</f>
        <v/>
      </c>
      <c r="DJ63" s="218" t="str">
        <f t="array" aca="1" ref="DJ63" ca="1">IF(AND(DJ$3=INDIRECT("'" &amp; $O$3 &amp;"'!$H"&amp;6+$AO8),$AR$56=INDIRECT("'" &amp; $O$3 &amp;"'!$j"&amp;6+$AO8)),INDIRECT("'" &amp; $O$3 &amp;"'!$d"&amp;6+$AO8),"")</f>
        <v/>
      </c>
      <c r="DL63" s="218" t="str">
        <f t="array" aca="1" ref="DL63" ca="1">IF(AND(DL$3=INDIRECT("'" &amp; $O$3 &amp;"'!$H"&amp;6+$AO8),$AR$56=INDIRECT("'" &amp; $O$3 &amp;"'!$j"&amp;6+$AO8)),INDIRECT("'" &amp; $O$3 &amp;"'!$d"&amp;6+$AO8),"")</f>
        <v/>
      </c>
      <c r="DN63" s="218" t="str">
        <f t="array" aca="1" ref="DN63" ca="1">IF(AND(DN$3=INDIRECT("'" &amp; $O$3 &amp;"'!$H"&amp;6+$AO8),$AR$56=INDIRECT("'" &amp; $O$3 &amp;"'!$j"&amp;6+$AO8)),INDIRECT("'" &amp; $O$3 &amp;"'!$d"&amp;6+$AO8),"")</f>
        <v/>
      </c>
      <c r="DP63" s="218" t="str">
        <f t="array" aca="1" ref="DP63" ca="1">IF(AND(DP$3=INDIRECT("'" &amp; $O$3 &amp;"'!$H"&amp;6+$AO8),$AR$56=INDIRECT("'" &amp; $O$3 &amp;"'!$j"&amp;6+$AO8)),INDIRECT("'" &amp; $O$3 &amp;"'!$d"&amp;6+$AO8),"")</f>
        <v/>
      </c>
      <c r="DR63" s="218" t="str">
        <f t="array" aca="1" ref="DR63" ca="1">IF(AND(DR$3=INDIRECT("'" &amp; $O$3 &amp;"'!$H"&amp;6+$AO8),$AR$56=INDIRECT("'" &amp; $O$3 &amp;"'!$j"&amp;6+$AO8)),INDIRECT("'" &amp; $O$3 &amp;"'!$d"&amp;6+$AO8),"")</f>
        <v/>
      </c>
      <c r="DT63" s="218" t="str">
        <f t="array" aca="1" ref="DT63" ca="1">IF(AND(DT$3=INDIRECT("'" &amp; $O$3 &amp;"'!$H"&amp;6+$AO8),$AR$56=INDIRECT("'" &amp; $O$3 &amp;"'!$j"&amp;6+$AO8)),INDIRECT("'" &amp; $O$3 &amp;"'!$d"&amp;6+$AO8),"")</f>
        <v/>
      </c>
      <c r="DV63" s="218" t="str">
        <f t="array" aca="1" ref="DV63" ca="1">IF(AND(DV$3=INDIRECT("'" &amp; $O$3 &amp;"'!$H"&amp;6+$AO8),$AR$56=INDIRECT("'" &amp; $O$3 &amp;"'!$j"&amp;6+$AO8)),INDIRECT("'" &amp; $O$3 &amp;"'!$d"&amp;6+$AO8),"")</f>
        <v/>
      </c>
    </row>
    <row r="64" spans="3:127" ht="13.8">
      <c r="C64" s="48"/>
      <c r="D64" s="46"/>
      <c r="E64" s="46"/>
      <c r="F64" s="46"/>
      <c r="G64" s="46"/>
      <c r="H64" s="46"/>
      <c r="I64" s="46"/>
      <c r="J64" s="46"/>
      <c r="K64" s="46"/>
      <c r="L64" s="46"/>
      <c r="M64" s="48"/>
      <c r="N64" s="140" t="s">
        <v>88</v>
      </c>
      <c r="O64" s="143">
        <f ca="1">AZ2</f>
        <v>0</v>
      </c>
      <c r="P64" s="143"/>
      <c r="Q64" s="143">
        <f ca="1">CC2</f>
        <v>0</v>
      </c>
      <c r="R64" s="143"/>
      <c r="S64" s="143">
        <f ca="1">DE2</f>
        <v>0</v>
      </c>
      <c r="T64" s="144"/>
      <c r="U64" s="46"/>
      <c r="V64" s="48"/>
      <c r="W64" s="140" t="s">
        <v>88</v>
      </c>
      <c r="X64" s="143">
        <f ca="1">BD2</f>
        <v>0</v>
      </c>
      <c r="Y64" s="143"/>
      <c r="Z64" s="143">
        <f ca="1">CG2</f>
        <v>0</v>
      </c>
      <c r="AA64" s="143"/>
      <c r="AB64" s="143">
        <f ca="1">DI2</f>
        <v>0</v>
      </c>
      <c r="AC64" s="144"/>
      <c r="AD64" s="46"/>
      <c r="AE64" s="46"/>
      <c r="AF64" s="140" t="s">
        <v>88</v>
      </c>
      <c r="AG64" s="143">
        <f ca="1">BL2</f>
        <v>0</v>
      </c>
      <c r="AH64" s="143"/>
      <c r="AI64" s="143">
        <f ca="1">CO2</f>
        <v>0</v>
      </c>
      <c r="AJ64" s="143"/>
      <c r="AK64" s="143">
        <f ca="1">DQ2</f>
        <v>0</v>
      </c>
      <c r="AL64" s="144"/>
      <c r="AM64" s="47"/>
      <c r="AS64" t="str">
        <f t="array" aca="1" ref="AS64" ca="1">IF(AND(AS$3=INDIRECT("'" &amp; $O$3 &amp;"'!$H"&amp;6+$AO9),$AR$56=INDIRECT("'" &amp; $O$3 &amp;"'!$j"&amp;6+$AO9)),INDIRECT("'" &amp; $O$3 &amp;"'!$b"&amp;6+$AO9),"")</f>
        <v/>
      </c>
      <c r="AU64">
        <f t="array" aca="1" ref="AU64" ca="1">IF(AND(AU$3=INDIRECT("'" &amp; $O$3 &amp;"'!$H"&amp;6+$AO9),$AR$56=INDIRECT("'" &amp; $O$3 &amp;"'!$j"&amp;6+$AO9)),INDIRECT("'" &amp; $O$3 &amp;"'!$b"&amp;6+$AO9),"")</f>
        <v>0</v>
      </c>
      <c r="AW64" t="str">
        <f t="array" aca="1" ref="AW64" ca="1">IF(AND(AW$3=INDIRECT("'" &amp; $O$3 &amp;"'!$H"&amp;6+$AO9),$AR$56=INDIRECT("'" &amp; $O$3 &amp;"'!$j"&amp;6+$AO9)),INDIRECT("'" &amp; $O$3 &amp;"'!$b"&amp;6+$AO9),"")</f>
        <v/>
      </c>
      <c r="AY64" t="str">
        <f t="array" aca="1" ref="AY64" ca="1">IF(AND(AY$3=INDIRECT("'" &amp; $O$3 &amp;"'!$H"&amp;6+$AO9),$AR$56=INDIRECT("'" &amp; $O$3 &amp;"'!$j"&amp;6+$AO9)),INDIRECT("'" &amp; $O$3 &amp;"'!$b"&amp;6+$AO9),"")</f>
        <v/>
      </c>
      <c r="BA64" t="str">
        <f t="array" aca="1" ref="BA64" ca="1">IF(AND(BA$3=INDIRECT("'" &amp; $O$3 &amp;"'!$H"&amp;6+$AO9),$AR$56=INDIRECT("'" &amp; $O$3 &amp;"'!$j"&amp;6+$AO9)),INDIRECT("'" &amp; $O$3 &amp;"'!$b"&amp;6+$AO9),"")</f>
        <v/>
      </c>
      <c r="BC64" t="str">
        <f t="array" aca="1" ref="BC64" ca="1">IF(AND(BC$3=INDIRECT("'" &amp; $O$3 &amp;"'!$H"&amp;6+$AO9),$AR$56=INDIRECT("'" &amp; $O$3 &amp;"'!$j"&amp;6+$AO9)),INDIRECT("'" &amp; $O$3 &amp;"'!$b"&amp;6+$AO9),"")</f>
        <v/>
      </c>
      <c r="BE64" t="str">
        <f t="array" aca="1" ref="BE64" ca="1">IF(AND(BE$3=INDIRECT("'" &amp; $O$3 &amp;"'!$H"&amp;6+$AO9),$AR$56=INDIRECT("'" &amp; $O$3 &amp;"'!$j"&amp;6+$AO9)),INDIRECT("'" &amp; $O$3 &amp;"'!$b"&amp;6+$AO9),"")</f>
        <v/>
      </c>
      <c r="BG64" t="str">
        <f t="array" aca="1" ref="BG64" ca="1">IF(AND(BG$3=INDIRECT("'" &amp; $O$3 &amp;"'!$H"&amp;6+$AO9),$AR$56=INDIRECT("'" &amp; $O$3 &amp;"'!$j"&amp;6+$AO9)),INDIRECT("'" &amp; $O$3 &amp;"'!$b"&amp;6+$AO9),"")</f>
        <v/>
      </c>
      <c r="BI64" t="str">
        <f t="array" aca="1" ref="BI64" ca="1">IF(AND(BI$3=INDIRECT("'" &amp; $O$3 &amp;"'!$H"&amp;6+$AO9),$AR$56=INDIRECT("'" &amp; $O$3 &amp;"'!$j"&amp;6+$AO9)),INDIRECT("'" &amp; $O$3 &amp;"'!$b"&amp;6+$AO9),"")</f>
        <v/>
      </c>
      <c r="BK64" t="str">
        <f t="array" aca="1" ref="BK64" ca="1">IF(AND(BK$3=INDIRECT("'" &amp; $O$3 &amp;"'!$H"&amp;6+$AO9),$AR$56=INDIRECT("'" &amp; $O$3 &amp;"'!$j"&amp;6+$AO9)),INDIRECT("'" &amp; $O$3 &amp;"'!$b"&amp;6+$AO9),"")</f>
        <v/>
      </c>
      <c r="BM64" t="str">
        <f t="array" aca="1" ref="BM64" ca="1">IF(AND(BM$3=INDIRECT("'" &amp; $O$3 &amp;"'!$H"&amp;6+$AO9),$AR$56=INDIRECT("'" &amp; $O$3 &amp;"'!$j"&amp;6+$AO9)),INDIRECT("'" &amp; $O$3 &amp;"'!$b"&amp;6+$AO9),"")</f>
        <v/>
      </c>
      <c r="BO64" t="str">
        <f t="array" aca="1" ref="BO64" ca="1">IF(AND(BO$3=INDIRECT("'" &amp; $O$3 &amp;"'!$H"&amp;6+$AO9),$AR$56=INDIRECT("'" &amp; $O$3 &amp;"'!$j"&amp;6+$AO9)),INDIRECT("'" &amp; $O$3 &amp;"'!$b"&amp;6+$AO9),"")</f>
        <v/>
      </c>
      <c r="BQ64" t="str">
        <f t="array" aca="1" ref="BQ64" ca="1">IF(AND(BQ$3=INDIRECT("'" &amp; $O$3 &amp;"'!$H"&amp;6+$AO9),$AR$56=INDIRECT("'" &amp; $O$3 &amp;"'!$j"&amp;6+$AO9)),INDIRECT("'" &amp; $O$3 &amp;"'!$b"&amp;6+$AO9),"")</f>
        <v/>
      </c>
      <c r="BV64" t="str">
        <f t="array" aca="1" ref="BV64" ca="1">IF(AND(BV$3=INDIRECT("'" &amp; $O$3 &amp;"'!$H"&amp;6+$AO9),$AR$56=INDIRECT("'" &amp; $O$3 &amp;"'!$j"&amp;6+$AO9)),INDIRECT("'" &amp; $O$3 &amp;"'!$c"&amp;6+$AO9),"")</f>
        <v/>
      </c>
      <c r="BX64">
        <f t="array" aca="1" ref="BX64" ca="1">IF(AND(BX$3=INDIRECT("'" &amp; $O$3 &amp;"'!$H"&amp;6+$AO9),$AR$56=INDIRECT("'" &amp; $O$3 &amp;"'!$j"&amp;6+$AO9)),INDIRECT("'" &amp; $O$3 &amp;"'!$c"&amp;6+$AO9),"")</f>
        <v>0</v>
      </c>
      <c r="BZ64" t="str">
        <f t="array" aca="1" ref="BZ64" ca="1">IF(AND(BZ$3=INDIRECT("'" &amp; $O$3 &amp;"'!$H"&amp;6+$AO9),$AR$56=INDIRECT("'" &amp; $O$3 &amp;"'!$j"&amp;6+$AO9)),INDIRECT("'" &amp; $O$3 &amp;"'!$c"&amp;6+$AO9),"")</f>
        <v/>
      </c>
      <c r="CB64" t="str">
        <f t="array" aca="1" ref="CB64" ca="1">IF(AND(CB$3=INDIRECT("'" &amp; $O$3 &amp;"'!$H"&amp;6+$AO9),$AR$56=INDIRECT("'" &amp; $O$3 &amp;"'!$j"&amp;6+$AO9)),INDIRECT("'" &amp; $O$3 &amp;"'!$c"&amp;6+$AO9),"")</f>
        <v/>
      </c>
      <c r="CD64" t="str">
        <f t="array" aca="1" ref="CD64" ca="1">IF(AND(CD$3=INDIRECT("'" &amp; $O$3 &amp;"'!$H"&amp;6+$AO9),$AR$56=INDIRECT("'" &amp; $O$3 &amp;"'!$j"&amp;6+$AO9)),INDIRECT("'" &amp; $O$3 &amp;"'!$c"&amp;6+$AO9),"")</f>
        <v/>
      </c>
      <c r="CF64" t="str">
        <f t="array" aca="1" ref="CF64" ca="1">IF(AND(CF$3=INDIRECT("'" &amp; $O$3 &amp;"'!$H"&amp;6+$AO9),$AR$56=INDIRECT("'" &amp; $O$3 &amp;"'!$j"&amp;6+$AO9)),INDIRECT("'" &amp; $O$3 &amp;"'!$c"&amp;6+$AO9),"")</f>
        <v/>
      </c>
      <c r="CH64" t="str">
        <f t="array" aca="1" ref="CH64" ca="1">IF(AND(CH$3=INDIRECT("'" &amp; $O$3 &amp;"'!$H"&amp;6+$AO9),$AR$56=INDIRECT("'" &amp; $O$3 &amp;"'!$j"&amp;6+$AO9)),INDIRECT("'" &amp; $O$3 &amp;"'!$c"&amp;6+$AO9),"")</f>
        <v/>
      </c>
      <c r="CJ64" t="str">
        <f t="array" aca="1" ref="CJ64" ca="1">IF(AND(CJ$3=INDIRECT("'" &amp; $O$3 &amp;"'!$H"&amp;6+$AO9),$AR$56=INDIRECT("'" &amp; $O$3 &amp;"'!$j"&amp;6+$AO9)),INDIRECT("'" &amp; $O$3 &amp;"'!$c"&amp;6+$AO9),"")</f>
        <v/>
      </c>
      <c r="CL64" t="str">
        <f t="array" aca="1" ref="CL64" ca="1">IF(AND(CL$3=INDIRECT("'" &amp; $O$3 &amp;"'!$H"&amp;6+$AO9),$AR$56=INDIRECT("'" &amp; $O$3 &amp;"'!$j"&amp;6+$AO9)),INDIRECT("'" &amp; $O$3 &amp;"'!$c"&amp;6+$AO9),"")</f>
        <v/>
      </c>
      <c r="CN64" t="str">
        <f t="array" aca="1" ref="CN64" ca="1">IF(AND(CN$3=INDIRECT("'" &amp; $O$3 &amp;"'!$H"&amp;6+$AO9),$AR$56=INDIRECT("'" &amp; $O$3 &amp;"'!$j"&amp;6+$AO9)),INDIRECT("'" &amp; $O$3 &amp;"'!$c"&amp;6+$AO9),"")</f>
        <v/>
      </c>
      <c r="CP64" t="str">
        <f t="array" aca="1" ref="CP64" ca="1">IF(AND(CP$3=INDIRECT("'" &amp; $O$3 &amp;"'!$H"&amp;6+$AO9),$AR$56=INDIRECT("'" &amp; $O$3 &amp;"'!$j"&amp;6+$AO9)),INDIRECT("'" &amp; $O$3 &amp;"'!$c"&amp;6+$AO9),"")</f>
        <v/>
      </c>
      <c r="CR64" s="218" t="str">
        <f t="array" aca="1" ref="CR64" ca="1">IF(AND(CR$3=INDIRECT("'" &amp; $O$3 &amp;"'!$H"&amp;6+$AO9),$AR$56=INDIRECT("'" &amp; $O$3 &amp;"'!$j"&amp;6+$AO9)),INDIRECT("'" &amp; $O$3 &amp;"'!$c"&amp;6+$AO9),"")</f>
        <v/>
      </c>
      <c r="CT64" s="218" t="str">
        <f t="array" aca="1" ref="CT64" ca="1">IF(AND(CT$3=INDIRECT("'" &amp; $O$3 &amp;"'!$H"&amp;6+$AO9),$AR$56=INDIRECT("'" &amp; $O$3 &amp;"'!$j"&amp;6+$AO9)),INDIRECT("'" &amp; $O$3 &amp;"'!$c"&amp;6+$AO9),"")</f>
        <v/>
      </c>
      <c r="CX64" s="218" t="str">
        <f t="array" aca="1" ref="CX64" ca="1">IF(AND(CX$3=INDIRECT("'" &amp; $O$3 &amp;"'!$H"&amp;6+$AO9),$AR$56=INDIRECT("'" &amp; $O$3 &amp;"'!$j"&amp;6+$AO9)),INDIRECT("'" &amp; $O$3 &amp;"'!$d"&amp;6+$AO9),"")</f>
        <v/>
      </c>
      <c r="CZ64" s="218">
        <f t="array" aca="1" ref="CZ64" ca="1">IF(AND(CZ$3=INDIRECT("'" &amp; $O$3 &amp;"'!$H"&amp;6+$AO9),$AR$56=INDIRECT("'" &amp; $O$3 &amp;"'!$j"&amp;6+$AO9)),INDIRECT("'" &amp; $O$3 &amp;"'!$d"&amp;6+$AO9),"")</f>
        <v>0</v>
      </c>
      <c r="DB64" s="218" t="str">
        <f t="array" aca="1" ref="DB64" ca="1">IF(AND(DB$3=INDIRECT("'" &amp; $O$3 &amp;"'!$H"&amp;6+$AO9),$AR$56=INDIRECT("'" &amp; $O$3 &amp;"'!$j"&amp;6+$AO9)),INDIRECT("'" &amp; $O$3 &amp;"'!$d"&amp;6+$AO9),"")</f>
        <v/>
      </c>
      <c r="DD64" s="218" t="str">
        <f t="array" aca="1" ref="DD64" ca="1">IF(AND(DD$3=INDIRECT("'" &amp; $O$3 &amp;"'!$H"&amp;6+$AO9),$AR$56=INDIRECT("'" &amp; $O$3 &amp;"'!$j"&amp;6+$AO9)),INDIRECT("'" &amp; $O$3 &amp;"'!$d"&amp;6+$AO9),"")</f>
        <v/>
      </c>
      <c r="DF64" s="218" t="str">
        <f t="array" aca="1" ref="DF64" ca="1">IF(AND(DF$3=INDIRECT("'" &amp; $O$3 &amp;"'!$H"&amp;6+$AO9),$AR$56=INDIRECT("'" &amp; $O$3 &amp;"'!$j"&amp;6+$AO9)),INDIRECT("'" &amp; $O$3 &amp;"'!$d"&amp;6+$AO9),"")</f>
        <v/>
      </c>
      <c r="DH64" s="218" t="str">
        <f t="array" aca="1" ref="DH64" ca="1">IF(AND(DH$3=INDIRECT("'" &amp; $O$3 &amp;"'!$H"&amp;6+$AO9),$AR$56=INDIRECT("'" &amp; $O$3 &amp;"'!$j"&amp;6+$AO9)),INDIRECT("'" &amp; $O$3 &amp;"'!$d"&amp;6+$AO9),"")</f>
        <v/>
      </c>
      <c r="DJ64" s="218" t="str">
        <f t="array" aca="1" ref="DJ64" ca="1">IF(AND(DJ$3=INDIRECT("'" &amp; $O$3 &amp;"'!$H"&amp;6+$AO9),$AR$56=INDIRECT("'" &amp; $O$3 &amp;"'!$j"&amp;6+$AO9)),INDIRECT("'" &amp; $O$3 &amp;"'!$d"&amp;6+$AO9),"")</f>
        <v/>
      </c>
      <c r="DL64" s="218" t="str">
        <f t="array" aca="1" ref="DL64" ca="1">IF(AND(DL$3=INDIRECT("'" &amp; $O$3 &amp;"'!$H"&amp;6+$AO9),$AR$56=INDIRECT("'" &amp; $O$3 &amp;"'!$j"&amp;6+$AO9)),INDIRECT("'" &amp; $O$3 &amp;"'!$d"&amp;6+$AO9),"")</f>
        <v/>
      </c>
      <c r="DN64" s="218" t="str">
        <f t="array" aca="1" ref="DN64" ca="1">IF(AND(DN$3=INDIRECT("'" &amp; $O$3 &amp;"'!$H"&amp;6+$AO9),$AR$56=INDIRECT("'" &amp; $O$3 &amp;"'!$j"&amp;6+$AO9)),INDIRECT("'" &amp; $O$3 &amp;"'!$d"&amp;6+$AO9),"")</f>
        <v/>
      </c>
      <c r="DP64" s="218" t="str">
        <f t="array" aca="1" ref="DP64" ca="1">IF(AND(DP$3=INDIRECT("'" &amp; $O$3 &amp;"'!$H"&amp;6+$AO9),$AR$56=INDIRECT("'" &amp; $O$3 &amp;"'!$j"&amp;6+$AO9)),INDIRECT("'" &amp; $O$3 &amp;"'!$d"&amp;6+$AO9),"")</f>
        <v/>
      </c>
      <c r="DR64" s="218" t="str">
        <f t="array" aca="1" ref="DR64" ca="1">IF(AND(DR$3=INDIRECT("'" &amp; $O$3 &amp;"'!$H"&amp;6+$AO9),$AR$56=INDIRECT("'" &amp; $O$3 &amp;"'!$j"&amp;6+$AO9)),INDIRECT("'" &amp; $O$3 &amp;"'!$d"&amp;6+$AO9),"")</f>
        <v/>
      </c>
      <c r="DT64" s="218" t="str">
        <f t="array" aca="1" ref="DT64" ca="1">IF(AND(DT$3=INDIRECT("'" &amp; $O$3 &amp;"'!$H"&amp;6+$AO9),$AR$56=INDIRECT("'" &amp; $O$3 &amp;"'!$j"&amp;6+$AO9)),INDIRECT("'" &amp; $O$3 &amp;"'!$d"&amp;6+$AO9),"")</f>
        <v/>
      </c>
      <c r="DV64" s="218" t="str">
        <f t="array" aca="1" ref="DV64" ca="1">IF(AND(DV$3=INDIRECT("'" &amp; $O$3 &amp;"'!$H"&amp;6+$AO9),$AR$56=INDIRECT("'" &amp; $O$3 &amp;"'!$j"&amp;6+$AO9)),INDIRECT("'" &amp; $O$3 &amp;"'!$d"&amp;6+$AO9),"")</f>
        <v/>
      </c>
    </row>
    <row r="65" spans="3:126" ht="13.8">
      <c r="C65" s="48"/>
      <c r="D65" s="46"/>
      <c r="E65" s="46"/>
      <c r="F65" s="46"/>
      <c r="G65" s="46"/>
      <c r="H65" s="46"/>
      <c r="I65" s="46"/>
      <c r="J65" s="46"/>
      <c r="K65" s="46"/>
      <c r="L65" s="46"/>
      <c r="M65" s="48"/>
      <c r="N65" s="140" t="s">
        <v>89</v>
      </c>
      <c r="O65" s="143">
        <f ca="1">AZ55</f>
        <v>0</v>
      </c>
      <c r="P65" s="143"/>
      <c r="Q65" s="143">
        <f ca="1">CC55</f>
        <v>0</v>
      </c>
      <c r="R65" s="143"/>
      <c r="S65" s="143">
        <f ca="1">DE55</f>
        <v>0</v>
      </c>
      <c r="T65" s="144"/>
      <c r="U65" s="46"/>
      <c r="V65" s="48"/>
      <c r="W65" s="140" t="s">
        <v>89</v>
      </c>
      <c r="X65" s="143">
        <f ca="1">BD55</f>
        <v>0</v>
      </c>
      <c r="Y65" s="143"/>
      <c r="Z65" s="143">
        <f ca="1">CG55</f>
        <v>0</v>
      </c>
      <c r="AA65" s="143"/>
      <c r="AB65" s="143">
        <f ca="1">DI55</f>
        <v>0</v>
      </c>
      <c r="AC65" s="144"/>
      <c r="AD65" s="46"/>
      <c r="AE65" s="46"/>
      <c r="AF65" s="140" t="s">
        <v>89</v>
      </c>
      <c r="AG65" s="143">
        <f ca="1">BL55</f>
        <v>0</v>
      </c>
      <c r="AH65" s="143"/>
      <c r="AI65" s="143">
        <f ca="1">CO55</f>
        <v>0</v>
      </c>
      <c r="AJ65" s="143"/>
      <c r="AK65" s="143">
        <f ca="1">DQ55</f>
        <v>0</v>
      </c>
      <c r="AL65" s="144"/>
      <c r="AM65" s="47"/>
      <c r="AS65" t="str">
        <f t="array" aca="1" ref="AS65" ca="1">IF(AND(AS$3=INDIRECT("'" &amp; $O$3 &amp;"'!$H"&amp;6+$AO10),$AR$56=INDIRECT("'" &amp; $O$3 &amp;"'!$j"&amp;6+$AO10)),INDIRECT("'" &amp; $O$3 &amp;"'!$b"&amp;6+$AO10),"")</f>
        <v/>
      </c>
      <c r="AU65">
        <f t="array" aca="1" ref="AU65" ca="1">IF(AND(AU$3=INDIRECT("'" &amp; $O$3 &amp;"'!$H"&amp;6+$AO10),$AR$56=INDIRECT("'" &amp; $O$3 &amp;"'!$j"&amp;6+$AO10)),INDIRECT("'" &amp; $O$3 &amp;"'!$b"&amp;6+$AO10),"")</f>
        <v>60</v>
      </c>
      <c r="AW65" t="str">
        <f t="array" aca="1" ref="AW65" ca="1">IF(AND(AW$3=INDIRECT("'" &amp; $O$3 &amp;"'!$H"&amp;6+$AO10),$AR$56=INDIRECT("'" &amp; $O$3 &amp;"'!$j"&amp;6+$AO10)),INDIRECT("'" &amp; $O$3 &amp;"'!$b"&amp;6+$AO10),"")</f>
        <v/>
      </c>
      <c r="AY65" t="str">
        <f t="array" aca="1" ref="AY65" ca="1">IF(AND(AY$3=INDIRECT("'" &amp; $O$3 &amp;"'!$H"&amp;6+$AO10),$AR$56=INDIRECT("'" &amp; $O$3 &amp;"'!$j"&amp;6+$AO10)),INDIRECT("'" &amp; $O$3 &amp;"'!$b"&amp;6+$AO10),"")</f>
        <v/>
      </c>
      <c r="BA65" t="str">
        <f t="array" aca="1" ref="BA65" ca="1">IF(AND(BA$3=INDIRECT("'" &amp; $O$3 &amp;"'!$H"&amp;6+$AO10),$AR$56=INDIRECT("'" &amp; $O$3 &amp;"'!$j"&amp;6+$AO10)),INDIRECT("'" &amp; $O$3 &amp;"'!$b"&amp;6+$AO10),"")</f>
        <v/>
      </c>
      <c r="BC65" t="str">
        <f t="array" aca="1" ref="BC65" ca="1">IF(AND(BC$3=INDIRECT("'" &amp; $O$3 &amp;"'!$H"&amp;6+$AO10),$AR$56=INDIRECT("'" &amp; $O$3 &amp;"'!$j"&amp;6+$AO10)),INDIRECT("'" &amp; $O$3 &amp;"'!$b"&amp;6+$AO10),"")</f>
        <v/>
      </c>
      <c r="BE65" t="str">
        <f t="array" aca="1" ref="BE65" ca="1">IF(AND(BE$3=INDIRECT("'" &amp; $O$3 &amp;"'!$H"&amp;6+$AO10),$AR$56=INDIRECT("'" &amp; $O$3 &amp;"'!$j"&amp;6+$AO10)),INDIRECT("'" &amp; $O$3 &amp;"'!$b"&amp;6+$AO10),"")</f>
        <v/>
      </c>
      <c r="BG65" t="str">
        <f t="array" aca="1" ref="BG65" ca="1">IF(AND(BG$3=INDIRECT("'" &amp; $O$3 &amp;"'!$H"&amp;6+$AO10),$AR$56=INDIRECT("'" &amp; $O$3 &amp;"'!$j"&amp;6+$AO10)),INDIRECT("'" &amp; $O$3 &amp;"'!$b"&amp;6+$AO10),"")</f>
        <v/>
      </c>
      <c r="BI65" t="str">
        <f t="array" aca="1" ref="BI65" ca="1">IF(AND(BI$3=INDIRECT("'" &amp; $O$3 &amp;"'!$H"&amp;6+$AO10),$AR$56=INDIRECT("'" &amp; $O$3 &amp;"'!$j"&amp;6+$AO10)),INDIRECT("'" &amp; $O$3 &amp;"'!$b"&amp;6+$AO10),"")</f>
        <v/>
      </c>
      <c r="BK65" t="str">
        <f t="array" aca="1" ref="BK65" ca="1">IF(AND(BK$3=INDIRECT("'" &amp; $O$3 &amp;"'!$H"&amp;6+$AO10),$AR$56=INDIRECT("'" &amp; $O$3 &amp;"'!$j"&amp;6+$AO10)),INDIRECT("'" &amp; $O$3 &amp;"'!$b"&amp;6+$AO10),"")</f>
        <v/>
      </c>
      <c r="BM65" t="str">
        <f t="array" aca="1" ref="BM65" ca="1">IF(AND(BM$3=INDIRECT("'" &amp; $O$3 &amp;"'!$H"&amp;6+$AO10),$AR$56=INDIRECT("'" &amp; $O$3 &amp;"'!$j"&amp;6+$AO10)),INDIRECT("'" &amp; $O$3 &amp;"'!$b"&amp;6+$AO10),"")</f>
        <v/>
      </c>
      <c r="BO65" t="str">
        <f t="array" aca="1" ref="BO65" ca="1">IF(AND(BO$3=INDIRECT("'" &amp; $O$3 &amp;"'!$H"&amp;6+$AO10),$AR$56=INDIRECT("'" &amp; $O$3 &amp;"'!$j"&amp;6+$AO10)),INDIRECT("'" &amp; $O$3 &amp;"'!$b"&amp;6+$AO10),"")</f>
        <v/>
      </c>
      <c r="BQ65" t="str">
        <f t="array" aca="1" ref="BQ65" ca="1">IF(AND(BQ$3=INDIRECT("'" &amp; $O$3 &amp;"'!$H"&amp;6+$AO10),$AR$56=INDIRECT("'" &amp; $O$3 &amp;"'!$j"&amp;6+$AO10)),INDIRECT("'" &amp; $O$3 &amp;"'!$b"&amp;6+$AO10),"")</f>
        <v/>
      </c>
      <c r="BV65" t="str">
        <f t="array" aca="1" ref="BV65" ca="1">IF(AND(BV$3=INDIRECT("'" &amp; $O$3 &amp;"'!$H"&amp;6+$AO10),$AR$56=INDIRECT("'" &amp; $O$3 &amp;"'!$j"&amp;6+$AO10)),INDIRECT("'" &amp; $O$3 &amp;"'!$c"&amp;6+$AO10),"")</f>
        <v/>
      </c>
      <c r="BX65">
        <f t="array" aca="1" ref="BX65" ca="1">IF(AND(BX$3=INDIRECT("'" &amp; $O$3 &amp;"'!$H"&amp;6+$AO10),$AR$56=INDIRECT("'" &amp; $O$3 &amp;"'!$j"&amp;6+$AO10)),INDIRECT("'" &amp; $O$3 &amp;"'!$c"&amp;6+$AO10),"")</f>
        <v>60</v>
      </c>
      <c r="BZ65" t="str">
        <f t="array" aca="1" ref="BZ65" ca="1">IF(AND(BZ$3=INDIRECT("'" &amp; $O$3 &amp;"'!$H"&amp;6+$AO10),$AR$56=INDIRECT("'" &amp; $O$3 &amp;"'!$j"&amp;6+$AO10)),INDIRECT("'" &amp; $O$3 &amp;"'!$c"&amp;6+$AO10),"")</f>
        <v/>
      </c>
      <c r="CB65" t="str">
        <f t="array" aca="1" ref="CB65" ca="1">IF(AND(CB$3=INDIRECT("'" &amp; $O$3 &amp;"'!$H"&amp;6+$AO10),$AR$56=INDIRECT("'" &amp; $O$3 &amp;"'!$j"&amp;6+$AO10)),INDIRECT("'" &amp; $O$3 &amp;"'!$c"&amp;6+$AO10),"")</f>
        <v/>
      </c>
      <c r="CD65" t="str">
        <f t="array" aca="1" ref="CD65" ca="1">IF(AND(CD$3=INDIRECT("'" &amp; $O$3 &amp;"'!$H"&amp;6+$AO10),$AR$56=INDIRECT("'" &amp; $O$3 &amp;"'!$j"&amp;6+$AO10)),INDIRECT("'" &amp; $O$3 &amp;"'!$c"&amp;6+$AO10),"")</f>
        <v/>
      </c>
      <c r="CF65" t="str">
        <f t="array" aca="1" ref="CF65" ca="1">IF(AND(CF$3=INDIRECT("'" &amp; $O$3 &amp;"'!$H"&amp;6+$AO10),$AR$56=INDIRECT("'" &amp; $O$3 &amp;"'!$j"&amp;6+$AO10)),INDIRECT("'" &amp; $O$3 &amp;"'!$c"&amp;6+$AO10),"")</f>
        <v/>
      </c>
      <c r="CH65" t="str">
        <f t="array" aca="1" ref="CH65" ca="1">IF(AND(CH$3=INDIRECT("'" &amp; $O$3 &amp;"'!$H"&amp;6+$AO10),$AR$56=INDIRECT("'" &amp; $O$3 &amp;"'!$j"&amp;6+$AO10)),INDIRECT("'" &amp; $O$3 &amp;"'!$c"&amp;6+$AO10),"")</f>
        <v/>
      </c>
      <c r="CJ65" t="str">
        <f t="array" aca="1" ref="CJ65" ca="1">IF(AND(CJ$3=INDIRECT("'" &amp; $O$3 &amp;"'!$H"&amp;6+$AO10),$AR$56=INDIRECT("'" &amp; $O$3 &amp;"'!$j"&amp;6+$AO10)),INDIRECT("'" &amp; $O$3 &amp;"'!$c"&amp;6+$AO10),"")</f>
        <v/>
      </c>
      <c r="CL65" t="str">
        <f t="array" aca="1" ref="CL65" ca="1">IF(AND(CL$3=INDIRECT("'" &amp; $O$3 &amp;"'!$H"&amp;6+$AO10),$AR$56=INDIRECT("'" &amp; $O$3 &amp;"'!$j"&amp;6+$AO10)),INDIRECT("'" &amp; $O$3 &amp;"'!$c"&amp;6+$AO10),"")</f>
        <v/>
      </c>
      <c r="CN65" t="str">
        <f t="array" aca="1" ref="CN65" ca="1">IF(AND(CN$3=INDIRECT("'" &amp; $O$3 &amp;"'!$H"&amp;6+$AO10),$AR$56=INDIRECT("'" &amp; $O$3 &amp;"'!$j"&amp;6+$AO10)),INDIRECT("'" &amp; $O$3 &amp;"'!$c"&amp;6+$AO10),"")</f>
        <v/>
      </c>
      <c r="CP65" t="str">
        <f t="array" aca="1" ref="CP65" ca="1">IF(AND(CP$3=INDIRECT("'" &amp; $O$3 &amp;"'!$H"&amp;6+$AO10),$AR$56=INDIRECT("'" &amp; $O$3 &amp;"'!$j"&amp;6+$AO10)),INDIRECT("'" &amp; $O$3 &amp;"'!$c"&amp;6+$AO10),"")</f>
        <v/>
      </c>
      <c r="CR65" s="218" t="str">
        <f t="array" aca="1" ref="CR65" ca="1">IF(AND(CR$3=INDIRECT("'" &amp; $O$3 &amp;"'!$H"&amp;6+$AO10),$AR$56=INDIRECT("'" &amp; $O$3 &amp;"'!$j"&amp;6+$AO10)),INDIRECT("'" &amp; $O$3 &amp;"'!$c"&amp;6+$AO10),"")</f>
        <v/>
      </c>
      <c r="CT65" s="218" t="str">
        <f t="array" aca="1" ref="CT65" ca="1">IF(AND(CT$3=INDIRECT("'" &amp; $O$3 &amp;"'!$H"&amp;6+$AO10),$AR$56=INDIRECT("'" &amp; $O$3 &amp;"'!$j"&amp;6+$AO10)),INDIRECT("'" &amp; $O$3 &amp;"'!$c"&amp;6+$AO10),"")</f>
        <v/>
      </c>
      <c r="CX65" s="218" t="str">
        <f t="array" aca="1" ref="CX65" ca="1">IF(AND(CX$3=INDIRECT("'" &amp; $O$3 &amp;"'!$H"&amp;6+$AO10),$AR$56=INDIRECT("'" &amp; $O$3 &amp;"'!$j"&amp;6+$AO10)),INDIRECT("'" &amp; $O$3 &amp;"'!$d"&amp;6+$AO10),"")</f>
        <v/>
      </c>
      <c r="CZ65" s="218">
        <f t="array" aca="1" ref="CZ65" ca="1">IF(AND(CZ$3=INDIRECT("'" &amp; $O$3 &amp;"'!$H"&amp;6+$AO10),$AR$56=INDIRECT("'" &amp; $O$3 &amp;"'!$j"&amp;6+$AO10)),INDIRECT("'" &amp; $O$3 &amp;"'!$d"&amp;6+$AO10),"")</f>
        <v>60</v>
      </c>
      <c r="DB65" s="218" t="str">
        <f t="array" aca="1" ref="DB65" ca="1">IF(AND(DB$3=INDIRECT("'" &amp; $O$3 &amp;"'!$H"&amp;6+$AO10),$AR$56=INDIRECT("'" &amp; $O$3 &amp;"'!$j"&amp;6+$AO10)),INDIRECT("'" &amp; $O$3 &amp;"'!$d"&amp;6+$AO10),"")</f>
        <v/>
      </c>
      <c r="DD65" s="218" t="str">
        <f t="array" aca="1" ref="DD65" ca="1">IF(AND(DD$3=INDIRECT("'" &amp; $O$3 &amp;"'!$H"&amp;6+$AO10),$AR$56=INDIRECT("'" &amp; $O$3 &amp;"'!$j"&amp;6+$AO10)),INDIRECT("'" &amp; $O$3 &amp;"'!$d"&amp;6+$AO10),"")</f>
        <v/>
      </c>
      <c r="DF65" s="218" t="str">
        <f t="array" aca="1" ref="DF65" ca="1">IF(AND(DF$3=INDIRECT("'" &amp; $O$3 &amp;"'!$H"&amp;6+$AO10),$AR$56=INDIRECT("'" &amp; $O$3 &amp;"'!$j"&amp;6+$AO10)),INDIRECT("'" &amp; $O$3 &amp;"'!$d"&amp;6+$AO10),"")</f>
        <v/>
      </c>
      <c r="DH65" s="218" t="str">
        <f t="array" aca="1" ref="DH65" ca="1">IF(AND(DH$3=INDIRECT("'" &amp; $O$3 &amp;"'!$H"&amp;6+$AO10),$AR$56=INDIRECT("'" &amp; $O$3 &amp;"'!$j"&amp;6+$AO10)),INDIRECT("'" &amp; $O$3 &amp;"'!$d"&amp;6+$AO10),"")</f>
        <v/>
      </c>
      <c r="DJ65" s="218" t="str">
        <f t="array" aca="1" ref="DJ65" ca="1">IF(AND(DJ$3=INDIRECT("'" &amp; $O$3 &amp;"'!$H"&amp;6+$AO10),$AR$56=INDIRECT("'" &amp; $O$3 &amp;"'!$j"&amp;6+$AO10)),INDIRECT("'" &amp; $O$3 &amp;"'!$d"&amp;6+$AO10),"")</f>
        <v/>
      </c>
      <c r="DL65" s="218" t="str">
        <f t="array" aca="1" ref="DL65" ca="1">IF(AND(DL$3=INDIRECT("'" &amp; $O$3 &amp;"'!$H"&amp;6+$AO10),$AR$56=INDIRECT("'" &amp; $O$3 &amp;"'!$j"&amp;6+$AO10)),INDIRECT("'" &amp; $O$3 &amp;"'!$d"&amp;6+$AO10),"")</f>
        <v/>
      </c>
      <c r="DN65" s="218" t="str">
        <f t="array" aca="1" ref="DN65" ca="1">IF(AND(DN$3=INDIRECT("'" &amp; $O$3 &amp;"'!$H"&amp;6+$AO10),$AR$56=INDIRECT("'" &amp; $O$3 &amp;"'!$j"&amp;6+$AO10)),INDIRECT("'" &amp; $O$3 &amp;"'!$d"&amp;6+$AO10),"")</f>
        <v/>
      </c>
      <c r="DP65" s="218" t="str">
        <f t="array" aca="1" ref="DP65" ca="1">IF(AND(DP$3=INDIRECT("'" &amp; $O$3 &amp;"'!$H"&amp;6+$AO10),$AR$56=INDIRECT("'" &amp; $O$3 &amp;"'!$j"&amp;6+$AO10)),INDIRECT("'" &amp; $O$3 &amp;"'!$d"&amp;6+$AO10),"")</f>
        <v/>
      </c>
      <c r="DR65" s="218" t="str">
        <f t="array" aca="1" ref="DR65" ca="1">IF(AND(DR$3=INDIRECT("'" &amp; $O$3 &amp;"'!$H"&amp;6+$AO10),$AR$56=INDIRECT("'" &amp; $O$3 &amp;"'!$j"&amp;6+$AO10)),INDIRECT("'" &amp; $O$3 &amp;"'!$d"&amp;6+$AO10),"")</f>
        <v/>
      </c>
      <c r="DT65" s="218" t="str">
        <f t="array" aca="1" ref="DT65" ca="1">IF(AND(DT$3=INDIRECT("'" &amp; $O$3 &amp;"'!$H"&amp;6+$AO10),$AR$56=INDIRECT("'" &amp; $O$3 &amp;"'!$j"&amp;6+$AO10)),INDIRECT("'" &amp; $O$3 &amp;"'!$d"&amp;6+$AO10),"")</f>
        <v/>
      </c>
      <c r="DV65" s="218" t="str">
        <f t="array" aca="1" ref="DV65" ca="1">IF(AND(DV$3=INDIRECT("'" &amp; $O$3 &amp;"'!$H"&amp;6+$AO10),$AR$56=INDIRECT("'" &amp; $O$3 &amp;"'!$j"&amp;6+$AO10)),INDIRECT("'" &amp; $O$3 &amp;"'!$d"&amp;6+$AO10),"")</f>
        <v/>
      </c>
    </row>
    <row r="66" spans="3:126" ht="13.8">
      <c r="C66" s="48"/>
      <c r="D66" s="46"/>
      <c r="E66" s="46"/>
      <c r="F66" s="46"/>
      <c r="G66" s="46"/>
      <c r="H66" s="46"/>
      <c r="I66" s="46"/>
      <c r="J66" s="46"/>
      <c r="K66" s="46"/>
      <c r="L66" s="46"/>
      <c r="M66" s="48"/>
      <c r="N66" s="140" t="s">
        <v>90</v>
      </c>
      <c r="O66" s="143">
        <f ca="1">AZ109</f>
        <v>0</v>
      </c>
      <c r="P66" s="143"/>
      <c r="Q66" s="143">
        <f ca="1">CC109</f>
        <v>0</v>
      </c>
      <c r="R66" s="143"/>
      <c r="S66" s="143">
        <f ca="1">DE109</f>
        <v>0</v>
      </c>
      <c r="T66" s="144"/>
      <c r="U66" s="46"/>
      <c r="V66" s="48"/>
      <c r="W66" s="140" t="s">
        <v>90</v>
      </c>
      <c r="X66" s="143">
        <f ca="1">BD109</f>
        <v>0</v>
      </c>
      <c r="Y66" s="143"/>
      <c r="Z66" s="143">
        <f ca="1">CG109</f>
        <v>0</v>
      </c>
      <c r="AA66" s="143"/>
      <c r="AB66" s="143">
        <f ca="1">DI109</f>
        <v>0</v>
      </c>
      <c r="AC66" s="144"/>
      <c r="AD66" s="46"/>
      <c r="AE66" s="46"/>
      <c r="AF66" s="140" t="s">
        <v>90</v>
      </c>
      <c r="AG66" s="143">
        <f ca="1">BL109</f>
        <v>0</v>
      </c>
      <c r="AH66" s="143"/>
      <c r="AI66" s="143">
        <f ca="1">CO109</f>
        <v>0</v>
      </c>
      <c r="AJ66" s="143"/>
      <c r="AK66" s="143">
        <f ca="1">DQ109</f>
        <v>0</v>
      </c>
      <c r="AL66" s="144"/>
      <c r="AM66" s="47"/>
      <c r="AS66" t="str">
        <f t="array" aca="1" ref="AS66" ca="1">IF(AND(AS$3=INDIRECT("'" &amp; $O$3 &amp;"'!$H"&amp;6+$AO11),$AR$56=INDIRECT("'" &amp; $O$3 &amp;"'!$j"&amp;6+$AO11)),INDIRECT("'" &amp; $O$3 &amp;"'!$b"&amp;6+$AO11),"")</f>
        <v/>
      </c>
      <c r="AU66" t="str">
        <f t="array" aca="1" ref="AU66" ca="1">IF(AND(AU$3=INDIRECT("'" &amp; $O$3 &amp;"'!$H"&amp;6+$AO11),$AR$56=INDIRECT("'" &amp; $O$3 &amp;"'!$j"&amp;6+$AO11)),INDIRECT("'" &amp; $O$3 &amp;"'!$b"&amp;6+$AO11),"")</f>
        <v/>
      </c>
      <c r="AW66" t="str">
        <f t="array" aca="1" ref="AW66" ca="1">IF(AND(AW$3=INDIRECT("'" &amp; $O$3 &amp;"'!$H"&amp;6+$AO11),$AR$56=INDIRECT("'" &amp; $O$3 &amp;"'!$j"&amp;6+$AO11)),INDIRECT("'" &amp; $O$3 &amp;"'!$b"&amp;6+$AO11),"")</f>
        <v/>
      </c>
      <c r="AY66" t="str">
        <f t="array" aca="1" ref="AY66" ca="1">IF(AND(AY$3=INDIRECT("'" &amp; $O$3 &amp;"'!$H"&amp;6+$AO11),$AR$56=INDIRECT("'" &amp; $O$3 &amp;"'!$j"&amp;6+$AO11)),INDIRECT("'" &amp; $O$3 &amp;"'!$b"&amp;6+$AO11),"")</f>
        <v/>
      </c>
      <c r="BA66" t="str">
        <f t="array" aca="1" ref="BA66" ca="1">IF(AND(BA$3=INDIRECT("'" &amp; $O$3 &amp;"'!$H"&amp;6+$AO11),$AR$56=INDIRECT("'" &amp; $O$3 &amp;"'!$j"&amp;6+$AO11)),INDIRECT("'" &amp; $O$3 &amp;"'!$b"&amp;6+$AO11),"")</f>
        <v/>
      </c>
      <c r="BC66" t="str">
        <f t="array" aca="1" ref="BC66" ca="1">IF(AND(BC$3=INDIRECT("'" &amp; $O$3 &amp;"'!$H"&amp;6+$AO11),$AR$56=INDIRECT("'" &amp; $O$3 &amp;"'!$j"&amp;6+$AO11)),INDIRECT("'" &amp; $O$3 &amp;"'!$b"&amp;6+$AO11),"")</f>
        <v/>
      </c>
      <c r="BE66" t="str">
        <f t="array" aca="1" ref="BE66" ca="1">IF(AND(BE$3=INDIRECT("'" &amp; $O$3 &amp;"'!$H"&amp;6+$AO11),$AR$56=INDIRECT("'" &amp; $O$3 &amp;"'!$j"&amp;6+$AO11)),INDIRECT("'" &amp; $O$3 &amp;"'!$b"&amp;6+$AO11),"")</f>
        <v/>
      </c>
      <c r="BG66" t="str">
        <f t="array" aca="1" ref="BG66" ca="1">IF(AND(BG$3=INDIRECT("'" &amp; $O$3 &amp;"'!$H"&amp;6+$AO11),$AR$56=INDIRECT("'" &amp; $O$3 &amp;"'!$j"&amp;6+$AO11)),INDIRECT("'" &amp; $O$3 &amp;"'!$b"&amp;6+$AO11),"")</f>
        <v/>
      </c>
      <c r="BI66">
        <f t="array" aca="1" ref="BI66" ca="1">IF(AND(BI$3=INDIRECT("'" &amp; $O$3 &amp;"'!$H"&amp;6+$AO11),$AR$56=INDIRECT("'" &amp; $O$3 &amp;"'!$j"&amp;6+$AO11)),INDIRECT("'" &amp; $O$3 &amp;"'!$b"&amp;6+$AO11),"")</f>
        <v>0</v>
      </c>
      <c r="BK66" t="str">
        <f t="array" aca="1" ref="BK66" ca="1">IF(AND(BK$3=INDIRECT("'" &amp; $O$3 &amp;"'!$H"&amp;6+$AO11),$AR$56=INDIRECT("'" &amp; $O$3 &amp;"'!$j"&amp;6+$AO11)),INDIRECT("'" &amp; $O$3 &amp;"'!$b"&amp;6+$AO11),"")</f>
        <v/>
      </c>
      <c r="BM66" t="str">
        <f t="array" aca="1" ref="BM66" ca="1">IF(AND(BM$3=INDIRECT("'" &amp; $O$3 &amp;"'!$H"&amp;6+$AO11),$AR$56=INDIRECT("'" &amp; $O$3 &amp;"'!$j"&amp;6+$AO11)),INDIRECT("'" &amp; $O$3 &amp;"'!$b"&amp;6+$AO11),"")</f>
        <v/>
      </c>
      <c r="BO66" t="str">
        <f t="array" aca="1" ref="BO66" ca="1">IF(AND(BO$3=INDIRECT("'" &amp; $O$3 &amp;"'!$H"&amp;6+$AO11),$AR$56=INDIRECT("'" &amp; $O$3 &amp;"'!$j"&amp;6+$AO11)),INDIRECT("'" &amp; $O$3 &amp;"'!$b"&amp;6+$AO11),"")</f>
        <v/>
      </c>
      <c r="BQ66" t="str">
        <f t="array" aca="1" ref="BQ66" ca="1">IF(AND(BQ$3=INDIRECT("'" &amp; $O$3 &amp;"'!$H"&amp;6+$AO11),$AR$56=INDIRECT("'" &amp; $O$3 &amp;"'!$j"&amp;6+$AO11)),INDIRECT("'" &amp; $O$3 &amp;"'!$b"&amp;6+$AO11),"")</f>
        <v/>
      </c>
      <c r="BV66" t="str">
        <f t="array" aca="1" ref="BV66" ca="1">IF(AND(BV$3=INDIRECT("'" &amp; $O$3 &amp;"'!$H"&amp;6+$AO11),$AR$56=INDIRECT("'" &amp; $O$3 &amp;"'!$j"&amp;6+$AO11)),INDIRECT("'" &amp; $O$3 &amp;"'!$c"&amp;6+$AO11),"")</f>
        <v/>
      </c>
      <c r="BX66" t="str">
        <f t="array" aca="1" ref="BX66" ca="1">IF(AND(BX$3=INDIRECT("'" &amp; $O$3 &amp;"'!$H"&amp;6+$AO11),$AR$56=INDIRECT("'" &amp; $O$3 &amp;"'!$j"&amp;6+$AO11)),INDIRECT("'" &amp; $O$3 &amp;"'!$c"&amp;6+$AO11),"")</f>
        <v/>
      </c>
      <c r="BZ66" t="str">
        <f t="array" aca="1" ref="BZ66" ca="1">IF(AND(BZ$3=INDIRECT("'" &amp; $O$3 &amp;"'!$H"&amp;6+$AO11),$AR$56=INDIRECT("'" &amp; $O$3 &amp;"'!$j"&amp;6+$AO11)),INDIRECT("'" &amp; $O$3 &amp;"'!$c"&amp;6+$AO11),"")</f>
        <v/>
      </c>
      <c r="CB66" t="str">
        <f t="array" aca="1" ref="CB66" ca="1">IF(AND(CB$3=INDIRECT("'" &amp; $O$3 &amp;"'!$H"&amp;6+$AO11),$AR$56=INDIRECT("'" &amp; $O$3 &amp;"'!$j"&amp;6+$AO11)),INDIRECT("'" &amp; $O$3 &amp;"'!$c"&amp;6+$AO11),"")</f>
        <v/>
      </c>
      <c r="CD66" t="str">
        <f t="array" aca="1" ref="CD66" ca="1">IF(AND(CD$3=INDIRECT("'" &amp; $O$3 &amp;"'!$H"&amp;6+$AO11),$AR$56=INDIRECT("'" &amp; $O$3 &amp;"'!$j"&amp;6+$AO11)),INDIRECT("'" &amp; $O$3 &amp;"'!$c"&amp;6+$AO11),"")</f>
        <v/>
      </c>
      <c r="CF66" t="str">
        <f t="array" aca="1" ref="CF66" ca="1">IF(AND(CF$3=INDIRECT("'" &amp; $O$3 &amp;"'!$H"&amp;6+$AO11),$AR$56=INDIRECT("'" &amp; $O$3 &amp;"'!$j"&amp;6+$AO11)),INDIRECT("'" &amp; $O$3 &amp;"'!$c"&amp;6+$AO11),"")</f>
        <v/>
      </c>
      <c r="CH66" t="str">
        <f t="array" aca="1" ref="CH66" ca="1">IF(AND(CH$3=INDIRECT("'" &amp; $O$3 &amp;"'!$H"&amp;6+$AO11),$AR$56=INDIRECT("'" &amp; $O$3 &amp;"'!$j"&amp;6+$AO11)),INDIRECT("'" &amp; $O$3 &amp;"'!$c"&amp;6+$AO11),"")</f>
        <v/>
      </c>
      <c r="CJ66" t="str">
        <f t="array" aca="1" ref="CJ66" ca="1">IF(AND(CJ$3=INDIRECT("'" &amp; $O$3 &amp;"'!$H"&amp;6+$AO11),$AR$56=INDIRECT("'" &amp; $O$3 &amp;"'!$j"&amp;6+$AO11)),INDIRECT("'" &amp; $O$3 &amp;"'!$c"&amp;6+$AO11),"")</f>
        <v/>
      </c>
      <c r="CL66">
        <f t="array" aca="1" ref="CL66" ca="1">IF(AND(CL$3=INDIRECT("'" &amp; $O$3 &amp;"'!$H"&amp;6+$AO11),$AR$56=INDIRECT("'" &amp; $O$3 &amp;"'!$j"&amp;6+$AO11)),INDIRECT("'" &amp; $O$3 &amp;"'!$c"&amp;6+$AO11),"")</f>
        <v>0</v>
      </c>
      <c r="CN66" t="str">
        <f t="array" aca="1" ref="CN66" ca="1">IF(AND(CN$3=INDIRECT("'" &amp; $O$3 &amp;"'!$H"&amp;6+$AO11),$AR$56=INDIRECT("'" &amp; $O$3 &amp;"'!$j"&amp;6+$AO11)),INDIRECT("'" &amp; $O$3 &amp;"'!$c"&amp;6+$AO11),"")</f>
        <v/>
      </c>
      <c r="CP66" t="str">
        <f t="array" aca="1" ref="CP66" ca="1">IF(AND(CP$3=INDIRECT("'" &amp; $O$3 &amp;"'!$H"&amp;6+$AO11),$AR$56=INDIRECT("'" &amp; $O$3 &amp;"'!$j"&amp;6+$AO11)),INDIRECT("'" &amp; $O$3 &amp;"'!$c"&amp;6+$AO11),"")</f>
        <v/>
      </c>
      <c r="CR66" s="218" t="str">
        <f t="array" aca="1" ref="CR66" ca="1">IF(AND(CR$3=INDIRECT("'" &amp; $O$3 &amp;"'!$H"&amp;6+$AO11),$AR$56=INDIRECT("'" &amp; $O$3 &amp;"'!$j"&amp;6+$AO11)),INDIRECT("'" &amp; $O$3 &amp;"'!$c"&amp;6+$AO11),"")</f>
        <v/>
      </c>
      <c r="CT66" s="218" t="str">
        <f t="array" aca="1" ref="CT66" ca="1">IF(AND(CT$3=INDIRECT("'" &amp; $O$3 &amp;"'!$H"&amp;6+$AO11),$AR$56=INDIRECT("'" &amp; $O$3 &amp;"'!$j"&amp;6+$AO11)),INDIRECT("'" &amp; $O$3 &amp;"'!$c"&amp;6+$AO11),"")</f>
        <v/>
      </c>
      <c r="CX66" s="218" t="str">
        <f t="array" aca="1" ref="CX66" ca="1">IF(AND(CX$3=INDIRECT("'" &amp; $O$3 &amp;"'!$H"&amp;6+$AO11),$AR$56=INDIRECT("'" &amp; $O$3 &amp;"'!$j"&amp;6+$AO11)),INDIRECT("'" &amp; $O$3 &amp;"'!$d"&amp;6+$AO11),"")</f>
        <v/>
      </c>
      <c r="CZ66" s="218" t="str">
        <f t="array" aca="1" ref="CZ66" ca="1">IF(AND(CZ$3=INDIRECT("'" &amp; $O$3 &amp;"'!$H"&amp;6+$AO11),$AR$56=INDIRECT("'" &amp; $O$3 &amp;"'!$j"&amp;6+$AO11)),INDIRECT("'" &amp; $O$3 &amp;"'!$d"&amp;6+$AO11),"")</f>
        <v/>
      </c>
      <c r="DB66" s="218" t="str">
        <f t="array" aca="1" ref="DB66" ca="1">IF(AND(DB$3=INDIRECT("'" &amp; $O$3 &amp;"'!$H"&amp;6+$AO11),$AR$56=INDIRECT("'" &amp; $O$3 &amp;"'!$j"&amp;6+$AO11)),INDIRECT("'" &amp; $O$3 &amp;"'!$d"&amp;6+$AO11),"")</f>
        <v/>
      </c>
      <c r="DD66" s="218" t="str">
        <f t="array" aca="1" ref="DD66" ca="1">IF(AND(DD$3=INDIRECT("'" &amp; $O$3 &amp;"'!$H"&amp;6+$AO11),$AR$56=INDIRECT("'" &amp; $O$3 &amp;"'!$j"&amp;6+$AO11)),INDIRECT("'" &amp; $O$3 &amp;"'!$d"&amp;6+$AO11),"")</f>
        <v/>
      </c>
      <c r="DF66" s="218" t="str">
        <f t="array" aca="1" ref="DF66" ca="1">IF(AND(DF$3=INDIRECT("'" &amp; $O$3 &amp;"'!$H"&amp;6+$AO11),$AR$56=INDIRECT("'" &amp; $O$3 &amp;"'!$j"&amp;6+$AO11)),INDIRECT("'" &amp; $O$3 &amp;"'!$d"&amp;6+$AO11),"")</f>
        <v/>
      </c>
      <c r="DH66" s="218" t="str">
        <f t="array" aca="1" ref="DH66" ca="1">IF(AND(DH$3=INDIRECT("'" &amp; $O$3 &amp;"'!$H"&amp;6+$AO11),$AR$56=INDIRECT("'" &amp; $O$3 &amp;"'!$j"&amp;6+$AO11)),INDIRECT("'" &amp; $O$3 &amp;"'!$d"&amp;6+$AO11),"")</f>
        <v/>
      </c>
      <c r="DJ66" s="218" t="str">
        <f t="array" aca="1" ref="DJ66" ca="1">IF(AND(DJ$3=INDIRECT("'" &amp; $O$3 &amp;"'!$H"&amp;6+$AO11),$AR$56=INDIRECT("'" &amp; $O$3 &amp;"'!$j"&amp;6+$AO11)),INDIRECT("'" &amp; $O$3 &amp;"'!$d"&amp;6+$AO11),"")</f>
        <v/>
      </c>
      <c r="DL66" s="218" t="str">
        <f t="array" aca="1" ref="DL66" ca="1">IF(AND(DL$3=INDIRECT("'" &amp; $O$3 &amp;"'!$H"&amp;6+$AO11),$AR$56=INDIRECT("'" &amp; $O$3 &amp;"'!$j"&amp;6+$AO11)),INDIRECT("'" &amp; $O$3 &amp;"'!$d"&amp;6+$AO11),"")</f>
        <v/>
      </c>
      <c r="DN66" s="218">
        <f t="array" aca="1" ref="DN66" ca="1">IF(AND(DN$3=INDIRECT("'" &amp; $O$3 &amp;"'!$H"&amp;6+$AO11),$AR$56=INDIRECT("'" &amp; $O$3 &amp;"'!$j"&amp;6+$AO11)),INDIRECT("'" &amp; $O$3 &amp;"'!$d"&amp;6+$AO11),"")</f>
        <v>0</v>
      </c>
      <c r="DP66" s="218" t="str">
        <f t="array" aca="1" ref="DP66" ca="1">IF(AND(DP$3=INDIRECT("'" &amp; $O$3 &amp;"'!$H"&amp;6+$AO11),$AR$56=INDIRECT("'" &amp; $O$3 &amp;"'!$j"&amp;6+$AO11)),INDIRECT("'" &amp; $O$3 &amp;"'!$d"&amp;6+$AO11),"")</f>
        <v/>
      </c>
      <c r="DR66" s="218" t="str">
        <f t="array" aca="1" ref="DR66" ca="1">IF(AND(DR$3=INDIRECT("'" &amp; $O$3 &amp;"'!$H"&amp;6+$AO11),$AR$56=INDIRECT("'" &amp; $O$3 &amp;"'!$j"&amp;6+$AO11)),INDIRECT("'" &amp; $O$3 &amp;"'!$d"&amp;6+$AO11),"")</f>
        <v/>
      </c>
      <c r="DT66" s="218" t="str">
        <f t="array" aca="1" ref="DT66" ca="1">IF(AND(DT$3=INDIRECT("'" &amp; $O$3 &amp;"'!$H"&amp;6+$AO11),$AR$56=INDIRECT("'" &amp; $O$3 &amp;"'!$j"&amp;6+$AO11)),INDIRECT("'" &amp; $O$3 &amp;"'!$d"&amp;6+$AO11),"")</f>
        <v/>
      </c>
      <c r="DV66" s="218" t="str">
        <f t="array" aca="1" ref="DV66" ca="1">IF(AND(DV$3=INDIRECT("'" &amp; $O$3 &amp;"'!$H"&amp;6+$AO11),$AR$56=INDIRECT("'" &amp; $O$3 &amp;"'!$j"&amp;6+$AO11)),INDIRECT("'" &amp; $O$3 &amp;"'!$d"&amp;6+$AO11),"")</f>
        <v/>
      </c>
    </row>
    <row r="67" spans="3:126" ht="14.4" thickBot="1">
      <c r="C67" s="48"/>
      <c r="D67" s="46"/>
      <c r="E67" s="46"/>
      <c r="F67" s="46"/>
      <c r="G67" s="46"/>
      <c r="H67" s="46"/>
      <c r="I67" s="46"/>
      <c r="J67" s="46"/>
      <c r="K67" s="46"/>
      <c r="L67" s="46"/>
      <c r="M67" s="48"/>
      <c r="N67" s="142" t="s">
        <v>91</v>
      </c>
      <c r="O67" s="145">
        <f ca="1">SUM(O64,SQRT(SUMSQ(O65:O66)))</f>
        <v>0</v>
      </c>
      <c r="P67" s="145"/>
      <c r="Q67" s="145">
        <f ca="1">SUM(Q64,SQRT(SUMSQ(Q65:Q66)))</f>
        <v>0</v>
      </c>
      <c r="R67" s="145"/>
      <c r="S67" s="145">
        <f ca="1">SUM(S64,SQRT(SUMSQ(S65:S66)))</f>
        <v>0</v>
      </c>
      <c r="T67" s="146"/>
      <c r="U67" s="46"/>
      <c r="V67" s="48"/>
      <c r="W67" s="142" t="s">
        <v>91</v>
      </c>
      <c r="X67" s="145">
        <f ca="1">SUM(X64,SQRT(SUMSQ(X65:X66)))</f>
        <v>0</v>
      </c>
      <c r="Y67" s="145"/>
      <c r="Z67" s="145">
        <f ca="1">SUM(Z64,SQRT(SUMSQ(Z65:Z66)))</f>
        <v>0</v>
      </c>
      <c r="AA67" s="145"/>
      <c r="AB67" s="145">
        <f ca="1">SUM(AB64,SQRT(SUMSQ(AB65:AB66)))</f>
        <v>0</v>
      </c>
      <c r="AC67" s="146"/>
      <c r="AD67" s="46"/>
      <c r="AE67" s="46"/>
      <c r="AF67" s="142" t="s">
        <v>91</v>
      </c>
      <c r="AG67" s="145">
        <f ca="1">SUM(AG64,SQRT(SUMSQ(AG65:AG66)))</f>
        <v>0</v>
      </c>
      <c r="AH67" s="145"/>
      <c r="AI67" s="145">
        <f ca="1">SUM(AI64,SQRT(SUMSQ(AI65:AI66)))</f>
        <v>0</v>
      </c>
      <c r="AJ67" s="145"/>
      <c r="AK67" s="145">
        <f ca="1">SUM(AK64,SQRT(SUMSQ(AK65:AK66)))</f>
        <v>0</v>
      </c>
      <c r="AL67" s="146"/>
      <c r="AM67" s="47"/>
      <c r="AS67" t="str">
        <f t="array" aca="1" ref="AS67" ca="1">IF(AND(AS$3=INDIRECT("'" &amp; $O$3 &amp;"'!$H"&amp;6+$AO12),$AR$56=INDIRECT("'" &amp; $O$3 &amp;"'!$j"&amp;6+$AO12)),INDIRECT("'" &amp; $O$3 &amp;"'!$b"&amp;6+$AO12),"")</f>
        <v/>
      </c>
      <c r="AU67" t="str">
        <f t="array" aca="1" ref="AU67" ca="1">IF(AND(AU$3=INDIRECT("'" &amp; $O$3 &amp;"'!$H"&amp;6+$AO12),$AR$56=INDIRECT("'" &amp; $O$3 &amp;"'!$j"&amp;6+$AO12)),INDIRECT("'" &amp; $O$3 &amp;"'!$b"&amp;6+$AO12),"")</f>
        <v/>
      </c>
      <c r="AW67" t="str">
        <f t="array" aca="1" ref="AW67" ca="1">IF(AND(AW$3=INDIRECT("'" &amp; $O$3 &amp;"'!$H"&amp;6+$AO12),$AR$56=INDIRECT("'" &amp; $O$3 &amp;"'!$j"&amp;6+$AO12)),INDIRECT("'" &amp; $O$3 &amp;"'!$b"&amp;6+$AO12),"")</f>
        <v/>
      </c>
      <c r="AY67" t="str">
        <f t="array" aca="1" ref="AY67" ca="1">IF(AND(AY$3=INDIRECT("'" &amp; $O$3 &amp;"'!$H"&amp;6+$AO12),$AR$56=INDIRECT("'" &amp; $O$3 &amp;"'!$j"&amp;6+$AO12)),INDIRECT("'" &amp; $O$3 &amp;"'!$b"&amp;6+$AO12),"")</f>
        <v/>
      </c>
      <c r="BA67" t="str">
        <f t="array" aca="1" ref="BA67" ca="1">IF(AND(BA$3=INDIRECT("'" &amp; $O$3 &amp;"'!$H"&amp;6+$AO12),$AR$56=INDIRECT("'" &amp; $O$3 &amp;"'!$j"&amp;6+$AO12)),INDIRECT("'" &amp; $O$3 &amp;"'!$b"&amp;6+$AO12),"")</f>
        <v/>
      </c>
      <c r="BC67" t="str">
        <f t="array" aca="1" ref="BC67" ca="1">IF(AND(BC$3=INDIRECT("'" &amp; $O$3 &amp;"'!$H"&amp;6+$AO12),$AR$56=INDIRECT("'" &amp; $O$3 &amp;"'!$j"&amp;6+$AO12)),INDIRECT("'" &amp; $O$3 &amp;"'!$b"&amp;6+$AO12),"")</f>
        <v/>
      </c>
      <c r="BE67" t="str">
        <f t="array" aca="1" ref="BE67" ca="1">IF(AND(BE$3=INDIRECT("'" &amp; $O$3 &amp;"'!$H"&amp;6+$AO12),$AR$56=INDIRECT("'" &amp; $O$3 &amp;"'!$j"&amp;6+$AO12)),INDIRECT("'" &amp; $O$3 &amp;"'!$b"&amp;6+$AO12),"")</f>
        <v/>
      </c>
      <c r="BG67" t="str">
        <f t="array" aca="1" ref="BG67" ca="1">IF(AND(BG$3=INDIRECT("'" &amp; $O$3 &amp;"'!$H"&amp;6+$AO12),$AR$56=INDIRECT("'" &amp; $O$3 &amp;"'!$j"&amp;6+$AO12)),INDIRECT("'" &amp; $O$3 &amp;"'!$b"&amp;6+$AO12),"")</f>
        <v/>
      </c>
      <c r="BI67" t="str">
        <f t="array" aca="1" ref="BI67" ca="1">IF(AND(BI$3=INDIRECT("'" &amp; $O$3 &amp;"'!$H"&amp;6+$AO12),$AR$56=INDIRECT("'" &amp; $O$3 &amp;"'!$j"&amp;6+$AO12)),INDIRECT("'" &amp; $O$3 &amp;"'!$b"&amp;6+$AO12),"")</f>
        <v/>
      </c>
      <c r="BK67">
        <f t="array" aca="1" ref="BK67" ca="1">IF(AND(BK$3=INDIRECT("'" &amp; $O$3 &amp;"'!$H"&amp;6+$AO12),$AR$56=INDIRECT("'" &amp; $O$3 &amp;"'!$j"&amp;6+$AO12)),INDIRECT("'" &amp; $O$3 &amp;"'!$b"&amp;6+$AO12),"")</f>
        <v>0</v>
      </c>
      <c r="BM67" t="str">
        <f t="array" aca="1" ref="BM67" ca="1">IF(AND(BM$3=INDIRECT("'" &amp; $O$3 &amp;"'!$H"&amp;6+$AO12),$AR$56=INDIRECT("'" &amp; $O$3 &amp;"'!$j"&amp;6+$AO12)),INDIRECT("'" &amp; $O$3 &amp;"'!$b"&amp;6+$AO12),"")</f>
        <v/>
      </c>
      <c r="BO67" t="str">
        <f t="array" aca="1" ref="BO67" ca="1">IF(AND(BO$3=INDIRECT("'" &amp; $O$3 &amp;"'!$H"&amp;6+$AO12),$AR$56=INDIRECT("'" &amp; $O$3 &amp;"'!$j"&amp;6+$AO12)),INDIRECT("'" &amp; $O$3 &amp;"'!$b"&amp;6+$AO12),"")</f>
        <v/>
      </c>
      <c r="BQ67" t="str">
        <f t="array" aca="1" ref="BQ67" ca="1">IF(AND(BQ$3=INDIRECT("'" &amp; $O$3 &amp;"'!$H"&amp;6+$AO12),$AR$56=INDIRECT("'" &amp; $O$3 &amp;"'!$j"&amp;6+$AO12)),INDIRECT("'" &amp; $O$3 &amp;"'!$b"&amp;6+$AO12),"")</f>
        <v/>
      </c>
      <c r="BV67" t="str">
        <f t="array" aca="1" ref="BV67" ca="1">IF(AND(BV$3=INDIRECT("'" &amp; $O$3 &amp;"'!$H"&amp;6+$AO12),$AR$56=INDIRECT("'" &amp; $O$3 &amp;"'!$j"&amp;6+$AO12)),INDIRECT("'" &amp; $O$3 &amp;"'!$c"&amp;6+$AO12),"")</f>
        <v/>
      </c>
      <c r="BX67" t="str">
        <f t="array" aca="1" ref="BX67" ca="1">IF(AND(BX$3=INDIRECT("'" &amp; $O$3 &amp;"'!$H"&amp;6+$AO12),$AR$56=INDIRECT("'" &amp; $O$3 &amp;"'!$j"&amp;6+$AO12)),INDIRECT("'" &amp; $O$3 &amp;"'!$c"&amp;6+$AO12),"")</f>
        <v/>
      </c>
      <c r="BZ67" t="str">
        <f t="array" aca="1" ref="BZ67" ca="1">IF(AND(BZ$3=INDIRECT("'" &amp; $O$3 &amp;"'!$H"&amp;6+$AO12),$AR$56=INDIRECT("'" &amp; $O$3 &amp;"'!$j"&amp;6+$AO12)),INDIRECT("'" &amp; $O$3 &amp;"'!$c"&amp;6+$AO12),"")</f>
        <v/>
      </c>
      <c r="CB67" t="str">
        <f t="array" aca="1" ref="CB67" ca="1">IF(AND(CB$3=INDIRECT("'" &amp; $O$3 &amp;"'!$H"&amp;6+$AO12),$AR$56=INDIRECT("'" &amp; $O$3 &amp;"'!$j"&amp;6+$AO12)),INDIRECT("'" &amp; $O$3 &amp;"'!$c"&amp;6+$AO12),"")</f>
        <v/>
      </c>
      <c r="CD67" t="str">
        <f t="array" aca="1" ref="CD67" ca="1">IF(AND(CD$3=INDIRECT("'" &amp; $O$3 &amp;"'!$H"&amp;6+$AO12),$AR$56=INDIRECT("'" &amp; $O$3 &amp;"'!$j"&amp;6+$AO12)),INDIRECT("'" &amp; $O$3 &amp;"'!$c"&amp;6+$AO12),"")</f>
        <v/>
      </c>
      <c r="CF67" t="str">
        <f t="array" aca="1" ref="CF67" ca="1">IF(AND(CF$3=INDIRECT("'" &amp; $O$3 &amp;"'!$H"&amp;6+$AO12),$AR$56=INDIRECT("'" &amp; $O$3 &amp;"'!$j"&amp;6+$AO12)),INDIRECT("'" &amp; $O$3 &amp;"'!$c"&amp;6+$AO12),"")</f>
        <v/>
      </c>
      <c r="CH67" t="str">
        <f t="array" aca="1" ref="CH67" ca="1">IF(AND(CH$3=INDIRECT("'" &amp; $O$3 &amp;"'!$H"&amp;6+$AO12),$AR$56=INDIRECT("'" &amp; $O$3 &amp;"'!$j"&amp;6+$AO12)),INDIRECT("'" &amp; $O$3 &amp;"'!$c"&amp;6+$AO12),"")</f>
        <v/>
      </c>
      <c r="CJ67" t="str">
        <f t="array" aca="1" ref="CJ67" ca="1">IF(AND(CJ$3=INDIRECT("'" &amp; $O$3 &amp;"'!$H"&amp;6+$AO12),$AR$56=INDIRECT("'" &amp; $O$3 &amp;"'!$j"&amp;6+$AO12)),INDIRECT("'" &amp; $O$3 &amp;"'!$c"&amp;6+$AO12),"")</f>
        <v/>
      </c>
      <c r="CL67" t="str">
        <f t="array" aca="1" ref="CL67" ca="1">IF(AND(CL$3=INDIRECT("'" &amp; $O$3 &amp;"'!$H"&amp;6+$AO12),$AR$56=INDIRECT("'" &amp; $O$3 &amp;"'!$j"&amp;6+$AO12)),INDIRECT("'" &amp; $O$3 &amp;"'!$c"&amp;6+$AO12),"")</f>
        <v/>
      </c>
      <c r="CN67">
        <f t="array" aca="1" ref="CN67" ca="1">IF(AND(CN$3=INDIRECT("'" &amp; $O$3 &amp;"'!$H"&amp;6+$AO12),$AR$56=INDIRECT("'" &amp; $O$3 &amp;"'!$j"&amp;6+$AO12)),INDIRECT("'" &amp; $O$3 &amp;"'!$c"&amp;6+$AO12),"")</f>
        <v>0</v>
      </c>
      <c r="CP67" t="str">
        <f t="array" aca="1" ref="CP67" ca="1">IF(AND(CP$3=INDIRECT("'" &amp; $O$3 &amp;"'!$H"&amp;6+$AO12),$AR$56=INDIRECT("'" &amp; $O$3 &amp;"'!$j"&amp;6+$AO12)),INDIRECT("'" &amp; $O$3 &amp;"'!$c"&amp;6+$AO12),"")</f>
        <v/>
      </c>
      <c r="CR67" s="218" t="str">
        <f t="array" aca="1" ref="CR67" ca="1">IF(AND(CR$3=INDIRECT("'" &amp; $O$3 &amp;"'!$H"&amp;6+$AO12),$AR$56=INDIRECT("'" &amp; $O$3 &amp;"'!$j"&amp;6+$AO12)),INDIRECT("'" &amp; $O$3 &amp;"'!$c"&amp;6+$AO12),"")</f>
        <v/>
      </c>
      <c r="CT67" s="218" t="str">
        <f t="array" aca="1" ref="CT67" ca="1">IF(AND(CT$3=INDIRECT("'" &amp; $O$3 &amp;"'!$H"&amp;6+$AO12),$AR$56=INDIRECT("'" &amp; $O$3 &amp;"'!$j"&amp;6+$AO12)),INDIRECT("'" &amp; $O$3 &amp;"'!$c"&amp;6+$AO12),"")</f>
        <v/>
      </c>
      <c r="CX67" s="218" t="str">
        <f t="array" aca="1" ref="CX67" ca="1">IF(AND(CX$3=INDIRECT("'" &amp; $O$3 &amp;"'!$H"&amp;6+$AO12),$AR$56=INDIRECT("'" &amp; $O$3 &amp;"'!$j"&amp;6+$AO12)),INDIRECT("'" &amp; $O$3 &amp;"'!$d"&amp;6+$AO12),"")</f>
        <v/>
      </c>
      <c r="CZ67" s="218" t="str">
        <f t="array" aca="1" ref="CZ67" ca="1">IF(AND(CZ$3=INDIRECT("'" &amp; $O$3 &amp;"'!$H"&amp;6+$AO12),$AR$56=INDIRECT("'" &amp; $O$3 &amp;"'!$j"&amp;6+$AO12)),INDIRECT("'" &amp; $O$3 &amp;"'!$d"&amp;6+$AO12),"")</f>
        <v/>
      </c>
      <c r="DB67" s="218" t="str">
        <f t="array" aca="1" ref="DB67" ca="1">IF(AND(DB$3=INDIRECT("'" &amp; $O$3 &amp;"'!$H"&amp;6+$AO12),$AR$56=INDIRECT("'" &amp; $O$3 &amp;"'!$j"&amp;6+$AO12)),INDIRECT("'" &amp; $O$3 &amp;"'!$d"&amp;6+$AO12),"")</f>
        <v/>
      </c>
      <c r="DD67" s="218" t="str">
        <f t="array" aca="1" ref="DD67" ca="1">IF(AND(DD$3=INDIRECT("'" &amp; $O$3 &amp;"'!$H"&amp;6+$AO12),$AR$56=INDIRECT("'" &amp; $O$3 &amp;"'!$j"&amp;6+$AO12)),INDIRECT("'" &amp; $O$3 &amp;"'!$d"&amp;6+$AO12),"")</f>
        <v/>
      </c>
      <c r="DF67" s="218" t="str">
        <f t="array" aca="1" ref="DF67" ca="1">IF(AND(DF$3=INDIRECT("'" &amp; $O$3 &amp;"'!$H"&amp;6+$AO12),$AR$56=INDIRECT("'" &amp; $O$3 &amp;"'!$j"&amp;6+$AO12)),INDIRECT("'" &amp; $O$3 &amp;"'!$d"&amp;6+$AO12),"")</f>
        <v/>
      </c>
      <c r="DH67" s="218" t="str">
        <f t="array" aca="1" ref="DH67" ca="1">IF(AND(DH$3=INDIRECT("'" &amp; $O$3 &amp;"'!$H"&amp;6+$AO12),$AR$56=INDIRECT("'" &amp; $O$3 &amp;"'!$j"&amp;6+$AO12)),INDIRECT("'" &amp; $O$3 &amp;"'!$d"&amp;6+$AO12),"")</f>
        <v/>
      </c>
      <c r="DJ67" s="218" t="str">
        <f t="array" aca="1" ref="DJ67" ca="1">IF(AND(DJ$3=INDIRECT("'" &amp; $O$3 &amp;"'!$H"&amp;6+$AO12),$AR$56=INDIRECT("'" &amp; $O$3 &amp;"'!$j"&amp;6+$AO12)),INDIRECT("'" &amp; $O$3 &amp;"'!$d"&amp;6+$AO12),"")</f>
        <v/>
      </c>
      <c r="DL67" s="218" t="str">
        <f t="array" aca="1" ref="DL67" ca="1">IF(AND(DL$3=INDIRECT("'" &amp; $O$3 &amp;"'!$H"&amp;6+$AO12),$AR$56=INDIRECT("'" &amp; $O$3 &amp;"'!$j"&amp;6+$AO12)),INDIRECT("'" &amp; $O$3 &amp;"'!$d"&amp;6+$AO12),"")</f>
        <v/>
      </c>
      <c r="DN67" s="218" t="str">
        <f t="array" aca="1" ref="DN67" ca="1">IF(AND(DN$3=INDIRECT("'" &amp; $O$3 &amp;"'!$H"&amp;6+$AO12),$AR$56=INDIRECT("'" &amp; $O$3 &amp;"'!$j"&amp;6+$AO12)),INDIRECT("'" &amp; $O$3 &amp;"'!$d"&amp;6+$AO12),"")</f>
        <v/>
      </c>
      <c r="DP67" s="218">
        <f t="array" aca="1" ref="DP67" ca="1">IF(AND(DP$3=INDIRECT("'" &amp; $O$3 &amp;"'!$H"&amp;6+$AO12),$AR$56=INDIRECT("'" &amp; $O$3 &amp;"'!$j"&amp;6+$AO12)),INDIRECT("'" &amp; $O$3 &amp;"'!$d"&amp;6+$AO12),"")</f>
        <v>0</v>
      </c>
      <c r="DR67" s="218" t="str">
        <f t="array" aca="1" ref="DR67" ca="1">IF(AND(DR$3=INDIRECT("'" &amp; $O$3 &amp;"'!$H"&amp;6+$AO12),$AR$56=INDIRECT("'" &amp; $O$3 &amp;"'!$j"&amp;6+$AO12)),INDIRECT("'" &amp; $O$3 &amp;"'!$d"&amp;6+$AO12),"")</f>
        <v/>
      </c>
      <c r="DT67" s="218" t="str">
        <f t="array" aca="1" ref="DT67" ca="1">IF(AND(DT$3=INDIRECT("'" &amp; $O$3 &amp;"'!$H"&amp;6+$AO12),$AR$56=INDIRECT("'" &amp; $O$3 &amp;"'!$j"&amp;6+$AO12)),INDIRECT("'" &amp; $O$3 &amp;"'!$d"&amp;6+$AO12),"")</f>
        <v/>
      </c>
      <c r="DV67" s="218" t="str">
        <f t="array" aca="1" ref="DV67" ca="1">IF(AND(DV$3=INDIRECT("'" &amp; $O$3 &amp;"'!$H"&amp;6+$AO12),$AR$56=INDIRECT("'" &amp; $O$3 &amp;"'!$j"&amp;6+$AO12)),INDIRECT("'" &amp; $O$3 &amp;"'!$d"&amp;6+$AO12),"")</f>
        <v/>
      </c>
    </row>
    <row r="68" spans="3:126">
      <c r="C68" s="48"/>
      <c r="D68" s="46"/>
      <c r="E68" s="46"/>
      <c r="F68" s="46"/>
      <c r="G68" s="46"/>
      <c r="H68" s="46"/>
      <c r="I68" s="46"/>
      <c r="J68" s="46"/>
      <c r="K68" s="46"/>
      <c r="L68" s="46"/>
      <c r="M68" s="48"/>
      <c r="N68" s="46"/>
      <c r="O68" s="46"/>
      <c r="P68" s="46"/>
      <c r="Q68" s="46"/>
      <c r="R68" s="46"/>
      <c r="S68" s="46"/>
      <c r="T68" s="46"/>
      <c r="U68" s="46"/>
      <c r="V68" s="48"/>
      <c r="W68" s="46"/>
      <c r="X68" s="46"/>
      <c r="Y68" s="46"/>
      <c r="Z68" s="46"/>
      <c r="AA68" s="46"/>
      <c r="AB68" s="46"/>
      <c r="AC68" s="46"/>
      <c r="AD68" s="46"/>
      <c r="AE68" s="46"/>
      <c r="AF68" s="46"/>
      <c r="AG68" s="46"/>
      <c r="AH68" s="46"/>
      <c r="AI68" s="46"/>
      <c r="AJ68" s="46"/>
      <c r="AK68" s="46"/>
      <c r="AL68" s="46"/>
      <c r="AM68" s="47"/>
      <c r="AS68" t="str">
        <f t="array" aca="1" ref="AS68" ca="1">IF(AND(AS$3=INDIRECT("'" &amp; $O$3 &amp;"'!$H"&amp;6+$AO13),$AR$56=INDIRECT("'" &amp; $O$3 &amp;"'!$j"&amp;6+$AO13)),INDIRECT("'" &amp; $O$3 &amp;"'!$b"&amp;6+$AO13),"")</f>
        <v/>
      </c>
      <c r="AU68" t="str">
        <f t="array" aca="1" ref="AU68" ca="1">IF(AND(AU$3=INDIRECT("'" &amp; $O$3 &amp;"'!$H"&amp;6+$AO13),$AR$56=INDIRECT("'" &amp; $O$3 &amp;"'!$j"&amp;6+$AO13)),INDIRECT("'" &amp; $O$3 &amp;"'!$b"&amp;6+$AO13),"")</f>
        <v/>
      </c>
      <c r="AW68" t="str">
        <f t="array" aca="1" ref="AW68" ca="1">IF(AND(AW$3=INDIRECT("'" &amp; $O$3 &amp;"'!$H"&amp;6+$AO13),$AR$56=INDIRECT("'" &amp; $O$3 &amp;"'!$j"&amp;6+$AO13)),INDIRECT("'" &amp; $O$3 &amp;"'!$b"&amp;6+$AO13),"")</f>
        <v/>
      </c>
      <c r="AY68" t="str">
        <f t="array" aca="1" ref="AY68" ca="1">IF(AND(AY$3=INDIRECT("'" &amp; $O$3 &amp;"'!$H"&amp;6+$AO13),$AR$56=INDIRECT("'" &amp; $O$3 &amp;"'!$j"&amp;6+$AO13)),INDIRECT("'" &amp; $O$3 &amp;"'!$b"&amp;6+$AO13),"")</f>
        <v/>
      </c>
      <c r="BA68" t="str">
        <f t="array" aca="1" ref="BA68" ca="1">IF(AND(BA$3=INDIRECT("'" &amp; $O$3 &amp;"'!$H"&amp;6+$AO13),$AR$56=INDIRECT("'" &amp; $O$3 &amp;"'!$j"&amp;6+$AO13)),INDIRECT("'" &amp; $O$3 &amp;"'!$b"&amp;6+$AO13),"")</f>
        <v/>
      </c>
      <c r="BC68" t="str">
        <f t="array" aca="1" ref="BC68" ca="1">IF(AND(BC$3=INDIRECT("'" &amp; $O$3 &amp;"'!$H"&amp;6+$AO13),$AR$56=INDIRECT("'" &amp; $O$3 &amp;"'!$j"&amp;6+$AO13)),INDIRECT("'" &amp; $O$3 &amp;"'!$b"&amp;6+$AO13),"")</f>
        <v/>
      </c>
      <c r="BE68" t="str">
        <f t="array" aca="1" ref="BE68" ca="1">IF(AND(BE$3=INDIRECT("'" &amp; $O$3 &amp;"'!$H"&amp;6+$AO13),$AR$56=INDIRECT("'" &amp; $O$3 &amp;"'!$j"&amp;6+$AO13)),INDIRECT("'" &amp; $O$3 &amp;"'!$b"&amp;6+$AO13),"")</f>
        <v/>
      </c>
      <c r="BG68" t="str">
        <f t="array" aca="1" ref="BG68" ca="1">IF(AND(BG$3=INDIRECT("'" &amp; $O$3 &amp;"'!$H"&amp;6+$AO13),$AR$56=INDIRECT("'" &amp; $O$3 &amp;"'!$j"&amp;6+$AO13)),INDIRECT("'" &amp; $O$3 &amp;"'!$b"&amp;6+$AO13),"")</f>
        <v/>
      </c>
      <c r="BI68" t="str">
        <f t="array" aca="1" ref="BI68" ca="1">IF(AND(BI$3=INDIRECT("'" &amp; $O$3 &amp;"'!$H"&amp;6+$AO13),$AR$56=INDIRECT("'" &amp; $O$3 &amp;"'!$j"&amp;6+$AO13)),INDIRECT("'" &amp; $O$3 &amp;"'!$b"&amp;6+$AO13),"")</f>
        <v/>
      </c>
      <c r="BK68" t="str">
        <f t="array" aca="1" ref="BK68" ca="1">IF(AND(BK$3=INDIRECT("'" &amp; $O$3 &amp;"'!$H"&amp;6+$AO13),$AR$56=INDIRECT("'" &amp; $O$3 &amp;"'!$j"&amp;6+$AO13)),INDIRECT("'" &amp; $O$3 &amp;"'!$b"&amp;6+$AO13),"")</f>
        <v/>
      </c>
      <c r="BM68">
        <f t="array" aca="1" ref="BM68" ca="1">IF(AND(BM$3=INDIRECT("'" &amp; $O$3 &amp;"'!$H"&amp;6+$AO13),$AR$56=INDIRECT("'" &amp; $O$3 &amp;"'!$j"&amp;6+$AO13)),INDIRECT("'" &amp; $O$3 &amp;"'!$b"&amp;6+$AO13),"")</f>
        <v>20</v>
      </c>
      <c r="BO68" t="str">
        <f t="array" aca="1" ref="BO68" ca="1">IF(AND(BO$3=INDIRECT("'" &amp; $O$3 &amp;"'!$H"&amp;6+$AO13),$AR$56=INDIRECT("'" &amp; $O$3 &amp;"'!$j"&amp;6+$AO13)),INDIRECT("'" &amp; $O$3 &amp;"'!$b"&amp;6+$AO13),"")</f>
        <v/>
      </c>
      <c r="BQ68" t="str">
        <f t="array" aca="1" ref="BQ68" ca="1">IF(AND(BQ$3=INDIRECT("'" &amp; $O$3 &amp;"'!$H"&amp;6+$AO13),$AR$56=INDIRECT("'" &amp; $O$3 &amp;"'!$j"&amp;6+$AO13)),INDIRECT("'" &amp; $O$3 &amp;"'!$b"&amp;6+$AO13),"")</f>
        <v/>
      </c>
      <c r="BV68" t="str">
        <f t="array" aca="1" ref="BV68" ca="1">IF(AND(BV$3=INDIRECT("'" &amp; $O$3 &amp;"'!$H"&amp;6+$AO13),$AR$56=INDIRECT("'" &amp; $O$3 &amp;"'!$j"&amp;6+$AO13)),INDIRECT("'" &amp; $O$3 &amp;"'!$c"&amp;6+$AO13),"")</f>
        <v/>
      </c>
      <c r="BX68" t="str">
        <f t="array" aca="1" ref="BX68" ca="1">IF(AND(BX$3=INDIRECT("'" &amp; $O$3 &amp;"'!$H"&amp;6+$AO13),$AR$56=INDIRECT("'" &amp; $O$3 &amp;"'!$j"&amp;6+$AO13)),INDIRECT("'" &amp; $O$3 &amp;"'!$c"&amp;6+$AO13),"")</f>
        <v/>
      </c>
      <c r="BZ68" t="str">
        <f t="array" aca="1" ref="BZ68" ca="1">IF(AND(BZ$3=INDIRECT("'" &amp; $O$3 &amp;"'!$H"&amp;6+$AO13),$AR$56=INDIRECT("'" &amp; $O$3 &amp;"'!$j"&amp;6+$AO13)),INDIRECT("'" &amp; $O$3 &amp;"'!$c"&amp;6+$AO13),"")</f>
        <v/>
      </c>
      <c r="CB68" t="str">
        <f t="array" aca="1" ref="CB68" ca="1">IF(AND(CB$3=INDIRECT("'" &amp; $O$3 &amp;"'!$H"&amp;6+$AO13),$AR$56=INDIRECT("'" &amp; $O$3 &amp;"'!$j"&amp;6+$AO13)),INDIRECT("'" &amp; $O$3 &amp;"'!$c"&amp;6+$AO13),"")</f>
        <v/>
      </c>
      <c r="CD68" t="str">
        <f t="array" aca="1" ref="CD68" ca="1">IF(AND(CD$3=INDIRECT("'" &amp; $O$3 &amp;"'!$H"&amp;6+$AO13),$AR$56=INDIRECT("'" &amp; $O$3 &amp;"'!$j"&amp;6+$AO13)),INDIRECT("'" &amp; $O$3 &amp;"'!$c"&amp;6+$AO13),"")</f>
        <v/>
      </c>
      <c r="CF68" t="str">
        <f t="array" aca="1" ref="CF68" ca="1">IF(AND(CF$3=INDIRECT("'" &amp; $O$3 &amp;"'!$H"&amp;6+$AO13),$AR$56=INDIRECT("'" &amp; $O$3 &amp;"'!$j"&amp;6+$AO13)),INDIRECT("'" &amp; $O$3 &amp;"'!$c"&amp;6+$AO13),"")</f>
        <v/>
      </c>
      <c r="CH68" t="str">
        <f t="array" aca="1" ref="CH68" ca="1">IF(AND(CH$3=INDIRECT("'" &amp; $O$3 &amp;"'!$H"&amp;6+$AO13),$AR$56=INDIRECT("'" &amp; $O$3 &amp;"'!$j"&amp;6+$AO13)),INDIRECT("'" &amp; $O$3 &amp;"'!$c"&amp;6+$AO13),"")</f>
        <v/>
      </c>
      <c r="CJ68" t="str">
        <f t="array" aca="1" ref="CJ68" ca="1">IF(AND(CJ$3=INDIRECT("'" &amp; $O$3 &amp;"'!$H"&amp;6+$AO13),$AR$56=INDIRECT("'" &amp; $O$3 &amp;"'!$j"&amp;6+$AO13)),INDIRECT("'" &amp; $O$3 &amp;"'!$c"&amp;6+$AO13),"")</f>
        <v/>
      </c>
      <c r="CL68" t="str">
        <f t="array" aca="1" ref="CL68" ca="1">IF(AND(CL$3=INDIRECT("'" &amp; $O$3 &amp;"'!$H"&amp;6+$AO13),$AR$56=INDIRECT("'" &amp; $O$3 &amp;"'!$j"&amp;6+$AO13)),INDIRECT("'" &amp; $O$3 &amp;"'!$c"&amp;6+$AO13),"")</f>
        <v/>
      </c>
      <c r="CN68" t="str">
        <f t="array" aca="1" ref="CN68" ca="1">IF(AND(CN$3=INDIRECT("'" &amp; $O$3 &amp;"'!$H"&amp;6+$AO13),$AR$56=INDIRECT("'" &amp; $O$3 &amp;"'!$j"&amp;6+$AO13)),INDIRECT("'" &amp; $O$3 &amp;"'!$c"&amp;6+$AO13),"")</f>
        <v/>
      </c>
      <c r="CP68">
        <f t="array" aca="1" ref="CP68" ca="1">IF(AND(CP$3=INDIRECT("'" &amp; $O$3 &amp;"'!$H"&amp;6+$AO13),$AR$56=INDIRECT("'" &amp; $O$3 &amp;"'!$j"&amp;6+$AO13)),INDIRECT("'" &amp; $O$3 &amp;"'!$c"&amp;6+$AO13),"")</f>
        <v>40</v>
      </c>
      <c r="CR68" s="218" t="str">
        <f t="array" aca="1" ref="CR68" ca="1">IF(AND(CR$3=INDIRECT("'" &amp; $O$3 &amp;"'!$H"&amp;6+$AO13),$AR$56=INDIRECT("'" &amp; $O$3 &amp;"'!$j"&amp;6+$AO13)),INDIRECT("'" &amp; $O$3 &amp;"'!$c"&amp;6+$AO13),"")</f>
        <v/>
      </c>
      <c r="CT68" s="218" t="str">
        <f t="array" aca="1" ref="CT68" ca="1">IF(AND(CT$3=INDIRECT("'" &amp; $O$3 &amp;"'!$H"&amp;6+$AO13),$AR$56=INDIRECT("'" &amp; $O$3 &amp;"'!$j"&amp;6+$AO13)),INDIRECT("'" &amp; $O$3 &amp;"'!$c"&amp;6+$AO13),"")</f>
        <v/>
      </c>
      <c r="CX68" s="218" t="str">
        <f t="array" aca="1" ref="CX68" ca="1">IF(AND(CX$3=INDIRECT("'" &amp; $O$3 &amp;"'!$H"&amp;6+$AO13),$AR$56=INDIRECT("'" &amp; $O$3 &amp;"'!$j"&amp;6+$AO13)),INDIRECT("'" &amp; $O$3 &amp;"'!$d"&amp;6+$AO13),"")</f>
        <v/>
      </c>
      <c r="CZ68" s="218" t="str">
        <f t="array" aca="1" ref="CZ68" ca="1">IF(AND(CZ$3=INDIRECT("'" &amp; $O$3 &amp;"'!$H"&amp;6+$AO13),$AR$56=INDIRECT("'" &amp; $O$3 &amp;"'!$j"&amp;6+$AO13)),INDIRECT("'" &amp; $O$3 &amp;"'!$d"&amp;6+$AO13),"")</f>
        <v/>
      </c>
      <c r="DB68" s="218" t="str">
        <f t="array" aca="1" ref="DB68" ca="1">IF(AND(DB$3=INDIRECT("'" &amp; $O$3 &amp;"'!$H"&amp;6+$AO13),$AR$56=INDIRECT("'" &amp; $O$3 &amp;"'!$j"&amp;6+$AO13)),INDIRECT("'" &amp; $O$3 &amp;"'!$d"&amp;6+$AO13),"")</f>
        <v/>
      </c>
      <c r="DD68" s="218" t="str">
        <f t="array" aca="1" ref="DD68" ca="1">IF(AND(DD$3=INDIRECT("'" &amp; $O$3 &amp;"'!$H"&amp;6+$AO13),$AR$56=INDIRECT("'" &amp; $O$3 &amp;"'!$j"&amp;6+$AO13)),INDIRECT("'" &amp; $O$3 &amp;"'!$d"&amp;6+$AO13),"")</f>
        <v/>
      </c>
      <c r="DF68" s="218" t="str">
        <f t="array" aca="1" ref="DF68" ca="1">IF(AND(DF$3=INDIRECT("'" &amp; $O$3 &amp;"'!$H"&amp;6+$AO13),$AR$56=INDIRECT("'" &amp; $O$3 &amp;"'!$j"&amp;6+$AO13)),INDIRECT("'" &amp; $O$3 &amp;"'!$d"&amp;6+$AO13),"")</f>
        <v/>
      </c>
      <c r="DH68" s="218" t="str">
        <f t="array" aca="1" ref="DH68" ca="1">IF(AND(DH$3=INDIRECT("'" &amp; $O$3 &amp;"'!$H"&amp;6+$AO13),$AR$56=INDIRECT("'" &amp; $O$3 &amp;"'!$j"&amp;6+$AO13)),INDIRECT("'" &amp; $O$3 &amp;"'!$d"&amp;6+$AO13),"")</f>
        <v/>
      </c>
      <c r="DJ68" s="218" t="str">
        <f t="array" aca="1" ref="DJ68" ca="1">IF(AND(DJ$3=INDIRECT("'" &amp; $O$3 &amp;"'!$H"&amp;6+$AO13),$AR$56=INDIRECT("'" &amp; $O$3 &amp;"'!$j"&amp;6+$AO13)),INDIRECT("'" &amp; $O$3 &amp;"'!$d"&amp;6+$AO13),"")</f>
        <v/>
      </c>
      <c r="DL68" s="218" t="str">
        <f t="array" aca="1" ref="DL68" ca="1">IF(AND(DL$3=INDIRECT("'" &amp; $O$3 &amp;"'!$H"&amp;6+$AO13),$AR$56=INDIRECT("'" &amp; $O$3 &amp;"'!$j"&amp;6+$AO13)),INDIRECT("'" &amp; $O$3 &amp;"'!$d"&amp;6+$AO13),"")</f>
        <v/>
      </c>
      <c r="DN68" s="218" t="str">
        <f t="array" aca="1" ref="DN68" ca="1">IF(AND(DN$3=INDIRECT("'" &amp; $O$3 &amp;"'!$H"&amp;6+$AO13),$AR$56=INDIRECT("'" &amp; $O$3 &amp;"'!$j"&amp;6+$AO13)),INDIRECT("'" &amp; $O$3 &amp;"'!$d"&amp;6+$AO13),"")</f>
        <v/>
      </c>
      <c r="DP68" s="218" t="str">
        <f t="array" aca="1" ref="DP68" ca="1">IF(AND(DP$3=INDIRECT("'" &amp; $O$3 &amp;"'!$H"&amp;6+$AO13),$AR$56=INDIRECT("'" &amp; $O$3 &amp;"'!$j"&amp;6+$AO13)),INDIRECT("'" &amp; $O$3 &amp;"'!$d"&amp;6+$AO13),"")</f>
        <v/>
      </c>
      <c r="DR68" s="218">
        <f t="array" aca="1" ref="DR68" ca="1">IF(AND(DR$3=INDIRECT("'" &amp; $O$3 &amp;"'!$H"&amp;6+$AO13),$AR$56=INDIRECT("'" &amp; $O$3 &amp;"'!$j"&amp;6+$AO13)),INDIRECT("'" &amp; $O$3 &amp;"'!$d"&amp;6+$AO13),"")</f>
        <v>20</v>
      </c>
      <c r="DT68" s="218" t="str">
        <f t="array" aca="1" ref="DT68" ca="1">IF(AND(DT$3=INDIRECT("'" &amp; $O$3 &amp;"'!$H"&amp;6+$AO13),$AR$56=INDIRECT("'" &amp; $O$3 &amp;"'!$j"&amp;6+$AO13)),INDIRECT("'" &amp; $O$3 &amp;"'!$d"&amp;6+$AO13),"")</f>
        <v/>
      </c>
      <c r="DV68" s="218" t="str">
        <f t="array" aca="1" ref="DV68" ca="1">IF(AND(DV$3=INDIRECT("'" &amp; $O$3 &amp;"'!$H"&amp;6+$AO13),$AR$56=INDIRECT("'" &amp; $O$3 &amp;"'!$j"&amp;6+$AO13)),INDIRECT("'" &amp; $O$3 &amp;"'!$d"&amp;6+$AO13),"")</f>
        <v/>
      </c>
    </row>
    <row r="69" spans="3:126" ht="13.8" thickBot="1">
      <c r="C69" s="48"/>
      <c r="D69" s="46"/>
      <c r="E69" s="46"/>
      <c r="F69" s="46"/>
      <c r="G69" s="46"/>
      <c r="H69" s="46"/>
      <c r="I69" s="46"/>
      <c r="J69" s="46"/>
      <c r="K69" s="46"/>
      <c r="L69" s="46"/>
      <c r="M69" s="48"/>
      <c r="N69" s="46"/>
      <c r="O69" s="46"/>
      <c r="P69" s="46"/>
      <c r="Q69" s="46"/>
      <c r="R69" s="46"/>
      <c r="S69" s="46"/>
      <c r="T69" s="46"/>
      <c r="U69" s="46"/>
      <c r="V69" s="48"/>
      <c r="W69" s="46"/>
      <c r="X69" s="46"/>
      <c r="Y69" s="46"/>
      <c r="Z69" s="46"/>
      <c r="AA69" s="46"/>
      <c r="AB69" s="46"/>
      <c r="AC69" s="46"/>
      <c r="AD69" s="46"/>
      <c r="AE69" s="46"/>
      <c r="AF69" s="46"/>
      <c r="AG69" s="46"/>
      <c r="AH69" s="46"/>
      <c r="AI69" s="46"/>
      <c r="AJ69" s="46"/>
      <c r="AK69" s="46"/>
      <c r="AL69" s="46"/>
      <c r="AM69" s="47"/>
      <c r="AS69" t="str">
        <f t="array" aca="1" ref="AS69" ca="1">IF(AND(AS$3=INDIRECT("'" &amp; $O$3 &amp;"'!$H"&amp;6+$AO14),$AR$56=INDIRECT("'" &amp; $O$3 &amp;"'!$j"&amp;6+$AO14)),INDIRECT("'" &amp; $O$3 &amp;"'!$b"&amp;6+$AO14),"")</f>
        <v/>
      </c>
      <c r="AU69" t="str">
        <f t="array" aca="1" ref="AU69" ca="1">IF(AND(AU$3=INDIRECT("'" &amp; $O$3 &amp;"'!$H"&amp;6+$AO14),$AR$56=INDIRECT("'" &amp; $O$3 &amp;"'!$j"&amp;6+$AO14)),INDIRECT("'" &amp; $O$3 &amp;"'!$b"&amp;6+$AO14),"")</f>
        <v/>
      </c>
      <c r="AW69" t="str">
        <f t="array" aca="1" ref="AW69" ca="1">IF(AND(AW$3=INDIRECT("'" &amp; $O$3 &amp;"'!$H"&amp;6+$AO14),$AR$56=INDIRECT("'" &amp; $O$3 &amp;"'!$j"&amp;6+$AO14)),INDIRECT("'" &amp; $O$3 &amp;"'!$b"&amp;6+$AO14),"")</f>
        <v/>
      </c>
      <c r="AY69" t="str">
        <f t="array" aca="1" ref="AY69" ca="1">IF(AND(AY$3=INDIRECT("'" &amp; $O$3 &amp;"'!$H"&amp;6+$AO14),$AR$56=INDIRECT("'" &amp; $O$3 &amp;"'!$j"&amp;6+$AO14)),INDIRECT("'" &amp; $O$3 &amp;"'!$b"&amp;6+$AO14),"")</f>
        <v/>
      </c>
      <c r="BA69" t="str">
        <f t="array" aca="1" ref="BA69" ca="1">IF(AND(BA$3=INDIRECT("'" &amp; $O$3 &amp;"'!$H"&amp;6+$AO14),$AR$56=INDIRECT("'" &amp; $O$3 &amp;"'!$j"&amp;6+$AO14)),INDIRECT("'" &amp; $O$3 &amp;"'!$b"&amp;6+$AO14),"")</f>
        <v/>
      </c>
      <c r="BC69" t="str">
        <f t="array" aca="1" ref="BC69" ca="1">IF(AND(BC$3=INDIRECT("'" &amp; $O$3 &amp;"'!$H"&amp;6+$AO14),$AR$56=INDIRECT("'" &amp; $O$3 &amp;"'!$j"&amp;6+$AO14)),INDIRECT("'" &amp; $O$3 &amp;"'!$b"&amp;6+$AO14),"")</f>
        <v/>
      </c>
      <c r="BE69" t="str">
        <f t="array" aca="1" ref="BE69" ca="1">IF(AND(BE$3=INDIRECT("'" &amp; $O$3 &amp;"'!$H"&amp;6+$AO14),$AR$56=INDIRECT("'" &amp; $O$3 &amp;"'!$j"&amp;6+$AO14)),INDIRECT("'" &amp; $O$3 &amp;"'!$b"&amp;6+$AO14),"")</f>
        <v/>
      </c>
      <c r="BG69" t="str">
        <f t="array" aca="1" ref="BG69" ca="1">IF(AND(BG$3=INDIRECT("'" &amp; $O$3 &amp;"'!$H"&amp;6+$AO14),$AR$56=INDIRECT("'" &amp; $O$3 &amp;"'!$j"&amp;6+$AO14)),INDIRECT("'" &amp; $O$3 &amp;"'!$b"&amp;6+$AO14),"")</f>
        <v/>
      </c>
      <c r="BI69" t="str">
        <f t="array" aca="1" ref="BI69" ca="1">IF(AND(BI$3=INDIRECT("'" &amp; $O$3 &amp;"'!$H"&amp;6+$AO14),$AR$56=INDIRECT("'" &amp; $O$3 &amp;"'!$j"&amp;6+$AO14)),INDIRECT("'" &amp; $O$3 &amp;"'!$b"&amp;6+$AO14),"")</f>
        <v/>
      </c>
      <c r="BK69" t="str">
        <f t="array" aca="1" ref="BK69" ca="1">IF(AND(BK$3=INDIRECT("'" &amp; $O$3 &amp;"'!$H"&amp;6+$AO14),$AR$56=INDIRECT("'" &amp; $O$3 &amp;"'!$j"&amp;6+$AO14)),INDIRECT("'" &amp; $O$3 &amp;"'!$b"&amp;6+$AO14),"")</f>
        <v/>
      </c>
      <c r="BM69" t="str">
        <f t="array" aca="1" ref="BM69" ca="1">IF(AND(BM$3=INDIRECT("'" &amp; $O$3 &amp;"'!$H"&amp;6+$AO14),$AR$56=INDIRECT("'" &amp; $O$3 &amp;"'!$j"&amp;6+$AO14)),INDIRECT("'" &amp; $O$3 &amp;"'!$b"&amp;6+$AO14),"")</f>
        <v/>
      </c>
      <c r="BO69" t="str">
        <f t="array" aca="1" ref="BO69" ca="1">IF(AND(BO$3=INDIRECT("'" &amp; $O$3 &amp;"'!$H"&amp;6+$AO14),$AR$56=INDIRECT("'" &amp; $O$3 &amp;"'!$j"&amp;6+$AO14)),INDIRECT("'" &amp; $O$3 &amp;"'!$b"&amp;6+$AO14),"")</f>
        <v/>
      </c>
      <c r="BQ69" t="str">
        <f t="array" aca="1" ref="BQ69" ca="1">IF(AND(BQ$3=INDIRECT("'" &amp; $O$3 &amp;"'!$H"&amp;6+$AO14),$AR$56=INDIRECT("'" &amp; $O$3 &amp;"'!$j"&amp;6+$AO14)),INDIRECT("'" &amp; $O$3 &amp;"'!$b"&amp;6+$AO14),"")</f>
        <v/>
      </c>
      <c r="BV69" t="str">
        <f t="array" aca="1" ref="BV69" ca="1">IF(AND(BV$3=INDIRECT("'" &amp; $O$3 &amp;"'!$H"&amp;6+$AO14),$AR$56=INDIRECT("'" &amp; $O$3 &amp;"'!$j"&amp;6+$AO14)),INDIRECT("'" &amp; $O$3 &amp;"'!$c"&amp;6+$AO14),"")</f>
        <v/>
      </c>
      <c r="BX69" t="str">
        <f t="array" aca="1" ref="BX69" ca="1">IF(AND(BX$3=INDIRECT("'" &amp; $O$3 &amp;"'!$H"&amp;6+$AO14),$AR$56=INDIRECT("'" &amp; $O$3 &amp;"'!$j"&amp;6+$AO14)),INDIRECT("'" &amp; $O$3 &amp;"'!$c"&amp;6+$AO14),"")</f>
        <v/>
      </c>
      <c r="BZ69" t="str">
        <f t="array" aca="1" ref="BZ69" ca="1">IF(AND(BZ$3=INDIRECT("'" &amp; $O$3 &amp;"'!$H"&amp;6+$AO14),$AR$56=INDIRECT("'" &amp; $O$3 &amp;"'!$j"&amp;6+$AO14)),INDIRECT("'" &amp; $O$3 &amp;"'!$c"&amp;6+$AO14),"")</f>
        <v/>
      </c>
      <c r="CB69" t="str">
        <f t="array" aca="1" ref="CB69" ca="1">IF(AND(CB$3=INDIRECT("'" &amp; $O$3 &amp;"'!$H"&amp;6+$AO14),$AR$56=INDIRECT("'" &amp; $O$3 &amp;"'!$j"&amp;6+$AO14)),INDIRECT("'" &amp; $O$3 &amp;"'!$c"&amp;6+$AO14),"")</f>
        <v/>
      </c>
      <c r="CD69" t="str">
        <f t="array" aca="1" ref="CD69" ca="1">IF(AND(CD$3=INDIRECT("'" &amp; $O$3 &amp;"'!$H"&amp;6+$AO14),$AR$56=INDIRECT("'" &amp; $O$3 &amp;"'!$j"&amp;6+$AO14)),INDIRECT("'" &amp; $O$3 &amp;"'!$c"&amp;6+$AO14),"")</f>
        <v/>
      </c>
      <c r="CF69" t="str">
        <f t="array" aca="1" ref="CF69" ca="1">IF(AND(CF$3=INDIRECT("'" &amp; $O$3 &amp;"'!$H"&amp;6+$AO14),$AR$56=INDIRECT("'" &amp; $O$3 &amp;"'!$j"&amp;6+$AO14)),INDIRECT("'" &amp; $O$3 &amp;"'!$c"&amp;6+$AO14),"")</f>
        <v/>
      </c>
      <c r="CH69" t="str">
        <f t="array" aca="1" ref="CH69" ca="1">IF(AND(CH$3=INDIRECT("'" &amp; $O$3 &amp;"'!$H"&amp;6+$AO14),$AR$56=INDIRECT("'" &amp; $O$3 &amp;"'!$j"&amp;6+$AO14)),INDIRECT("'" &amp; $O$3 &amp;"'!$c"&amp;6+$AO14),"")</f>
        <v/>
      </c>
      <c r="CJ69" t="str">
        <f t="array" aca="1" ref="CJ69" ca="1">IF(AND(CJ$3=INDIRECT("'" &amp; $O$3 &amp;"'!$H"&amp;6+$AO14),$AR$56=INDIRECT("'" &amp; $O$3 &amp;"'!$j"&amp;6+$AO14)),INDIRECT("'" &amp; $O$3 &amp;"'!$c"&amp;6+$AO14),"")</f>
        <v/>
      </c>
      <c r="CL69" t="str">
        <f t="array" aca="1" ref="CL69" ca="1">IF(AND(CL$3=INDIRECT("'" &amp; $O$3 &amp;"'!$H"&amp;6+$AO14),$AR$56=INDIRECT("'" &amp; $O$3 &amp;"'!$j"&amp;6+$AO14)),INDIRECT("'" &amp; $O$3 &amp;"'!$c"&amp;6+$AO14),"")</f>
        <v/>
      </c>
      <c r="CN69" t="str">
        <f t="array" aca="1" ref="CN69" ca="1">IF(AND(CN$3=INDIRECT("'" &amp; $O$3 &amp;"'!$H"&amp;6+$AO14),$AR$56=INDIRECT("'" &amp; $O$3 &amp;"'!$j"&amp;6+$AO14)),INDIRECT("'" &amp; $O$3 &amp;"'!$c"&amp;6+$AO14),"")</f>
        <v/>
      </c>
      <c r="CP69" t="str">
        <f t="array" aca="1" ref="CP69" ca="1">IF(AND(CP$3=INDIRECT("'" &amp; $O$3 &amp;"'!$H"&amp;6+$AO14),$AR$56=INDIRECT("'" &amp; $O$3 &amp;"'!$j"&amp;6+$AO14)),INDIRECT("'" &amp; $O$3 &amp;"'!$c"&amp;6+$AO14),"")</f>
        <v/>
      </c>
      <c r="CR69" s="218" t="str">
        <f t="array" aca="1" ref="CR69" ca="1">IF(AND(CR$3=INDIRECT("'" &amp; $O$3 &amp;"'!$H"&amp;6+$AO14),$AR$56=INDIRECT("'" &amp; $O$3 &amp;"'!$j"&amp;6+$AO14)),INDIRECT("'" &amp; $O$3 &amp;"'!$c"&amp;6+$AO14),"")</f>
        <v/>
      </c>
      <c r="CT69" s="218" t="str">
        <f t="array" aca="1" ref="CT69" ca="1">IF(AND(CT$3=INDIRECT("'" &amp; $O$3 &amp;"'!$H"&amp;6+$AO14),$AR$56=INDIRECT("'" &amp; $O$3 &amp;"'!$j"&amp;6+$AO14)),INDIRECT("'" &amp; $O$3 &amp;"'!$c"&amp;6+$AO14),"")</f>
        <v/>
      </c>
      <c r="CX69" s="218" t="str">
        <f t="array" aca="1" ref="CX69" ca="1">IF(AND(CX$3=INDIRECT("'" &amp; $O$3 &amp;"'!$H"&amp;6+$AO14),$AR$56=INDIRECT("'" &amp; $O$3 &amp;"'!$j"&amp;6+$AO14)),INDIRECT("'" &amp; $O$3 &amp;"'!$d"&amp;6+$AO14),"")</f>
        <v/>
      </c>
      <c r="CZ69" s="218" t="str">
        <f t="array" aca="1" ref="CZ69" ca="1">IF(AND(CZ$3=INDIRECT("'" &amp; $O$3 &amp;"'!$H"&amp;6+$AO14),$AR$56=INDIRECT("'" &amp; $O$3 &amp;"'!$j"&amp;6+$AO14)),INDIRECT("'" &amp; $O$3 &amp;"'!$d"&amp;6+$AO14),"")</f>
        <v/>
      </c>
      <c r="DB69" s="218" t="str">
        <f t="array" aca="1" ref="DB69" ca="1">IF(AND(DB$3=INDIRECT("'" &amp; $O$3 &amp;"'!$H"&amp;6+$AO14),$AR$56=INDIRECT("'" &amp; $O$3 &amp;"'!$j"&amp;6+$AO14)),INDIRECT("'" &amp; $O$3 &amp;"'!$d"&amp;6+$AO14),"")</f>
        <v/>
      </c>
      <c r="DD69" s="218" t="str">
        <f t="array" aca="1" ref="DD69" ca="1">IF(AND(DD$3=INDIRECT("'" &amp; $O$3 &amp;"'!$H"&amp;6+$AO14),$AR$56=INDIRECT("'" &amp; $O$3 &amp;"'!$j"&amp;6+$AO14)),INDIRECT("'" &amp; $O$3 &amp;"'!$d"&amp;6+$AO14),"")</f>
        <v/>
      </c>
      <c r="DF69" s="218" t="str">
        <f t="array" aca="1" ref="DF69" ca="1">IF(AND(DF$3=INDIRECT("'" &amp; $O$3 &amp;"'!$H"&amp;6+$AO14),$AR$56=INDIRECT("'" &amp; $O$3 &amp;"'!$j"&amp;6+$AO14)),INDIRECT("'" &amp; $O$3 &amp;"'!$d"&amp;6+$AO14),"")</f>
        <v/>
      </c>
      <c r="DH69" s="218" t="str">
        <f t="array" aca="1" ref="DH69" ca="1">IF(AND(DH$3=INDIRECT("'" &amp; $O$3 &amp;"'!$H"&amp;6+$AO14),$AR$56=INDIRECT("'" &amp; $O$3 &amp;"'!$j"&amp;6+$AO14)),INDIRECT("'" &amp; $O$3 &amp;"'!$d"&amp;6+$AO14),"")</f>
        <v/>
      </c>
      <c r="DJ69" s="218" t="str">
        <f t="array" aca="1" ref="DJ69" ca="1">IF(AND(DJ$3=INDIRECT("'" &amp; $O$3 &amp;"'!$H"&amp;6+$AO14),$AR$56=INDIRECT("'" &amp; $O$3 &amp;"'!$j"&amp;6+$AO14)),INDIRECT("'" &amp; $O$3 &amp;"'!$d"&amp;6+$AO14),"")</f>
        <v/>
      </c>
      <c r="DL69" s="218" t="str">
        <f t="array" aca="1" ref="DL69" ca="1">IF(AND(DL$3=INDIRECT("'" &amp; $O$3 &amp;"'!$H"&amp;6+$AO14),$AR$56=INDIRECT("'" &amp; $O$3 &amp;"'!$j"&amp;6+$AO14)),INDIRECT("'" &amp; $O$3 &amp;"'!$d"&amp;6+$AO14),"")</f>
        <v/>
      </c>
      <c r="DN69" s="218" t="str">
        <f t="array" aca="1" ref="DN69" ca="1">IF(AND(DN$3=INDIRECT("'" &amp; $O$3 &amp;"'!$H"&amp;6+$AO14),$AR$56=INDIRECT("'" &amp; $O$3 &amp;"'!$j"&amp;6+$AO14)),INDIRECT("'" &amp; $O$3 &amp;"'!$d"&amp;6+$AO14),"")</f>
        <v/>
      </c>
      <c r="DP69" s="218" t="str">
        <f t="array" aca="1" ref="DP69" ca="1">IF(AND(DP$3=INDIRECT("'" &amp; $O$3 &amp;"'!$H"&amp;6+$AO14),$AR$56=INDIRECT("'" &amp; $O$3 &amp;"'!$j"&amp;6+$AO14)),INDIRECT("'" &amp; $O$3 &amp;"'!$d"&amp;6+$AO14),"")</f>
        <v/>
      </c>
      <c r="DR69" s="218" t="str">
        <f t="array" aca="1" ref="DR69" ca="1">IF(AND(DR$3=INDIRECT("'" &amp; $O$3 &amp;"'!$H"&amp;6+$AO14),$AR$56=INDIRECT("'" &amp; $O$3 &amp;"'!$j"&amp;6+$AO14)),INDIRECT("'" &amp; $O$3 &amp;"'!$d"&amp;6+$AO14),"")</f>
        <v/>
      </c>
      <c r="DT69" s="218" t="str">
        <f t="array" aca="1" ref="DT69" ca="1">IF(AND(DT$3=INDIRECT("'" &amp; $O$3 &amp;"'!$H"&amp;6+$AO14),$AR$56=INDIRECT("'" &amp; $O$3 &amp;"'!$j"&amp;6+$AO14)),INDIRECT("'" &amp; $O$3 &amp;"'!$d"&amp;6+$AO14),"")</f>
        <v/>
      </c>
      <c r="DV69" s="218" t="str">
        <f t="array" aca="1" ref="DV69" ca="1">IF(AND(DV$3=INDIRECT("'" &amp; $O$3 &amp;"'!$H"&amp;6+$AO14),$AR$56=INDIRECT("'" &amp; $O$3 &amp;"'!$j"&amp;6+$AO14)),INDIRECT("'" &amp; $O$3 &amp;"'!$d"&amp;6+$AO14),"")</f>
        <v/>
      </c>
    </row>
    <row r="70" spans="3:126" ht="18.600000000000001" thickBot="1">
      <c r="C70" s="48"/>
      <c r="D70" s="46"/>
      <c r="E70" s="46"/>
      <c r="F70" s="46"/>
      <c r="G70" s="46"/>
      <c r="H70" s="46"/>
      <c r="I70" s="46"/>
      <c r="J70" s="46"/>
      <c r="K70" s="46"/>
      <c r="L70" s="46"/>
      <c r="M70" s="91"/>
      <c r="N70" s="1496" t="s">
        <v>299</v>
      </c>
      <c r="O70" s="1497"/>
      <c r="P70" s="1497"/>
      <c r="Q70" s="1497"/>
      <c r="R70" s="1497"/>
      <c r="S70" s="1497"/>
      <c r="T70" s="1498"/>
      <c r="U70" s="46"/>
      <c r="V70" s="91"/>
      <c r="W70" s="1510" t="s">
        <v>105</v>
      </c>
      <c r="X70" s="1511"/>
      <c r="Y70" s="1511"/>
      <c r="Z70" s="1511"/>
      <c r="AA70" s="1511"/>
      <c r="AB70" s="1511"/>
      <c r="AC70" s="1512"/>
      <c r="AD70" s="46"/>
      <c r="AE70" s="46"/>
      <c r="AF70" s="46"/>
      <c r="AG70" s="46"/>
      <c r="AH70" s="46"/>
      <c r="AI70" s="46"/>
      <c r="AJ70" s="46"/>
      <c r="AK70" s="46"/>
      <c r="AL70" s="46"/>
      <c r="AM70" s="47"/>
      <c r="AS70" t="str">
        <f t="array" aca="1" ref="AS70" ca="1">IF(AND(AS$3=INDIRECT("'" &amp; $O$3 &amp;"'!$H"&amp;6+$AO15),$AR$56=INDIRECT("'" &amp; $O$3 &amp;"'!$j"&amp;6+$AO15)),INDIRECT("'" &amp; $O$3 &amp;"'!$b"&amp;6+$AO15),"")</f>
        <v/>
      </c>
      <c r="AU70" t="str">
        <f t="array" aca="1" ref="AU70" ca="1">IF(AND(AU$3=INDIRECT("'" &amp; $O$3 &amp;"'!$H"&amp;6+$AO15),$AR$56=INDIRECT("'" &amp; $O$3 &amp;"'!$j"&amp;6+$AO15)),INDIRECT("'" &amp; $O$3 &amp;"'!$b"&amp;6+$AO15),"")</f>
        <v/>
      </c>
      <c r="AW70" t="str">
        <f t="array" aca="1" ref="AW70" ca="1">IF(AND(AW$3=INDIRECT("'" &amp; $O$3 &amp;"'!$H"&amp;6+$AO15),$AR$56=INDIRECT("'" &amp; $O$3 &amp;"'!$j"&amp;6+$AO15)),INDIRECT("'" &amp; $O$3 &amp;"'!$b"&amp;6+$AO15),"")</f>
        <v/>
      </c>
      <c r="AY70" t="str">
        <f t="array" aca="1" ref="AY70" ca="1">IF(AND(AY$3=INDIRECT("'" &amp; $O$3 &amp;"'!$H"&amp;6+$AO15),$AR$56=INDIRECT("'" &amp; $O$3 &amp;"'!$j"&amp;6+$AO15)),INDIRECT("'" &amp; $O$3 &amp;"'!$b"&amp;6+$AO15),"")</f>
        <v/>
      </c>
      <c r="BA70" t="str">
        <f t="array" aca="1" ref="BA70" ca="1">IF(AND(BA$3=INDIRECT("'" &amp; $O$3 &amp;"'!$H"&amp;6+$AO15),$AR$56=INDIRECT("'" &amp; $O$3 &amp;"'!$j"&amp;6+$AO15)),INDIRECT("'" &amp; $O$3 &amp;"'!$b"&amp;6+$AO15),"")</f>
        <v/>
      </c>
      <c r="BC70" t="str">
        <f t="array" aca="1" ref="BC70" ca="1">IF(AND(BC$3=INDIRECT("'" &amp; $O$3 &amp;"'!$H"&amp;6+$AO15),$AR$56=INDIRECT("'" &amp; $O$3 &amp;"'!$j"&amp;6+$AO15)),INDIRECT("'" &amp; $O$3 &amp;"'!$b"&amp;6+$AO15),"")</f>
        <v/>
      </c>
      <c r="BE70" t="str">
        <f t="array" aca="1" ref="BE70" ca="1">IF(AND(BE$3=INDIRECT("'" &amp; $O$3 &amp;"'!$H"&amp;6+$AO15),$AR$56=INDIRECT("'" &amp; $O$3 &amp;"'!$j"&amp;6+$AO15)),INDIRECT("'" &amp; $O$3 &amp;"'!$b"&amp;6+$AO15),"")</f>
        <v/>
      </c>
      <c r="BG70" t="str">
        <f t="array" aca="1" ref="BG70" ca="1">IF(AND(BG$3=INDIRECT("'" &amp; $O$3 &amp;"'!$H"&amp;6+$AO15),$AR$56=INDIRECT("'" &amp; $O$3 &amp;"'!$j"&amp;6+$AO15)),INDIRECT("'" &amp; $O$3 &amp;"'!$b"&amp;6+$AO15),"")</f>
        <v/>
      </c>
      <c r="BI70" t="str">
        <f t="array" aca="1" ref="BI70" ca="1">IF(AND(BI$3=INDIRECT("'" &amp; $O$3 &amp;"'!$H"&amp;6+$AO15),$AR$56=INDIRECT("'" &amp; $O$3 &amp;"'!$j"&amp;6+$AO15)),INDIRECT("'" &amp; $O$3 &amp;"'!$b"&amp;6+$AO15),"")</f>
        <v/>
      </c>
      <c r="BK70" t="str">
        <f t="array" aca="1" ref="BK70" ca="1">IF(AND(BK$3=INDIRECT("'" &amp; $O$3 &amp;"'!$H"&amp;6+$AO15),$AR$56=INDIRECT("'" &amp; $O$3 &amp;"'!$j"&amp;6+$AO15)),INDIRECT("'" &amp; $O$3 &amp;"'!$b"&amp;6+$AO15),"")</f>
        <v/>
      </c>
      <c r="BM70" t="str">
        <f t="array" aca="1" ref="BM70" ca="1">IF(AND(BM$3=INDIRECT("'" &amp; $O$3 &amp;"'!$H"&amp;6+$AO15),$AR$56=INDIRECT("'" &amp; $O$3 &amp;"'!$j"&amp;6+$AO15)),INDIRECT("'" &amp; $O$3 &amp;"'!$b"&amp;6+$AO15),"")</f>
        <v/>
      </c>
      <c r="BO70" t="str">
        <f t="array" aca="1" ref="BO70" ca="1">IF(AND(BO$3=INDIRECT("'" &amp; $O$3 &amp;"'!$H"&amp;6+$AO15),$AR$56=INDIRECT("'" &amp; $O$3 &amp;"'!$j"&amp;6+$AO15)),INDIRECT("'" &amp; $O$3 &amp;"'!$b"&amp;6+$AO15),"")</f>
        <v/>
      </c>
      <c r="BQ70" t="str">
        <f t="array" aca="1" ref="BQ70" ca="1">IF(AND(BQ$3=INDIRECT("'" &amp; $O$3 &amp;"'!$H"&amp;6+$AO15),$AR$56=INDIRECT("'" &amp; $O$3 &amp;"'!$j"&amp;6+$AO15)),INDIRECT("'" &amp; $O$3 &amp;"'!$b"&amp;6+$AO15),"")</f>
        <v/>
      </c>
      <c r="BV70" t="str">
        <f t="array" aca="1" ref="BV70" ca="1">IF(AND(BV$3=INDIRECT("'" &amp; $O$3 &amp;"'!$H"&amp;6+$AO15),$AR$56=INDIRECT("'" &amp; $O$3 &amp;"'!$j"&amp;6+$AO15)),INDIRECT("'" &amp; $O$3 &amp;"'!$c"&amp;6+$AO15),"")</f>
        <v/>
      </c>
      <c r="BX70" t="str">
        <f t="array" aca="1" ref="BX70" ca="1">IF(AND(BX$3=INDIRECT("'" &amp; $O$3 &amp;"'!$H"&amp;6+$AO15),$AR$56=INDIRECT("'" &amp; $O$3 &amp;"'!$j"&amp;6+$AO15)),INDIRECT("'" &amp; $O$3 &amp;"'!$c"&amp;6+$AO15),"")</f>
        <v/>
      </c>
      <c r="BZ70" t="str">
        <f t="array" aca="1" ref="BZ70" ca="1">IF(AND(BZ$3=INDIRECT("'" &amp; $O$3 &amp;"'!$H"&amp;6+$AO15),$AR$56=INDIRECT("'" &amp; $O$3 &amp;"'!$j"&amp;6+$AO15)),INDIRECT("'" &amp; $O$3 &amp;"'!$c"&amp;6+$AO15),"")</f>
        <v/>
      </c>
      <c r="CB70" t="str">
        <f t="array" aca="1" ref="CB70" ca="1">IF(AND(CB$3=INDIRECT("'" &amp; $O$3 &amp;"'!$H"&amp;6+$AO15),$AR$56=INDIRECT("'" &amp; $O$3 &amp;"'!$j"&amp;6+$AO15)),INDIRECT("'" &amp; $O$3 &amp;"'!$c"&amp;6+$AO15),"")</f>
        <v/>
      </c>
      <c r="CD70" t="str">
        <f t="array" aca="1" ref="CD70" ca="1">IF(AND(CD$3=INDIRECT("'" &amp; $O$3 &amp;"'!$H"&amp;6+$AO15),$AR$56=INDIRECT("'" &amp; $O$3 &amp;"'!$j"&amp;6+$AO15)),INDIRECT("'" &amp; $O$3 &amp;"'!$c"&amp;6+$AO15),"")</f>
        <v/>
      </c>
      <c r="CF70" t="str">
        <f t="array" aca="1" ref="CF70" ca="1">IF(AND(CF$3=INDIRECT("'" &amp; $O$3 &amp;"'!$H"&amp;6+$AO15),$AR$56=INDIRECT("'" &amp; $O$3 &amp;"'!$j"&amp;6+$AO15)),INDIRECT("'" &amp; $O$3 &amp;"'!$c"&amp;6+$AO15),"")</f>
        <v/>
      </c>
      <c r="CH70" t="str">
        <f t="array" aca="1" ref="CH70" ca="1">IF(AND(CH$3=INDIRECT("'" &amp; $O$3 &amp;"'!$H"&amp;6+$AO15),$AR$56=INDIRECT("'" &amp; $O$3 &amp;"'!$j"&amp;6+$AO15)),INDIRECT("'" &amp; $O$3 &amp;"'!$c"&amp;6+$AO15),"")</f>
        <v/>
      </c>
      <c r="CJ70" t="str">
        <f t="array" aca="1" ref="CJ70" ca="1">IF(AND(CJ$3=INDIRECT("'" &amp; $O$3 &amp;"'!$H"&amp;6+$AO15),$AR$56=INDIRECT("'" &amp; $O$3 &amp;"'!$j"&amp;6+$AO15)),INDIRECT("'" &amp; $O$3 &amp;"'!$c"&amp;6+$AO15),"")</f>
        <v/>
      </c>
      <c r="CL70" t="str">
        <f t="array" aca="1" ref="CL70" ca="1">IF(AND(CL$3=INDIRECT("'" &amp; $O$3 &amp;"'!$H"&amp;6+$AO15),$AR$56=INDIRECT("'" &amp; $O$3 &amp;"'!$j"&amp;6+$AO15)),INDIRECT("'" &amp; $O$3 &amp;"'!$c"&amp;6+$AO15),"")</f>
        <v/>
      </c>
      <c r="CN70" t="str">
        <f t="array" aca="1" ref="CN70" ca="1">IF(AND(CN$3=INDIRECT("'" &amp; $O$3 &amp;"'!$H"&amp;6+$AO15),$AR$56=INDIRECT("'" &amp; $O$3 &amp;"'!$j"&amp;6+$AO15)),INDIRECT("'" &amp; $O$3 &amp;"'!$c"&amp;6+$AO15),"")</f>
        <v/>
      </c>
      <c r="CP70" t="str">
        <f t="array" aca="1" ref="CP70" ca="1">IF(AND(CP$3=INDIRECT("'" &amp; $O$3 &amp;"'!$H"&amp;6+$AO15),$AR$56=INDIRECT("'" &amp; $O$3 &amp;"'!$j"&amp;6+$AO15)),INDIRECT("'" &amp; $O$3 &amp;"'!$c"&amp;6+$AO15),"")</f>
        <v/>
      </c>
      <c r="CR70" s="218" t="str">
        <f t="array" aca="1" ref="CR70" ca="1">IF(AND(CR$3=INDIRECT("'" &amp; $O$3 &amp;"'!$H"&amp;6+$AO15),$AR$56=INDIRECT("'" &amp; $O$3 &amp;"'!$j"&amp;6+$AO15)),INDIRECT("'" &amp; $O$3 &amp;"'!$c"&amp;6+$AO15),"")</f>
        <v/>
      </c>
      <c r="CT70" s="218" t="str">
        <f t="array" aca="1" ref="CT70" ca="1">IF(AND(CT$3=INDIRECT("'" &amp; $O$3 &amp;"'!$H"&amp;6+$AO15),$AR$56=INDIRECT("'" &amp; $O$3 &amp;"'!$j"&amp;6+$AO15)),INDIRECT("'" &amp; $O$3 &amp;"'!$c"&amp;6+$AO15),"")</f>
        <v/>
      </c>
      <c r="CX70" s="218" t="str">
        <f t="array" aca="1" ref="CX70" ca="1">IF(AND(CX$3=INDIRECT("'" &amp; $O$3 &amp;"'!$H"&amp;6+$AO15),$AR$56=INDIRECT("'" &amp; $O$3 &amp;"'!$j"&amp;6+$AO15)),INDIRECT("'" &amp; $O$3 &amp;"'!$d"&amp;6+$AO15),"")</f>
        <v/>
      </c>
      <c r="CZ70" s="218" t="str">
        <f t="array" aca="1" ref="CZ70" ca="1">IF(AND(CZ$3=INDIRECT("'" &amp; $O$3 &amp;"'!$H"&amp;6+$AO15),$AR$56=INDIRECT("'" &amp; $O$3 &amp;"'!$j"&amp;6+$AO15)),INDIRECT("'" &amp; $O$3 &amp;"'!$d"&amp;6+$AO15),"")</f>
        <v/>
      </c>
      <c r="DB70" s="218" t="str">
        <f t="array" aca="1" ref="DB70" ca="1">IF(AND(DB$3=INDIRECT("'" &amp; $O$3 &amp;"'!$H"&amp;6+$AO15),$AR$56=INDIRECT("'" &amp; $O$3 &amp;"'!$j"&amp;6+$AO15)),INDIRECT("'" &amp; $O$3 &amp;"'!$d"&amp;6+$AO15),"")</f>
        <v/>
      </c>
      <c r="DD70" s="218" t="str">
        <f t="array" aca="1" ref="DD70" ca="1">IF(AND(DD$3=INDIRECT("'" &amp; $O$3 &amp;"'!$H"&amp;6+$AO15),$AR$56=INDIRECT("'" &amp; $O$3 &amp;"'!$j"&amp;6+$AO15)),INDIRECT("'" &amp; $O$3 &amp;"'!$d"&amp;6+$AO15),"")</f>
        <v/>
      </c>
      <c r="DF70" s="218" t="str">
        <f t="array" aca="1" ref="DF70" ca="1">IF(AND(DF$3=INDIRECT("'" &amp; $O$3 &amp;"'!$H"&amp;6+$AO15),$AR$56=INDIRECT("'" &amp; $O$3 &amp;"'!$j"&amp;6+$AO15)),INDIRECT("'" &amp; $O$3 &amp;"'!$d"&amp;6+$AO15),"")</f>
        <v/>
      </c>
      <c r="DH70" s="218" t="str">
        <f t="array" aca="1" ref="DH70" ca="1">IF(AND(DH$3=INDIRECT("'" &amp; $O$3 &amp;"'!$H"&amp;6+$AO15),$AR$56=INDIRECT("'" &amp; $O$3 &amp;"'!$j"&amp;6+$AO15)),INDIRECT("'" &amp; $O$3 &amp;"'!$d"&amp;6+$AO15),"")</f>
        <v/>
      </c>
      <c r="DJ70" s="218" t="str">
        <f t="array" aca="1" ref="DJ70" ca="1">IF(AND(DJ$3=INDIRECT("'" &amp; $O$3 &amp;"'!$H"&amp;6+$AO15),$AR$56=INDIRECT("'" &amp; $O$3 &amp;"'!$j"&amp;6+$AO15)),INDIRECT("'" &amp; $O$3 &amp;"'!$d"&amp;6+$AO15),"")</f>
        <v/>
      </c>
      <c r="DL70" s="218" t="str">
        <f t="array" aca="1" ref="DL70" ca="1">IF(AND(DL$3=INDIRECT("'" &amp; $O$3 &amp;"'!$H"&amp;6+$AO15),$AR$56=INDIRECT("'" &amp; $O$3 &amp;"'!$j"&amp;6+$AO15)),INDIRECT("'" &amp; $O$3 &amp;"'!$d"&amp;6+$AO15),"")</f>
        <v/>
      </c>
      <c r="DN70" s="218" t="str">
        <f t="array" aca="1" ref="DN70" ca="1">IF(AND(DN$3=INDIRECT("'" &amp; $O$3 &amp;"'!$H"&amp;6+$AO15),$AR$56=INDIRECT("'" &amp; $O$3 &amp;"'!$j"&amp;6+$AO15)),INDIRECT("'" &amp; $O$3 &amp;"'!$d"&amp;6+$AO15),"")</f>
        <v/>
      </c>
      <c r="DP70" s="218" t="str">
        <f t="array" aca="1" ref="DP70" ca="1">IF(AND(DP$3=INDIRECT("'" &amp; $O$3 &amp;"'!$H"&amp;6+$AO15),$AR$56=INDIRECT("'" &amp; $O$3 &amp;"'!$j"&amp;6+$AO15)),INDIRECT("'" &amp; $O$3 &amp;"'!$d"&amp;6+$AO15),"")</f>
        <v/>
      </c>
      <c r="DR70" s="218" t="str">
        <f t="array" aca="1" ref="DR70" ca="1">IF(AND(DR$3=INDIRECT("'" &amp; $O$3 &amp;"'!$H"&amp;6+$AO15),$AR$56=INDIRECT("'" &amp; $O$3 &amp;"'!$j"&amp;6+$AO15)),INDIRECT("'" &amp; $O$3 &amp;"'!$d"&amp;6+$AO15),"")</f>
        <v/>
      </c>
      <c r="DT70" s="218" t="str">
        <f t="array" aca="1" ref="DT70" ca="1">IF(AND(DT$3=INDIRECT("'" &amp; $O$3 &amp;"'!$H"&amp;6+$AO15),$AR$56=INDIRECT("'" &amp; $O$3 &amp;"'!$j"&amp;6+$AO15)),INDIRECT("'" &amp; $O$3 &amp;"'!$d"&amp;6+$AO15),"")</f>
        <v/>
      </c>
      <c r="DV70" s="218" t="str">
        <f t="array" aca="1" ref="DV70" ca="1">IF(AND(DV$3=INDIRECT("'" &amp; $O$3 &amp;"'!$H"&amp;6+$AO15),$AR$56=INDIRECT("'" &amp; $O$3 &amp;"'!$j"&amp;6+$AO15)),INDIRECT("'" &amp; $O$3 &amp;"'!$d"&amp;6+$AO15),"")</f>
        <v/>
      </c>
    </row>
    <row r="71" spans="3:126" ht="14.4">
      <c r="C71" s="48"/>
      <c r="D71" s="46"/>
      <c r="E71" s="46"/>
      <c r="F71" s="46"/>
      <c r="G71" s="46"/>
      <c r="H71" s="46"/>
      <c r="I71" s="46"/>
      <c r="J71" s="46"/>
      <c r="K71" s="46"/>
      <c r="L71" s="46"/>
      <c r="M71" s="46"/>
      <c r="N71" s="1499" t="s">
        <v>124</v>
      </c>
      <c r="O71" s="1500" t="s">
        <v>3</v>
      </c>
      <c r="P71" s="1500"/>
      <c r="Q71" s="1500" t="s">
        <v>4</v>
      </c>
      <c r="R71" s="1500"/>
      <c r="S71" s="1500" t="s">
        <v>5</v>
      </c>
      <c r="T71" s="1501"/>
      <c r="U71" s="46"/>
      <c r="V71" s="46"/>
      <c r="W71" s="1499" t="s">
        <v>124</v>
      </c>
      <c r="X71" s="1500" t="s">
        <v>3</v>
      </c>
      <c r="Y71" s="1500"/>
      <c r="Z71" s="1500" t="s">
        <v>4</v>
      </c>
      <c r="AA71" s="1500"/>
      <c r="AB71" s="1500" t="s">
        <v>5</v>
      </c>
      <c r="AC71" s="1501"/>
      <c r="AD71" s="46"/>
      <c r="AE71" s="46"/>
      <c r="AF71" s="46"/>
      <c r="AG71" s="46"/>
      <c r="AH71" s="46"/>
      <c r="AI71" s="46"/>
      <c r="AJ71" s="46"/>
      <c r="AK71" s="46"/>
      <c r="AL71" s="46"/>
      <c r="AM71" s="47"/>
      <c r="AS71" t="str">
        <f t="array" aca="1" ref="AS71" ca="1">IF(AND(AS$3=INDIRECT("'" &amp; $O$3 &amp;"'!$H"&amp;6+$AO16),$AR$56=INDIRECT("'" &amp; $O$3 &amp;"'!$j"&amp;6+$AO16)),INDIRECT("'" &amp; $O$3 &amp;"'!$b"&amp;6+$AO16),"")</f>
        <v/>
      </c>
      <c r="AU71" t="str">
        <f t="array" aca="1" ref="AU71" ca="1">IF(AND(AU$3=INDIRECT("'" &amp; $O$3 &amp;"'!$H"&amp;6+$AO16),$AR$56=INDIRECT("'" &amp; $O$3 &amp;"'!$j"&amp;6+$AO16)),INDIRECT("'" &amp; $O$3 &amp;"'!$b"&amp;6+$AO16),"")</f>
        <v/>
      </c>
      <c r="AW71" t="str">
        <f t="array" aca="1" ref="AW71" ca="1">IF(AND(AW$3=INDIRECT("'" &amp; $O$3 &amp;"'!$H"&amp;6+$AO16),$AR$56=INDIRECT("'" &amp; $O$3 &amp;"'!$j"&amp;6+$AO16)),INDIRECT("'" &amp; $O$3 &amp;"'!$b"&amp;6+$AO16),"")</f>
        <v/>
      </c>
      <c r="AY71" t="str">
        <f t="array" aca="1" ref="AY71" ca="1">IF(AND(AY$3=INDIRECT("'" &amp; $O$3 &amp;"'!$H"&amp;6+$AO16),$AR$56=INDIRECT("'" &amp; $O$3 &amp;"'!$j"&amp;6+$AO16)),INDIRECT("'" &amp; $O$3 &amp;"'!$b"&amp;6+$AO16),"")</f>
        <v/>
      </c>
      <c r="BA71" t="str">
        <f t="array" aca="1" ref="BA71" ca="1">IF(AND(BA$3=INDIRECT("'" &amp; $O$3 &amp;"'!$H"&amp;6+$AO16),$AR$56=INDIRECT("'" &amp; $O$3 &amp;"'!$j"&amp;6+$AO16)),INDIRECT("'" &amp; $O$3 &amp;"'!$b"&amp;6+$AO16),"")</f>
        <v/>
      </c>
      <c r="BC71" t="str">
        <f t="array" aca="1" ref="BC71" ca="1">IF(AND(BC$3=INDIRECT("'" &amp; $O$3 &amp;"'!$H"&amp;6+$AO16),$AR$56=INDIRECT("'" &amp; $O$3 &amp;"'!$j"&amp;6+$AO16)),INDIRECT("'" &amp; $O$3 &amp;"'!$b"&amp;6+$AO16),"")</f>
        <v/>
      </c>
      <c r="BE71" t="str">
        <f t="array" aca="1" ref="BE71" ca="1">IF(AND(BE$3=INDIRECT("'" &amp; $O$3 &amp;"'!$H"&amp;6+$AO16),$AR$56=INDIRECT("'" &amp; $O$3 &amp;"'!$j"&amp;6+$AO16)),INDIRECT("'" &amp; $O$3 &amp;"'!$b"&amp;6+$AO16),"")</f>
        <v/>
      </c>
      <c r="BG71" t="str">
        <f t="array" aca="1" ref="BG71" ca="1">IF(AND(BG$3=INDIRECT("'" &amp; $O$3 &amp;"'!$H"&amp;6+$AO16),$AR$56=INDIRECT("'" &amp; $O$3 &amp;"'!$j"&amp;6+$AO16)),INDIRECT("'" &amp; $O$3 &amp;"'!$b"&amp;6+$AO16),"")</f>
        <v/>
      </c>
      <c r="BI71" t="str">
        <f t="array" aca="1" ref="BI71" ca="1">IF(AND(BI$3=INDIRECT("'" &amp; $O$3 &amp;"'!$H"&amp;6+$AO16),$AR$56=INDIRECT("'" &amp; $O$3 &amp;"'!$j"&amp;6+$AO16)),INDIRECT("'" &amp; $O$3 &amp;"'!$b"&amp;6+$AO16),"")</f>
        <v/>
      </c>
      <c r="BK71" t="str">
        <f t="array" aca="1" ref="BK71" ca="1">IF(AND(BK$3=INDIRECT("'" &amp; $O$3 &amp;"'!$H"&amp;6+$AO16),$AR$56=INDIRECT("'" &amp; $O$3 &amp;"'!$j"&amp;6+$AO16)),INDIRECT("'" &amp; $O$3 &amp;"'!$b"&amp;6+$AO16),"")</f>
        <v/>
      </c>
      <c r="BM71">
        <f t="array" aca="1" ref="BM71" ca="1">IF(AND(BM$3=INDIRECT("'" &amp; $O$3 &amp;"'!$H"&amp;6+$AO16),$AR$56=INDIRECT("'" &amp; $O$3 &amp;"'!$j"&amp;6+$AO16)),INDIRECT("'" &amp; $O$3 &amp;"'!$b"&amp;6+$AO16),"")</f>
        <v>200</v>
      </c>
      <c r="BO71" t="str">
        <f t="array" aca="1" ref="BO71" ca="1">IF(AND(BO$3=INDIRECT("'" &amp; $O$3 &amp;"'!$H"&amp;6+$AO16),$AR$56=INDIRECT("'" &amp; $O$3 &amp;"'!$j"&amp;6+$AO16)),INDIRECT("'" &amp; $O$3 &amp;"'!$b"&amp;6+$AO16),"")</f>
        <v/>
      </c>
      <c r="BQ71" t="str">
        <f t="array" aca="1" ref="BQ71" ca="1">IF(AND(BQ$3=INDIRECT("'" &amp; $O$3 &amp;"'!$H"&amp;6+$AO16),$AR$56=INDIRECT("'" &amp; $O$3 &amp;"'!$j"&amp;6+$AO16)),INDIRECT("'" &amp; $O$3 &amp;"'!$b"&amp;6+$AO16),"")</f>
        <v/>
      </c>
      <c r="BV71" t="str">
        <f t="array" aca="1" ref="BV71" ca="1">IF(AND(BV$3=INDIRECT("'" &amp; $O$3 &amp;"'!$H"&amp;6+$AO16),$AR$56=INDIRECT("'" &amp; $O$3 &amp;"'!$j"&amp;6+$AO16)),INDIRECT("'" &amp; $O$3 &amp;"'!$c"&amp;6+$AO16),"")</f>
        <v/>
      </c>
      <c r="BX71" t="str">
        <f t="array" aca="1" ref="BX71" ca="1">IF(AND(BX$3=INDIRECT("'" &amp; $O$3 &amp;"'!$H"&amp;6+$AO16),$AR$56=INDIRECT("'" &amp; $O$3 &amp;"'!$j"&amp;6+$AO16)),INDIRECT("'" &amp; $O$3 &amp;"'!$c"&amp;6+$AO16),"")</f>
        <v/>
      </c>
      <c r="BZ71" t="str">
        <f t="array" aca="1" ref="BZ71" ca="1">IF(AND(BZ$3=INDIRECT("'" &amp; $O$3 &amp;"'!$H"&amp;6+$AO16),$AR$56=INDIRECT("'" &amp; $O$3 &amp;"'!$j"&amp;6+$AO16)),INDIRECT("'" &amp; $O$3 &amp;"'!$c"&amp;6+$AO16),"")</f>
        <v/>
      </c>
      <c r="CB71" t="str">
        <f t="array" aca="1" ref="CB71" ca="1">IF(AND(CB$3=INDIRECT("'" &amp; $O$3 &amp;"'!$H"&amp;6+$AO16),$AR$56=INDIRECT("'" &amp; $O$3 &amp;"'!$j"&amp;6+$AO16)),INDIRECT("'" &amp; $O$3 &amp;"'!$c"&amp;6+$AO16),"")</f>
        <v/>
      </c>
      <c r="CD71" t="str">
        <f t="array" aca="1" ref="CD71" ca="1">IF(AND(CD$3=INDIRECT("'" &amp; $O$3 &amp;"'!$H"&amp;6+$AO16),$AR$56=INDIRECT("'" &amp; $O$3 &amp;"'!$j"&amp;6+$AO16)),INDIRECT("'" &amp; $O$3 &amp;"'!$c"&amp;6+$AO16),"")</f>
        <v/>
      </c>
      <c r="CF71" t="str">
        <f t="array" aca="1" ref="CF71" ca="1">IF(AND(CF$3=INDIRECT("'" &amp; $O$3 &amp;"'!$H"&amp;6+$AO16),$AR$56=INDIRECT("'" &amp; $O$3 &amp;"'!$j"&amp;6+$AO16)),INDIRECT("'" &amp; $O$3 &amp;"'!$c"&amp;6+$AO16),"")</f>
        <v/>
      </c>
      <c r="CH71" t="str">
        <f t="array" aca="1" ref="CH71" ca="1">IF(AND(CH$3=INDIRECT("'" &amp; $O$3 &amp;"'!$H"&amp;6+$AO16),$AR$56=INDIRECT("'" &amp; $O$3 &amp;"'!$j"&amp;6+$AO16)),INDIRECT("'" &amp; $O$3 &amp;"'!$c"&amp;6+$AO16),"")</f>
        <v/>
      </c>
      <c r="CJ71" t="str">
        <f t="array" aca="1" ref="CJ71" ca="1">IF(AND(CJ$3=INDIRECT("'" &amp; $O$3 &amp;"'!$H"&amp;6+$AO16),$AR$56=INDIRECT("'" &amp; $O$3 &amp;"'!$j"&amp;6+$AO16)),INDIRECT("'" &amp; $O$3 &amp;"'!$c"&amp;6+$AO16),"")</f>
        <v/>
      </c>
      <c r="CL71" t="str">
        <f t="array" aca="1" ref="CL71" ca="1">IF(AND(CL$3=INDIRECT("'" &amp; $O$3 &amp;"'!$H"&amp;6+$AO16),$AR$56=INDIRECT("'" &amp; $O$3 &amp;"'!$j"&amp;6+$AO16)),INDIRECT("'" &amp; $O$3 &amp;"'!$c"&amp;6+$AO16),"")</f>
        <v/>
      </c>
      <c r="CN71" t="str">
        <f t="array" aca="1" ref="CN71" ca="1">IF(AND(CN$3=INDIRECT("'" &amp; $O$3 &amp;"'!$H"&amp;6+$AO16),$AR$56=INDIRECT("'" &amp; $O$3 &amp;"'!$j"&amp;6+$AO16)),INDIRECT("'" &amp; $O$3 &amp;"'!$c"&amp;6+$AO16),"")</f>
        <v/>
      </c>
      <c r="CP71">
        <f t="array" aca="1" ref="CP71" ca="1">IF(AND(CP$3=INDIRECT("'" &amp; $O$3 &amp;"'!$H"&amp;6+$AO16),$AR$56=INDIRECT("'" &amp; $O$3 &amp;"'!$j"&amp;6+$AO16)),INDIRECT("'" &amp; $O$3 &amp;"'!$c"&amp;6+$AO16),"")</f>
        <v>200</v>
      </c>
      <c r="CR71" s="218" t="str">
        <f t="array" aca="1" ref="CR71" ca="1">IF(AND(CR$3=INDIRECT("'" &amp; $O$3 &amp;"'!$H"&amp;6+$AO16),$AR$56=INDIRECT("'" &amp; $O$3 &amp;"'!$j"&amp;6+$AO16)),INDIRECT("'" &amp; $O$3 &amp;"'!$c"&amp;6+$AO16),"")</f>
        <v/>
      </c>
      <c r="CT71" s="218" t="str">
        <f t="array" aca="1" ref="CT71" ca="1">IF(AND(CT$3=INDIRECT("'" &amp; $O$3 &amp;"'!$H"&amp;6+$AO16),$AR$56=INDIRECT("'" &amp; $O$3 &amp;"'!$j"&amp;6+$AO16)),INDIRECT("'" &amp; $O$3 &amp;"'!$c"&amp;6+$AO16),"")</f>
        <v/>
      </c>
      <c r="CX71" s="218" t="str">
        <f t="array" aca="1" ref="CX71" ca="1">IF(AND(CX$3=INDIRECT("'" &amp; $O$3 &amp;"'!$H"&amp;6+$AO16),$AR$56=INDIRECT("'" &amp; $O$3 &amp;"'!$j"&amp;6+$AO16)),INDIRECT("'" &amp; $O$3 &amp;"'!$d"&amp;6+$AO16),"")</f>
        <v/>
      </c>
      <c r="CZ71" s="218" t="str">
        <f t="array" aca="1" ref="CZ71" ca="1">IF(AND(CZ$3=INDIRECT("'" &amp; $O$3 &amp;"'!$H"&amp;6+$AO16),$AR$56=INDIRECT("'" &amp; $O$3 &amp;"'!$j"&amp;6+$AO16)),INDIRECT("'" &amp; $O$3 &amp;"'!$d"&amp;6+$AO16),"")</f>
        <v/>
      </c>
      <c r="DB71" s="218" t="str">
        <f t="array" aca="1" ref="DB71" ca="1">IF(AND(DB$3=INDIRECT("'" &amp; $O$3 &amp;"'!$H"&amp;6+$AO16),$AR$56=INDIRECT("'" &amp; $O$3 &amp;"'!$j"&amp;6+$AO16)),INDIRECT("'" &amp; $O$3 &amp;"'!$d"&amp;6+$AO16),"")</f>
        <v/>
      </c>
      <c r="DD71" s="218" t="str">
        <f t="array" aca="1" ref="DD71" ca="1">IF(AND(DD$3=INDIRECT("'" &amp; $O$3 &amp;"'!$H"&amp;6+$AO16),$AR$56=INDIRECT("'" &amp; $O$3 &amp;"'!$j"&amp;6+$AO16)),INDIRECT("'" &amp; $O$3 &amp;"'!$d"&amp;6+$AO16),"")</f>
        <v/>
      </c>
      <c r="DF71" s="218" t="str">
        <f t="array" aca="1" ref="DF71" ca="1">IF(AND(DF$3=INDIRECT("'" &amp; $O$3 &amp;"'!$H"&amp;6+$AO16),$AR$56=INDIRECT("'" &amp; $O$3 &amp;"'!$j"&amp;6+$AO16)),INDIRECT("'" &amp; $O$3 &amp;"'!$d"&amp;6+$AO16),"")</f>
        <v/>
      </c>
      <c r="DH71" s="218" t="str">
        <f t="array" aca="1" ref="DH71" ca="1">IF(AND(DH$3=INDIRECT("'" &amp; $O$3 &amp;"'!$H"&amp;6+$AO16),$AR$56=INDIRECT("'" &amp; $O$3 &amp;"'!$j"&amp;6+$AO16)),INDIRECT("'" &amp; $O$3 &amp;"'!$d"&amp;6+$AO16),"")</f>
        <v/>
      </c>
      <c r="DJ71" s="218" t="str">
        <f t="array" aca="1" ref="DJ71" ca="1">IF(AND(DJ$3=INDIRECT("'" &amp; $O$3 &amp;"'!$H"&amp;6+$AO16),$AR$56=INDIRECT("'" &amp; $O$3 &amp;"'!$j"&amp;6+$AO16)),INDIRECT("'" &amp; $O$3 &amp;"'!$d"&amp;6+$AO16),"")</f>
        <v/>
      </c>
      <c r="DL71" s="218" t="str">
        <f t="array" aca="1" ref="DL71" ca="1">IF(AND(DL$3=INDIRECT("'" &amp; $O$3 &amp;"'!$H"&amp;6+$AO16),$AR$56=INDIRECT("'" &amp; $O$3 &amp;"'!$j"&amp;6+$AO16)),INDIRECT("'" &amp; $O$3 &amp;"'!$d"&amp;6+$AO16),"")</f>
        <v/>
      </c>
      <c r="DN71" s="218" t="str">
        <f t="array" aca="1" ref="DN71" ca="1">IF(AND(DN$3=INDIRECT("'" &amp; $O$3 &amp;"'!$H"&amp;6+$AO16),$AR$56=INDIRECT("'" &amp; $O$3 &amp;"'!$j"&amp;6+$AO16)),INDIRECT("'" &amp; $O$3 &amp;"'!$d"&amp;6+$AO16),"")</f>
        <v/>
      </c>
      <c r="DP71" s="218" t="str">
        <f t="array" aca="1" ref="DP71" ca="1">IF(AND(DP$3=INDIRECT("'" &amp; $O$3 &amp;"'!$H"&amp;6+$AO16),$AR$56=INDIRECT("'" &amp; $O$3 &amp;"'!$j"&amp;6+$AO16)),INDIRECT("'" &amp; $O$3 &amp;"'!$d"&amp;6+$AO16),"")</f>
        <v/>
      </c>
      <c r="DR71" s="218">
        <f t="array" aca="1" ref="DR71" ca="1">IF(AND(DR$3=INDIRECT("'" &amp; $O$3 &amp;"'!$H"&amp;6+$AO16),$AR$56=INDIRECT("'" &amp; $O$3 &amp;"'!$j"&amp;6+$AO16)),INDIRECT("'" &amp; $O$3 &amp;"'!$d"&amp;6+$AO16),"")</f>
        <v>200</v>
      </c>
      <c r="DT71" s="218" t="str">
        <f t="array" aca="1" ref="DT71" ca="1">IF(AND(DT$3=INDIRECT("'" &amp; $O$3 &amp;"'!$H"&amp;6+$AO16),$AR$56=INDIRECT("'" &amp; $O$3 &amp;"'!$j"&amp;6+$AO16)),INDIRECT("'" &amp; $O$3 &amp;"'!$d"&amp;6+$AO16),"")</f>
        <v/>
      </c>
      <c r="DV71" s="218" t="str">
        <f t="array" aca="1" ref="DV71" ca="1">IF(AND(DV$3=INDIRECT("'" &amp; $O$3 &amp;"'!$H"&amp;6+$AO16),$AR$56=INDIRECT("'" &amp; $O$3 &amp;"'!$j"&amp;6+$AO16)),INDIRECT("'" &amp; $O$3 &amp;"'!$d"&amp;6+$AO16),"")</f>
        <v/>
      </c>
    </row>
    <row r="72" spans="3:126" ht="14.4">
      <c r="C72" s="48"/>
      <c r="D72" s="46"/>
      <c r="E72" s="46"/>
      <c r="F72" s="46"/>
      <c r="G72" s="46"/>
      <c r="H72" s="46"/>
      <c r="I72" s="46"/>
      <c r="J72" s="46"/>
      <c r="K72" s="46"/>
      <c r="L72" s="46"/>
      <c r="M72" s="46"/>
      <c r="N72" s="1499"/>
      <c r="O72" s="212" t="s">
        <v>115</v>
      </c>
      <c r="P72" s="212" t="s">
        <v>43</v>
      </c>
      <c r="Q72" s="212" t="s">
        <v>115</v>
      </c>
      <c r="R72" s="212" t="s">
        <v>43</v>
      </c>
      <c r="S72" s="212" t="s">
        <v>115</v>
      </c>
      <c r="T72" s="213" t="s">
        <v>43</v>
      </c>
      <c r="U72" s="46"/>
      <c r="V72" s="46"/>
      <c r="W72" s="1499"/>
      <c r="X72" s="164" t="s">
        <v>115</v>
      </c>
      <c r="Y72" s="164" t="s">
        <v>43</v>
      </c>
      <c r="Z72" s="164" t="s">
        <v>115</v>
      </c>
      <c r="AA72" s="164" t="s">
        <v>43</v>
      </c>
      <c r="AB72" s="164" t="s">
        <v>115</v>
      </c>
      <c r="AC72" s="165" t="s">
        <v>43</v>
      </c>
      <c r="AD72" s="46"/>
      <c r="AE72" s="46"/>
      <c r="AF72" s="46"/>
      <c r="AG72" s="46"/>
      <c r="AH72" s="46"/>
      <c r="AI72" s="46"/>
      <c r="AJ72" s="46"/>
      <c r="AK72" s="46"/>
      <c r="AL72" s="46"/>
      <c r="AM72" s="47"/>
      <c r="AS72">
        <f t="array" aca="1" ref="AS72" ca="1">IF(AND(AS$3=INDIRECT("'" &amp; $O$3 &amp;"'!$H"&amp;6+$AO17),$AR$56=INDIRECT("'" &amp; $O$3 &amp;"'!$j"&amp;6+$AO17)),INDIRECT("'" &amp; $O$3 &amp;"'!$b"&amp;6+$AO17),"")</f>
        <v>40</v>
      </c>
      <c r="AU72" t="str">
        <f t="array" aca="1" ref="AU72" ca="1">IF(AND(AU$3=INDIRECT("'" &amp; $O$3 &amp;"'!$H"&amp;6+$AO17),$AR$56=INDIRECT("'" &amp; $O$3 &amp;"'!$j"&amp;6+$AO17)),INDIRECT("'" &amp; $O$3 &amp;"'!$b"&amp;6+$AO17),"")</f>
        <v/>
      </c>
      <c r="AW72" t="str">
        <f t="array" aca="1" ref="AW72" ca="1">IF(AND(AW$3=INDIRECT("'" &amp; $O$3 &amp;"'!$H"&amp;6+$AO17),$AR$56=INDIRECT("'" &amp; $O$3 &amp;"'!$j"&amp;6+$AO17)),INDIRECT("'" &amp; $O$3 &amp;"'!$b"&amp;6+$AO17),"")</f>
        <v/>
      </c>
      <c r="AY72" t="str">
        <f t="array" aca="1" ref="AY72" ca="1">IF(AND(AY$3=INDIRECT("'" &amp; $O$3 &amp;"'!$H"&amp;6+$AO17),$AR$56=INDIRECT("'" &amp; $O$3 &amp;"'!$j"&amp;6+$AO17)),INDIRECT("'" &amp; $O$3 &amp;"'!$b"&amp;6+$AO17),"")</f>
        <v/>
      </c>
      <c r="BA72" t="str">
        <f t="array" aca="1" ref="BA72" ca="1">IF(AND(BA$3=INDIRECT("'" &amp; $O$3 &amp;"'!$H"&amp;6+$AO17),$AR$56=INDIRECT("'" &amp; $O$3 &amp;"'!$j"&amp;6+$AO17)),INDIRECT("'" &amp; $O$3 &amp;"'!$b"&amp;6+$AO17),"")</f>
        <v/>
      </c>
      <c r="BC72" t="str">
        <f t="array" aca="1" ref="BC72" ca="1">IF(AND(BC$3=INDIRECT("'" &amp; $O$3 &amp;"'!$H"&amp;6+$AO17),$AR$56=INDIRECT("'" &amp; $O$3 &amp;"'!$j"&amp;6+$AO17)),INDIRECT("'" &amp; $O$3 &amp;"'!$b"&amp;6+$AO17),"")</f>
        <v/>
      </c>
      <c r="BE72" t="str">
        <f t="array" aca="1" ref="BE72" ca="1">IF(AND(BE$3=INDIRECT("'" &amp; $O$3 &amp;"'!$H"&amp;6+$AO17),$AR$56=INDIRECT("'" &amp; $O$3 &amp;"'!$j"&amp;6+$AO17)),INDIRECT("'" &amp; $O$3 &amp;"'!$b"&amp;6+$AO17),"")</f>
        <v/>
      </c>
      <c r="BG72" t="str">
        <f t="array" aca="1" ref="BG72" ca="1">IF(AND(BG$3=INDIRECT("'" &amp; $O$3 &amp;"'!$H"&amp;6+$AO17),$AR$56=INDIRECT("'" &amp; $O$3 &amp;"'!$j"&amp;6+$AO17)),INDIRECT("'" &amp; $O$3 &amp;"'!$b"&amp;6+$AO17),"")</f>
        <v/>
      </c>
      <c r="BI72" t="str">
        <f t="array" aca="1" ref="BI72" ca="1">IF(AND(BI$3=INDIRECT("'" &amp; $O$3 &amp;"'!$H"&amp;6+$AO17),$AR$56=INDIRECT("'" &amp; $O$3 &amp;"'!$j"&amp;6+$AO17)),INDIRECT("'" &amp; $O$3 &amp;"'!$b"&amp;6+$AO17),"")</f>
        <v/>
      </c>
      <c r="BK72" t="str">
        <f t="array" aca="1" ref="BK72" ca="1">IF(AND(BK$3=INDIRECT("'" &amp; $O$3 &amp;"'!$H"&amp;6+$AO17),$AR$56=INDIRECT("'" &amp; $O$3 &amp;"'!$j"&amp;6+$AO17)),INDIRECT("'" &amp; $O$3 &amp;"'!$b"&amp;6+$AO17),"")</f>
        <v/>
      </c>
      <c r="BM72" t="str">
        <f t="array" aca="1" ref="BM72" ca="1">IF(AND(BM$3=INDIRECT("'" &amp; $O$3 &amp;"'!$H"&amp;6+$AO17),$AR$56=INDIRECT("'" &amp; $O$3 &amp;"'!$j"&amp;6+$AO17)),INDIRECT("'" &amp; $O$3 &amp;"'!$b"&amp;6+$AO17),"")</f>
        <v/>
      </c>
      <c r="BO72" t="str">
        <f t="array" aca="1" ref="BO72" ca="1">IF(AND(BO$3=INDIRECT("'" &amp; $O$3 &amp;"'!$H"&amp;6+$AO17),$AR$56=INDIRECT("'" &amp; $O$3 &amp;"'!$j"&amp;6+$AO17)),INDIRECT("'" &amp; $O$3 &amp;"'!$b"&amp;6+$AO17),"")</f>
        <v/>
      </c>
      <c r="BQ72" t="str">
        <f t="array" aca="1" ref="BQ72" ca="1">IF(AND(BQ$3=INDIRECT("'" &amp; $O$3 &amp;"'!$H"&amp;6+$AO17),$AR$56=INDIRECT("'" &amp; $O$3 &amp;"'!$j"&amp;6+$AO17)),INDIRECT("'" &amp; $O$3 &amp;"'!$b"&amp;6+$AO17),"")</f>
        <v/>
      </c>
      <c r="BV72">
        <f t="array" aca="1" ref="BV72" ca="1">IF(AND(BV$3=INDIRECT("'" &amp; $O$3 &amp;"'!$H"&amp;6+$AO17),$AR$56=INDIRECT("'" &amp; $O$3 &amp;"'!$j"&amp;6+$AO17)),INDIRECT("'" &amp; $O$3 &amp;"'!$c"&amp;6+$AO17),"")</f>
        <v>40</v>
      </c>
      <c r="BX72" t="str">
        <f t="array" aca="1" ref="BX72" ca="1">IF(AND(BX$3=INDIRECT("'" &amp; $O$3 &amp;"'!$H"&amp;6+$AO17),$AR$56=INDIRECT("'" &amp; $O$3 &amp;"'!$j"&amp;6+$AO17)),INDIRECT("'" &amp; $O$3 &amp;"'!$c"&amp;6+$AO17),"")</f>
        <v/>
      </c>
      <c r="BZ72" t="str">
        <f t="array" aca="1" ref="BZ72" ca="1">IF(AND(BZ$3=INDIRECT("'" &amp; $O$3 &amp;"'!$H"&amp;6+$AO17),$AR$56=INDIRECT("'" &amp; $O$3 &amp;"'!$j"&amp;6+$AO17)),INDIRECT("'" &amp; $O$3 &amp;"'!$c"&amp;6+$AO17),"")</f>
        <v/>
      </c>
      <c r="CB72" t="str">
        <f t="array" aca="1" ref="CB72" ca="1">IF(AND(CB$3=INDIRECT("'" &amp; $O$3 &amp;"'!$H"&amp;6+$AO17),$AR$56=INDIRECT("'" &amp; $O$3 &amp;"'!$j"&amp;6+$AO17)),INDIRECT("'" &amp; $O$3 &amp;"'!$c"&amp;6+$AO17),"")</f>
        <v/>
      </c>
      <c r="CD72" t="str">
        <f t="array" aca="1" ref="CD72" ca="1">IF(AND(CD$3=INDIRECT("'" &amp; $O$3 &amp;"'!$H"&amp;6+$AO17),$AR$56=INDIRECT("'" &amp; $O$3 &amp;"'!$j"&amp;6+$AO17)),INDIRECT("'" &amp; $O$3 &amp;"'!$c"&amp;6+$AO17),"")</f>
        <v/>
      </c>
      <c r="CF72" t="str">
        <f t="array" aca="1" ref="CF72" ca="1">IF(AND(CF$3=INDIRECT("'" &amp; $O$3 &amp;"'!$H"&amp;6+$AO17),$AR$56=INDIRECT("'" &amp; $O$3 &amp;"'!$j"&amp;6+$AO17)),INDIRECT("'" &amp; $O$3 &amp;"'!$c"&amp;6+$AO17),"")</f>
        <v/>
      </c>
      <c r="CH72" t="str">
        <f t="array" aca="1" ref="CH72" ca="1">IF(AND(CH$3=INDIRECT("'" &amp; $O$3 &amp;"'!$H"&amp;6+$AO17),$AR$56=INDIRECT("'" &amp; $O$3 &amp;"'!$j"&amp;6+$AO17)),INDIRECT("'" &amp; $O$3 &amp;"'!$c"&amp;6+$AO17),"")</f>
        <v/>
      </c>
      <c r="CJ72" t="str">
        <f t="array" aca="1" ref="CJ72" ca="1">IF(AND(CJ$3=INDIRECT("'" &amp; $O$3 &amp;"'!$H"&amp;6+$AO17),$AR$56=INDIRECT("'" &amp; $O$3 &amp;"'!$j"&amp;6+$AO17)),INDIRECT("'" &amp; $O$3 &amp;"'!$c"&amp;6+$AO17),"")</f>
        <v/>
      </c>
      <c r="CL72" t="str">
        <f t="array" aca="1" ref="CL72" ca="1">IF(AND(CL$3=INDIRECT("'" &amp; $O$3 &amp;"'!$H"&amp;6+$AO17),$AR$56=INDIRECT("'" &amp; $O$3 &amp;"'!$j"&amp;6+$AO17)),INDIRECT("'" &amp; $O$3 &amp;"'!$c"&amp;6+$AO17),"")</f>
        <v/>
      </c>
      <c r="CN72" t="str">
        <f t="array" aca="1" ref="CN72" ca="1">IF(AND(CN$3=INDIRECT("'" &amp; $O$3 &amp;"'!$H"&amp;6+$AO17),$AR$56=INDIRECT("'" &amp; $O$3 &amp;"'!$j"&amp;6+$AO17)),INDIRECT("'" &amp; $O$3 &amp;"'!$c"&amp;6+$AO17),"")</f>
        <v/>
      </c>
      <c r="CP72" t="str">
        <f t="array" aca="1" ref="CP72" ca="1">IF(AND(CP$3=INDIRECT("'" &amp; $O$3 &amp;"'!$H"&amp;6+$AO17),$AR$56=INDIRECT("'" &amp; $O$3 &amp;"'!$j"&amp;6+$AO17)),INDIRECT("'" &amp; $O$3 &amp;"'!$c"&amp;6+$AO17),"")</f>
        <v/>
      </c>
      <c r="CR72" s="218" t="str">
        <f t="array" aca="1" ref="CR72" ca="1">IF(AND(CR$3=INDIRECT("'" &amp; $O$3 &amp;"'!$H"&amp;6+$AO17),$AR$56=INDIRECT("'" &amp; $O$3 &amp;"'!$j"&amp;6+$AO17)),INDIRECT("'" &amp; $O$3 &amp;"'!$c"&amp;6+$AO17),"")</f>
        <v/>
      </c>
      <c r="CT72" s="218" t="str">
        <f t="array" aca="1" ref="CT72" ca="1">IF(AND(CT$3=INDIRECT("'" &amp; $O$3 &amp;"'!$H"&amp;6+$AO17),$AR$56=INDIRECT("'" &amp; $O$3 &amp;"'!$j"&amp;6+$AO17)),INDIRECT("'" &amp; $O$3 &amp;"'!$c"&amp;6+$AO17),"")</f>
        <v/>
      </c>
      <c r="CX72" s="218">
        <f t="array" aca="1" ref="CX72" ca="1">IF(AND(CX$3=INDIRECT("'" &amp; $O$3 &amp;"'!$H"&amp;6+$AO17),$AR$56=INDIRECT("'" &amp; $O$3 &amp;"'!$j"&amp;6+$AO17)),INDIRECT("'" &amp; $O$3 &amp;"'!$d"&amp;6+$AO17),"")</f>
        <v>40</v>
      </c>
      <c r="CZ72" s="218" t="str">
        <f t="array" aca="1" ref="CZ72" ca="1">IF(AND(CZ$3=INDIRECT("'" &amp; $O$3 &amp;"'!$H"&amp;6+$AO17),$AR$56=INDIRECT("'" &amp; $O$3 &amp;"'!$j"&amp;6+$AO17)),INDIRECT("'" &amp; $O$3 &amp;"'!$d"&amp;6+$AO17),"")</f>
        <v/>
      </c>
      <c r="DB72" s="218" t="str">
        <f t="array" aca="1" ref="DB72" ca="1">IF(AND(DB$3=INDIRECT("'" &amp; $O$3 &amp;"'!$H"&amp;6+$AO17),$AR$56=INDIRECT("'" &amp; $O$3 &amp;"'!$j"&amp;6+$AO17)),INDIRECT("'" &amp; $O$3 &amp;"'!$d"&amp;6+$AO17),"")</f>
        <v/>
      </c>
      <c r="DD72" s="218" t="str">
        <f t="array" aca="1" ref="DD72" ca="1">IF(AND(DD$3=INDIRECT("'" &amp; $O$3 &amp;"'!$H"&amp;6+$AO17),$AR$56=INDIRECT("'" &amp; $O$3 &amp;"'!$j"&amp;6+$AO17)),INDIRECT("'" &amp; $O$3 &amp;"'!$d"&amp;6+$AO17),"")</f>
        <v/>
      </c>
      <c r="DF72" s="218" t="str">
        <f t="array" aca="1" ref="DF72" ca="1">IF(AND(DF$3=INDIRECT("'" &amp; $O$3 &amp;"'!$H"&amp;6+$AO17),$AR$56=INDIRECT("'" &amp; $O$3 &amp;"'!$j"&amp;6+$AO17)),INDIRECT("'" &amp; $O$3 &amp;"'!$d"&amp;6+$AO17),"")</f>
        <v/>
      </c>
      <c r="DH72" s="218" t="str">
        <f t="array" aca="1" ref="DH72" ca="1">IF(AND(DH$3=INDIRECT("'" &amp; $O$3 &amp;"'!$H"&amp;6+$AO17),$AR$56=INDIRECT("'" &amp; $O$3 &amp;"'!$j"&amp;6+$AO17)),INDIRECT("'" &amp; $O$3 &amp;"'!$d"&amp;6+$AO17),"")</f>
        <v/>
      </c>
      <c r="DJ72" s="218" t="str">
        <f t="array" aca="1" ref="DJ72" ca="1">IF(AND(DJ$3=INDIRECT("'" &amp; $O$3 &amp;"'!$H"&amp;6+$AO17),$AR$56=INDIRECT("'" &amp; $O$3 &amp;"'!$j"&amp;6+$AO17)),INDIRECT("'" &amp; $O$3 &amp;"'!$d"&amp;6+$AO17),"")</f>
        <v/>
      </c>
      <c r="DL72" s="218" t="str">
        <f t="array" aca="1" ref="DL72" ca="1">IF(AND(DL$3=INDIRECT("'" &amp; $O$3 &amp;"'!$H"&amp;6+$AO17),$AR$56=INDIRECT("'" &amp; $O$3 &amp;"'!$j"&amp;6+$AO17)),INDIRECT("'" &amp; $O$3 &amp;"'!$d"&amp;6+$AO17),"")</f>
        <v/>
      </c>
      <c r="DN72" s="218" t="str">
        <f t="array" aca="1" ref="DN72" ca="1">IF(AND(DN$3=INDIRECT("'" &amp; $O$3 &amp;"'!$H"&amp;6+$AO17),$AR$56=INDIRECT("'" &amp; $O$3 &amp;"'!$j"&amp;6+$AO17)),INDIRECT("'" &amp; $O$3 &amp;"'!$d"&amp;6+$AO17),"")</f>
        <v/>
      </c>
      <c r="DP72" s="218" t="str">
        <f t="array" aca="1" ref="DP72" ca="1">IF(AND(DP$3=INDIRECT("'" &amp; $O$3 &amp;"'!$H"&amp;6+$AO17),$AR$56=INDIRECT("'" &amp; $O$3 &amp;"'!$j"&amp;6+$AO17)),INDIRECT("'" &amp; $O$3 &amp;"'!$d"&amp;6+$AO17),"")</f>
        <v/>
      </c>
      <c r="DR72" s="218" t="str">
        <f t="array" aca="1" ref="DR72" ca="1">IF(AND(DR$3=INDIRECT("'" &amp; $O$3 &amp;"'!$H"&amp;6+$AO17),$AR$56=INDIRECT("'" &amp; $O$3 &amp;"'!$j"&amp;6+$AO17)),INDIRECT("'" &amp; $O$3 &amp;"'!$d"&amp;6+$AO17),"")</f>
        <v/>
      </c>
      <c r="DT72" s="218" t="str">
        <f t="array" aca="1" ref="DT72" ca="1">IF(AND(DT$3=INDIRECT("'" &amp; $O$3 &amp;"'!$H"&amp;6+$AO17),$AR$56=INDIRECT("'" &amp; $O$3 &amp;"'!$j"&amp;6+$AO17)),INDIRECT("'" &amp; $O$3 &amp;"'!$d"&amp;6+$AO17),"")</f>
        <v/>
      </c>
      <c r="DV72" s="218" t="str">
        <f t="array" aca="1" ref="DV72" ca="1">IF(AND(DV$3=INDIRECT("'" &amp; $O$3 &amp;"'!$H"&amp;6+$AO17),$AR$56=INDIRECT("'" &amp; $O$3 &amp;"'!$j"&amp;6+$AO17)),INDIRECT("'" &amp; $O$3 &amp;"'!$d"&amp;6+$AO17),"")</f>
        <v/>
      </c>
    </row>
    <row r="73" spans="3:126" ht="13.8">
      <c r="C73" s="48"/>
      <c r="D73" s="46"/>
      <c r="E73" s="46"/>
      <c r="F73" s="46"/>
      <c r="G73" s="46"/>
      <c r="H73" s="46"/>
      <c r="I73" s="46"/>
      <c r="J73" s="46"/>
      <c r="K73" s="46"/>
      <c r="L73" s="46"/>
      <c r="M73" s="46"/>
      <c r="N73" s="140" t="s">
        <v>88</v>
      </c>
      <c r="O73" s="143">
        <f ca="1">BN2</f>
        <v>0</v>
      </c>
      <c r="P73" s="143"/>
      <c r="Q73" s="143">
        <f ca="1">CQ2</f>
        <v>0</v>
      </c>
      <c r="R73" s="143"/>
      <c r="S73" s="143">
        <f ca="1">DS2</f>
        <v>0</v>
      </c>
      <c r="T73" s="144"/>
      <c r="U73" s="46"/>
      <c r="V73" s="46"/>
      <c r="W73" s="140" t="s">
        <v>88</v>
      </c>
      <c r="X73" s="143">
        <f ca="1">BF2</f>
        <v>0</v>
      </c>
      <c r="Y73" s="143"/>
      <c r="Z73" s="143">
        <f ca="1">CI2</f>
        <v>0</v>
      </c>
      <c r="AA73" s="143"/>
      <c r="AB73" s="143">
        <f ca="1">DK2</f>
        <v>0</v>
      </c>
      <c r="AC73" s="144"/>
      <c r="AD73" s="46"/>
      <c r="AE73" s="46"/>
      <c r="AF73" s="46"/>
      <c r="AG73" s="46"/>
      <c r="AH73" s="46"/>
      <c r="AI73" s="46"/>
      <c r="AJ73" s="46"/>
      <c r="AK73" s="46"/>
      <c r="AL73" s="46"/>
      <c r="AM73" s="47"/>
      <c r="AS73" t="str">
        <f t="array" aca="1" ref="AS73" ca="1">IF(AND(AS$3=INDIRECT("'" &amp; $O$3 &amp;"'!$H"&amp;6+$AO18),$AR$56=INDIRECT("'" &amp; $O$3 &amp;"'!$j"&amp;6+$AO18)),INDIRECT("'" &amp; $O$3 &amp;"'!$b"&amp;6+$AO18),"")</f>
        <v/>
      </c>
      <c r="AU73" t="str">
        <f t="array" aca="1" ref="AU73" ca="1">IF(AND(AU$3=INDIRECT("'" &amp; $O$3 &amp;"'!$H"&amp;6+$AO18),$AR$56=INDIRECT("'" &amp; $O$3 &amp;"'!$j"&amp;6+$AO18)),INDIRECT("'" &amp; $O$3 &amp;"'!$b"&amp;6+$AO18),"")</f>
        <v/>
      </c>
      <c r="AW73" t="str">
        <f t="array" aca="1" ref="AW73" ca="1">IF(AND(AW$3=INDIRECT("'" &amp; $O$3 &amp;"'!$H"&amp;6+$AO18),$AR$56=INDIRECT("'" &amp; $O$3 &amp;"'!$j"&amp;6+$AO18)),INDIRECT("'" &amp; $O$3 &amp;"'!$b"&amp;6+$AO18),"")</f>
        <v/>
      </c>
      <c r="AY73" t="str">
        <f t="array" aca="1" ref="AY73" ca="1">IF(AND(AY$3=INDIRECT("'" &amp; $O$3 &amp;"'!$H"&amp;6+$AO18),$AR$56=INDIRECT("'" &amp; $O$3 &amp;"'!$j"&amp;6+$AO18)),INDIRECT("'" &amp; $O$3 &amp;"'!$b"&amp;6+$AO18),"")</f>
        <v/>
      </c>
      <c r="BA73" t="str">
        <f t="array" aca="1" ref="BA73" ca="1">IF(AND(BA$3=INDIRECT("'" &amp; $O$3 &amp;"'!$H"&amp;6+$AO18),$AR$56=INDIRECT("'" &amp; $O$3 &amp;"'!$j"&amp;6+$AO18)),INDIRECT("'" &amp; $O$3 &amp;"'!$b"&amp;6+$AO18),"")</f>
        <v/>
      </c>
      <c r="BC73" t="str">
        <f t="array" aca="1" ref="BC73" ca="1">IF(AND(BC$3=INDIRECT("'" &amp; $O$3 &amp;"'!$H"&amp;6+$AO18),$AR$56=INDIRECT("'" &amp; $O$3 &amp;"'!$j"&amp;6+$AO18)),INDIRECT("'" &amp; $O$3 &amp;"'!$b"&amp;6+$AO18),"")</f>
        <v/>
      </c>
      <c r="BE73" t="str">
        <f t="array" aca="1" ref="BE73" ca="1">IF(AND(BE$3=INDIRECT("'" &amp; $O$3 &amp;"'!$H"&amp;6+$AO18),$AR$56=INDIRECT("'" &amp; $O$3 &amp;"'!$j"&amp;6+$AO18)),INDIRECT("'" &amp; $O$3 &amp;"'!$b"&amp;6+$AO18),"")</f>
        <v/>
      </c>
      <c r="BG73" t="str">
        <f t="array" aca="1" ref="BG73" ca="1">IF(AND(BG$3=INDIRECT("'" &amp; $O$3 &amp;"'!$H"&amp;6+$AO18),$AR$56=INDIRECT("'" &amp; $O$3 &amp;"'!$j"&amp;6+$AO18)),INDIRECT("'" &amp; $O$3 &amp;"'!$b"&amp;6+$AO18),"")</f>
        <v/>
      </c>
      <c r="BI73" t="str">
        <f t="array" aca="1" ref="BI73" ca="1">IF(AND(BI$3=INDIRECT("'" &amp; $O$3 &amp;"'!$H"&amp;6+$AO18),$AR$56=INDIRECT("'" &amp; $O$3 &amp;"'!$j"&amp;6+$AO18)),INDIRECT("'" &amp; $O$3 &amp;"'!$b"&amp;6+$AO18),"")</f>
        <v/>
      </c>
      <c r="BK73" t="str">
        <f t="array" aca="1" ref="BK73" ca="1">IF(AND(BK$3=INDIRECT("'" &amp; $O$3 &amp;"'!$H"&amp;6+$AO18),$AR$56=INDIRECT("'" &amp; $O$3 &amp;"'!$j"&amp;6+$AO18)),INDIRECT("'" &amp; $O$3 &amp;"'!$b"&amp;6+$AO18),"")</f>
        <v/>
      </c>
      <c r="BM73" t="str">
        <f t="array" aca="1" ref="BM73" ca="1">IF(AND(BM$3=INDIRECT("'" &amp; $O$3 &amp;"'!$H"&amp;6+$AO18),$AR$56=INDIRECT("'" &amp; $O$3 &amp;"'!$j"&amp;6+$AO18)),INDIRECT("'" &amp; $O$3 &amp;"'!$b"&amp;6+$AO18),"")</f>
        <v/>
      </c>
      <c r="BO73" t="str">
        <f t="array" aca="1" ref="BO73" ca="1">IF(AND(BO$3=INDIRECT("'" &amp; $O$3 &amp;"'!$H"&amp;6+$AO18),$AR$56=INDIRECT("'" &amp; $O$3 &amp;"'!$j"&amp;6+$AO18)),INDIRECT("'" &amp; $O$3 &amp;"'!$b"&amp;6+$AO18),"")</f>
        <v/>
      </c>
      <c r="BQ73" t="str">
        <f t="array" aca="1" ref="BQ73" ca="1">IF(AND(BQ$3=INDIRECT("'" &amp; $O$3 &amp;"'!$H"&amp;6+$AO18),$AR$56=INDIRECT("'" &amp; $O$3 &amp;"'!$j"&amp;6+$AO18)),INDIRECT("'" &amp; $O$3 &amp;"'!$b"&amp;6+$AO18),"")</f>
        <v/>
      </c>
      <c r="BV73" t="str">
        <f t="array" aca="1" ref="BV73" ca="1">IF(AND(BV$3=INDIRECT("'" &amp; $O$3 &amp;"'!$H"&amp;6+$AO18),$AR$56=INDIRECT("'" &amp; $O$3 &amp;"'!$j"&amp;6+$AO18)),INDIRECT("'" &amp; $O$3 &amp;"'!$c"&amp;6+$AO18),"")</f>
        <v/>
      </c>
      <c r="BX73" t="str">
        <f t="array" aca="1" ref="BX73" ca="1">IF(AND(BX$3=INDIRECT("'" &amp; $O$3 &amp;"'!$H"&amp;6+$AO18),$AR$56=INDIRECT("'" &amp; $O$3 &amp;"'!$j"&amp;6+$AO18)),INDIRECT("'" &amp; $O$3 &amp;"'!$c"&amp;6+$AO18),"")</f>
        <v/>
      </c>
      <c r="BZ73" t="str">
        <f t="array" aca="1" ref="BZ73" ca="1">IF(AND(BZ$3=INDIRECT("'" &amp; $O$3 &amp;"'!$H"&amp;6+$AO18),$AR$56=INDIRECT("'" &amp; $O$3 &amp;"'!$j"&amp;6+$AO18)),INDIRECT("'" &amp; $O$3 &amp;"'!$c"&amp;6+$AO18),"")</f>
        <v/>
      </c>
      <c r="CB73" t="str">
        <f t="array" aca="1" ref="CB73" ca="1">IF(AND(CB$3=INDIRECT("'" &amp; $O$3 &amp;"'!$H"&amp;6+$AO18),$AR$56=INDIRECT("'" &amp; $O$3 &amp;"'!$j"&amp;6+$AO18)),INDIRECT("'" &amp; $O$3 &amp;"'!$c"&amp;6+$AO18),"")</f>
        <v/>
      </c>
      <c r="CD73" t="str">
        <f t="array" aca="1" ref="CD73" ca="1">IF(AND(CD$3=INDIRECT("'" &amp; $O$3 &amp;"'!$H"&amp;6+$AO18),$AR$56=INDIRECT("'" &amp; $O$3 &amp;"'!$j"&amp;6+$AO18)),INDIRECT("'" &amp; $O$3 &amp;"'!$c"&amp;6+$AO18),"")</f>
        <v/>
      </c>
      <c r="CF73" t="str">
        <f t="array" aca="1" ref="CF73" ca="1">IF(AND(CF$3=INDIRECT("'" &amp; $O$3 &amp;"'!$H"&amp;6+$AO18),$AR$56=INDIRECT("'" &amp; $O$3 &amp;"'!$j"&amp;6+$AO18)),INDIRECT("'" &amp; $O$3 &amp;"'!$c"&amp;6+$AO18),"")</f>
        <v/>
      </c>
      <c r="CH73" t="str">
        <f t="array" aca="1" ref="CH73" ca="1">IF(AND(CH$3=INDIRECT("'" &amp; $O$3 &amp;"'!$H"&amp;6+$AO18),$AR$56=INDIRECT("'" &amp; $O$3 &amp;"'!$j"&amp;6+$AO18)),INDIRECT("'" &amp; $O$3 &amp;"'!$c"&amp;6+$AO18),"")</f>
        <v/>
      </c>
      <c r="CJ73" t="str">
        <f t="array" aca="1" ref="CJ73" ca="1">IF(AND(CJ$3=INDIRECT("'" &amp; $O$3 &amp;"'!$H"&amp;6+$AO18),$AR$56=INDIRECT("'" &amp; $O$3 &amp;"'!$j"&amp;6+$AO18)),INDIRECT("'" &amp; $O$3 &amp;"'!$c"&amp;6+$AO18),"")</f>
        <v/>
      </c>
      <c r="CL73" t="str">
        <f t="array" aca="1" ref="CL73" ca="1">IF(AND(CL$3=INDIRECT("'" &amp; $O$3 &amp;"'!$H"&amp;6+$AO18),$AR$56=INDIRECT("'" &amp; $O$3 &amp;"'!$j"&amp;6+$AO18)),INDIRECT("'" &amp; $O$3 &amp;"'!$c"&amp;6+$AO18),"")</f>
        <v/>
      </c>
      <c r="CN73" t="str">
        <f t="array" aca="1" ref="CN73" ca="1">IF(AND(CN$3=INDIRECT("'" &amp; $O$3 &amp;"'!$H"&amp;6+$AO18),$AR$56=INDIRECT("'" &amp; $O$3 &amp;"'!$j"&amp;6+$AO18)),INDIRECT("'" &amp; $O$3 &amp;"'!$c"&amp;6+$AO18),"")</f>
        <v/>
      </c>
      <c r="CP73" t="str">
        <f t="array" aca="1" ref="CP73" ca="1">IF(AND(CP$3=INDIRECT("'" &amp; $O$3 &amp;"'!$H"&amp;6+$AO18),$AR$56=INDIRECT("'" &amp; $O$3 &amp;"'!$j"&amp;6+$AO18)),INDIRECT("'" &amp; $O$3 &amp;"'!$c"&amp;6+$AO18),"")</f>
        <v/>
      </c>
      <c r="CR73" s="218" t="str">
        <f t="array" aca="1" ref="CR73" ca="1">IF(AND(CR$3=INDIRECT("'" &amp; $O$3 &amp;"'!$H"&amp;6+$AO18),$AR$56=INDIRECT("'" &amp; $O$3 &amp;"'!$j"&amp;6+$AO18)),INDIRECT("'" &amp; $O$3 &amp;"'!$c"&amp;6+$AO18),"")</f>
        <v/>
      </c>
      <c r="CT73" s="218" t="str">
        <f t="array" aca="1" ref="CT73" ca="1">IF(AND(CT$3=INDIRECT("'" &amp; $O$3 &amp;"'!$H"&amp;6+$AO18),$AR$56=INDIRECT("'" &amp; $O$3 &amp;"'!$j"&amp;6+$AO18)),INDIRECT("'" &amp; $O$3 &amp;"'!$c"&amp;6+$AO18),"")</f>
        <v/>
      </c>
      <c r="CX73" s="218" t="str">
        <f t="array" aca="1" ref="CX73" ca="1">IF(AND(CX$3=INDIRECT("'" &amp; $O$3 &amp;"'!$H"&amp;6+$AO18),$AR$56=INDIRECT("'" &amp; $O$3 &amp;"'!$j"&amp;6+$AO18)),INDIRECT("'" &amp; $O$3 &amp;"'!$d"&amp;6+$AO18),"")</f>
        <v/>
      </c>
      <c r="CZ73" s="218" t="str">
        <f t="array" aca="1" ref="CZ73" ca="1">IF(AND(CZ$3=INDIRECT("'" &amp; $O$3 &amp;"'!$H"&amp;6+$AO18),$AR$56=INDIRECT("'" &amp; $O$3 &amp;"'!$j"&amp;6+$AO18)),INDIRECT("'" &amp; $O$3 &amp;"'!$d"&amp;6+$AO18),"")</f>
        <v/>
      </c>
      <c r="DB73" s="218" t="str">
        <f t="array" aca="1" ref="DB73" ca="1">IF(AND(DB$3=INDIRECT("'" &amp; $O$3 &amp;"'!$H"&amp;6+$AO18),$AR$56=INDIRECT("'" &amp; $O$3 &amp;"'!$j"&amp;6+$AO18)),INDIRECT("'" &amp; $O$3 &amp;"'!$d"&amp;6+$AO18),"")</f>
        <v/>
      </c>
      <c r="DD73" s="218" t="str">
        <f t="array" aca="1" ref="DD73" ca="1">IF(AND(DD$3=INDIRECT("'" &amp; $O$3 &amp;"'!$H"&amp;6+$AO18),$AR$56=INDIRECT("'" &amp; $O$3 &amp;"'!$j"&amp;6+$AO18)),INDIRECT("'" &amp; $O$3 &amp;"'!$d"&amp;6+$AO18),"")</f>
        <v/>
      </c>
      <c r="DF73" s="218" t="str">
        <f t="array" aca="1" ref="DF73" ca="1">IF(AND(DF$3=INDIRECT("'" &amp; $O$3 &amp;"'!$H"&amp;6+$AO18),$AR$56=INDIRECT("'" &amp; $O$3 &amp;"'!$j"&amp;6+$AO18)),INDIRECT("'" &amp; $O$3 &amp;"'!$d"&amp;6+$AO18),"")</f>
        <v/>
      </c>
      <c r="DH73" s="218" t="str">
        <f t="array" aca="1" ref="DH73" ca="1">IF(AND(DH$3=INDIRECT("'" &amp; $O$3 &amp;"'!$H"&amp;6+$AO18),$AR$56=INDIRECT("'" &amp; $O$3 &amp;"'!$j"&amp;6+$AO18)),INDIRECT("'" &amp; $O$3 &amp;"'!$d"&amp;6+$AO18),"")</f>
        <v/>
      </c>
      <c r="DJ73" s="218" t="str">
        <f t="array" aca="1" ref="DJ73" ca="1">IF(AND(DJ$3=INDIRECT("'" &amp; $O$3 &amp;"'!$H"&amp;6+$AO18),$AR$56=INDIRECT("'" &amp; $O$3 &amp;"'!$j"&amp;6+$AO18)),INDIRECT("'" &amp; $O$3 &amp;"'!$d"&amp;6+$AO18),"")</f>
        <v/>
      </c>
      <c r="DL73" s="218" t="str">
        <f t="array" aca="1" ref="DL73" ca="1">IF(AND(DL$3=INDIRECT("'" &amp; $O$3 &amp;"'!$H"&amp;6+$AO18),$AR$56=INDIRECT("'" &amp; $O$3 &amp;"'!$j"&amp;6+$AO18)),INDIRECT("'" &amp; $O$3 &amp;"'!$d"&amp;6+$AO18),"")</f>
        <v/>
      </c>
      <c r="DN73" s="218" t="str">
        <f t="array" aca="1" ref="DN73" ca="1">IF(AND(DN$3=INDIRECT("'" &amp; $O$3 &amp;"'!$H"&amp;6+$AO18),$AR$56=INDIRECT("'" &amp; $O$3 &amp;"'!$j"&amp;6+$AO18)),INDIRECT("'" &amp; $O$3 &amp;"'!$d"&amp;6+$AO18),"")</f>
        <v/>
      </c>
      <c r="DP73" s="218" t="str">
        <f t="array" aca="1" ref="DP73" ca="1">IF(AND(DP$3=INDIRECT("'" &amp; $O$3 &amp;"'!$H"&amp;6+$AO18),$AR$56=INDIRECT("'" &amp; $O$3 &amp;"'!$j"&amp;6+$AO18)),INDIRECT("'" &amp; $O$3 &amp;"'!$d"&amp;6+$AO18),"")</f>
        <v/>
      </c>
      <c r="DR73" s="218" t="str">
        <f t="array" aca="1" ref="DR73" ca="1">IF(AND(DR$3=INDIRECT("'" &amp; $O$3 &amp;"'!$H"&amp;6+$AO18),$AR$56=INDIRECT("'" &amp; $O$3 &amp;"'!$j"&amp;6+$AO18)),INDIRECT("'" &amp; $O$3 &amp;"'!$d"&amp;6+$AO18),"")</f>
        <v/>
      </c>
      <c r="DT73" s="218" t="str">
        <f t="array" aca="1" ref="DT73" ca="1">IF(AND(DT$3=INDIRECT("'" &amp; $O$3 &amp;"'!$H"&amp;6+$AO18),$AR$56=INDIRECT("'" &amp; $O$3 &amp;"'!$j"&amp;6+$AO18)),INDIRECT("'" &amp; $O$3 &amp;"'!$d"&amp;6+$AO18),"")</f>
        <v/>
      </c>
      <c r="DV73" s="218" t="str">
        <f t="array" aca="1" ref="DV73" ca="1">IF(AND(DV$3=INDIRECT("'" &amp; $O$3 &amp;"'!$H"&amp;6+$AO18),$AR$56=INDIRECT("'" &amp; $O$3 &amp;"'!$j"&amp;6+$AO18)),INDIRECT("'" &amp; $O$3 &amp;"'!$d"&amp;6+$AO18),"")</f>
        <v/>
      </c>
    </row>
    <row r="74" spans="3:126" ht="13.8">
      <c r="C74" s="48"/>
      <c r="D74" s="46"/>
      <c r="E74" s="46"/>
      <c r="F74" s="46"/>
      <c r="G74" s="46"/>
      <c r="H74" s="46"/>
      <c r="I74" s="46"/>
      <c r="J74" s="46"/>
      <c r="K74" s="46"/>
      <c r="L74" s="46"/>
      <c r="M74" s="46"/>
      <c r="N74" s="140" t="s">
        <v>89</v>
      </c>
      <c r="O74" s="143">
        <f ca="1">BN55</f>
        <v>200.9975124224178</v>
      </c>
      <c r="P74" s="143"/>
      <c r="Q74" s="143">
        <f ca="1">CQ55</f>
        <v>203.96078054371139</v>
      </c>
      <c r="R74" s="143"/>
      <c r="S74" s="143">
        <f ca="1">DS55</f>
        <v>200.9975124224178</v>
      </c>
      <c r="T74" s="144"/>
      <c r="U74" s="46"/>
      <c r="V74" s="46"/>
      <c r="W74" s="140" t="s">
        <v>89</v>
      </c>
      <c r="X74" s="143">
        <f ca="1">BF55</f>
        <v>0</v>
      </c>
      <c r="Y74" s="143"/>
      <c r="Z74" s="143">
        <f ca="1">CI55</f>
        <v>0</v>
      </c>
      <c r="AA74" s="143"/>
      <c r="AB74" s="143">
        <f ca="1">DK55</f>
        <v>0</v>
      </c>
      <c r="AC74" s="144"/>
      <c r="AD74" s="46"/>
      <c r="AE74" s="46"/>
      <c r="AF74" s="46"/>
      <c r="AG74" s="46"/>
      <c r="AH74" s="46"/>
      <c r="AI74" s="46"/>
      <c r="AJ74" s="46"/>
      <c r="AK74" s="46"/>
      <c r="AL74" s="46"/>
      <c r="AM74" s="47"/>
      <c r="AS74" t="str">
        <f t="array" aca="1" ref="AS74" ca="1">IF(AND(AS$3=INDIRECT("'" &amp; $O$3 &amp;"'!$H"&amp;6+$AO19),$AR$56=INDIRECT("'" &amp; $O$3 &amp;"'!$j"&amp;6+$AO19)),INDIRECT("'" &amp; $O$3 &amp;"'!$b"&amp;6+$AO19),"")</f>
        <v/>
      </c>
      <c r="AU74" t="str">
        <f t="array" aca="1" ref="AU74" ca="1">IF(AND(AU$3=INDIRECT("'" &amp; $O$3 &amp;"'!$H"&amp;6+$AO19),$AR$56=INDIRECT("'" &amp; $O$3 &amp;"'!$j"&amp;6+$AO19)),INDIRECT("'" &amp; $O$3 &amp;"'!$b"&amp;6+$AO19),"")</f>
        <v/>
      </c>
      <c r="AW74" t="str">
        <f t="array" aca="1" ref="AW74" ca="1">IF(AND(AW$3=INDIRECT("'" &amp; $O$3 &amp;"'!$H"&amp;6+$AO19),$AR$56=INDIRECT("'" &amp; $O$3 &amp;"'!$j"&amp;6+$AO19)),INDIRECT("'" &amp; $O$3 &amp;"'!$b"&amp;6+$AO19),"")</f>
        <v/>
      </c>
      <c r="AY74" t="str">
        <f t="array" aca="1" ref="AY74" ca="1">IF(AND(AY$3=INDIRECT("'" &amp; $O$3 &amp;"'!$H"&amp;6+$AO19),$AR$56=INDIRECT("'" &amp; $O$3 &amp;"'!$j"&amp;6+$AO19)),INDIRECT("'" &amp; $O$3 &amp;"'!$b"&amp;6+$AO19),"")</f>
        <v/>
      </c>
      <c r="BA74" t="str">
        <f t="array" aca="1" ref="BA74" ca="1">IF(AND(BA$3=INDIRECT("'" &amp; $O$3 &amp;"'!$H"&amp;6+$AO19),$AR$56=INDIRECT("'" &amp; $O$3 &amp;"'!$j"&amp;6+$AO19)),INDIRECT("'" &amp; $O$3 &amp;"'!$b"&amp;6+$AO19),"")</f>
        <v/>
      </c>
      <c r="BC74" t="str">
        <f t="array" aca="1" ref="BC74" ca="1">IF(AND(BC$3=INDIRECT("'" &amp; $O$3 &amp;"'!$H"&amp;6+$AO19),$AR$56=INDIRECT("'" &amp; $O$3 &amp;"'!$j"&amp;6+$AO19)),INDIRECT("'" &amp; $O$3 &amp;"'!$b"&amp;6+$AO19),"")</f>
        <v/>
      </c>
      <c r="BE74" t="str">
        <f t="array" aca="1" ref="BE74" ca="1">IF(AND(BE$3=INDIRECT("'" &amp; $O$3 &amp;"'!$H"&amp;6+$AO19),$AR$56=INDIRECT("'" &amp; $O$3 &amp;"'!$j"&amp;6+$AO19)),INDIRECT("'" &amp; $O$3 &amp;"'!$b"&amp;6+$AO19),"")</f>
        <v/>
      </c>
      <c r="BG74" t="str">
        <f t="array" aca="1" ref="BG74" ca="1">IF(AND(BG$3=INDIRECT("'" &amp; $O$3 &amp;"'!$H"&amp;6+$AO19),$AR$56=INDIRECT("'" &amp; $O$3 &amp;"'!$j"&amp;6+$AO19)),INDIRECT("'" &amp; $O$3 &amp;"'!$b"&amp;6+$AO19),"")</f>
        <v/>
      </c>
      <c r="BI74" t="str">
        <f t="array" aca="1" ref="BI74" ca="1">IF(AND(BI$3=INDIRECT("'" &amp; $O$3 &amp;"'!$H"&amp;6+$AO19),$AR$56=INDIRECT("'" &amp; $O$3 &amp;"'!$j"&amp;6+$AO19)),INDIRECT("'" &amp; $O$3 &amp;"'!$b"&amp;6+$AO19),"")</f>
        <v/>
      </c>
      <c r="BK74" t="str">
        <f t="array" aca="1" ref="BK74" ca="1">IF(AND(BK$3=INDIRECT("'" &amp; $O$3 &amp;"'!$H"&amp;6+$AO19),$AR$56=INDIRECT("'" &amp; $O$3 &amp;"'!$j"&amp;6+$AO19)),INDIRECT("'" &amp; $O$3 &amp;"'!$b"&amp;6+$AO19),"")</f>
        <v/>
      </c>
      <c r="BM74" t="str">
        <f t="array" aca="1" ref="BM74" ca="1">IF(AND(BM$3=INDIRECT("'" &amp; $O$3 &amp;"'!$H"&amp;6+$AO19),$AR$56=INDIRECT("'" &amp; $O$3 &amp;"'!$j"&amp;6+$AO19)),INDIRECT("'" &amp; $O$3 &amp;"'!$b"&amp;6+$AO19),"")</f>
        <v/>
      </c>
      <c r="BO74" t="str">
        <f t="array" aca="1" ref="BO74" ca="1">IF(AND(BO$3=INDIRECT("'" &amp; $O$3 &amp;"'!$H"&amp;6+$AO19),$AR$56=INDIRECT("'" &amp; $O$3 &amp;"'!$j"&amp;6+$AO19)),INDIRECT("'" &amp; $O$3 &amp;"'!$b"&amp;6+$AO19),"")</f>
        <v/>
      </c>
      <c r="BQ74" t="str">
        <f t="array" aca="1" ref="BQ74" ca="1">IF(AND(BQ$3=INDIRECT("'" &amp; $O$3 &amp;"'!$H"&amp;6+$AO19),$AR$56=INDIRECT("'" &amp; $O$3 &amp;"'!$j"&amp;6+$AO19)),INDIRECT("'" &amp; $O$3 &amp;"'!$b"&amp;6+$AO19),"")</f>
        <v/>
      </c>
      <c r="BV74" t="str">
        <f t="array" aca="1" ref="BV74" ca="1">IF(AND(BV$3=INDIRECT("'" &amp; $O$3 &amp;"'!$H"&amp;6+$AO19),$AR$56=INDIRECT("'" &amp; $O$3 &amp;"'!$j"&amp;6+$AO19)),INDIRECT("'" &amp; $O$3 &amp;"'!$c"&amp;6+$AO19),"")</f>
        <v/>
      </c>
      <c r="BX74" t="str">
        <f t="array" aca="1" ref="BX74" ca="1">IF(AND(BX$3=INDIRECT("'" &amp; $O$3 &amp;"'!$H"&amp;6+$AO19),$AR$56=INDIRECT("'" &amp; $O$3 &amp;"'!$j"&amp;6+$AO19)),INDIRECT("'" &amp; $O$3 &amp;"'!$c"&amp;6+$AO19),"")</f>
        <v/>
      </c>
      <c r="BZ74" t="str">
        <f t="array" aca="1" ref="BZ74" ca="1">IF(AND(BZ$3=INDIRECT("'" &amp; $O$3 &amp;"'!$H"&amp;6+$AO19),$AR$56=INDIRECT("'" &amp; $O$3 &amp;"'!$j"&amp;6+$AO19)),INDIRECT("'" &amp; $O$3 &amp;"'!$c"&amp;6+$AO19),"")</f>
        <v/>
      </c>
      <c r="CB74" t="str">
        <f t="array" aca="1" ref="CB74" ca="1">IF(AND(CB$3=INDIRECT("'" &amp; $O$3 &amp;"'!$H"&amp;6+$AO19),$AR$56=INDIRECT("'" &amp; $O$3 &amp;"'!$j"&amp;6+$AO19)),INDIRECT("'" &amp; $O$3 &amp;"'!$c"&amp;6+$AO19),"")</f>
        <v/>
      </c>
      <c r="CD74" t="str">
        <f t="array" aca="1" ref="CD74" ca="1">IF(AND(CD$3=INDIRECT("'" &amp; $O$3 &amp;"'!$H"&amp;6+$AO19),$AR$56=INDIRECT("'" &amp; $O$3 &amp;"'!$j"&amp;6+$AO19)),INDIRECT("'" &amp; $O$3 &amp;"'!$c"&amp;6+$AO19),"")</f>
        <v/>
      </c>
      <c r="CF74" t="str">
        <f t="array" aca="1" ref="CF74" ca="1">IF(AND(CF$3=INDIRECT("'" &amp; $O$3 &amp;"'!$H"&amp;6+$AO19),$AR$56=INDIRECT("'" &amp; $O$3 &amp;"'!$j"&amp;6+$AO19)),INDIRECT("'" &amp; $O$3 &amp;"'!$c"&amp;6+$AO19),"")</f>
        <v/>
      </c>
      <c r="CH74" t="str">
        <f t="array" aca="1" ref="CH74" ca="1">IF(AND(CH$3=INDIRECT("'" &amp; $O$3 &amp;"'!$H"&amp;6+$AO19),$AR$56=INDIRECT("'" &amp; $O$3 &amp;"'!$j"&amp;6+$AO19)),INDIRECT("'" &amp; $O$3 &amp;"'!$c"&amp;6+$AO19),"")</f>
        <v/>
      </c>
      <c r="CJ74" t="str">
        <f t="array" aca="1" ref="CJ74" ca="1">IF(AND(CJ$3=INDIRECT("'" &amp; $O$3 &amp;"'!$H"&amp;6+$AO19),$AR$56=INDIRECT("'" &amp; $O$3 &amp;"'!$j"&amp;6+$AO19)),INDIRECT("'" &amp; $O$3 &amp;"'!$c"&amp;6+$AO19),"")</f>
        <v/>
      </c>
      <c r="CL74" t="str">
        <f t="array" aca="1" ref="CL74" ca="1">IF(AND(CL$3=INDIRECT("'" &amp; $O$3 &amp;"'!$H"&amp;6+$AO19),$AR$56=INDIRECT("'" &amp; $O$3 &amp;"'!$j"&amp;6+$AO19)),INDIRECT("'" &amp; $O$3 &amp;"'!$c"&amp;6+$AO19),"")</f>
        <v/>
      </c>
      <c r="CN74" t="str">
        <f t="array" aca="1" ref="CN74" ca="1">IF(AND(CN$3=INDIRECT("'" &amp; $O$3 &amp;"'!$H"&amp;6+$AO19),$AR$56=INDIRECT("'" &amp; $O$3 &amp;"'!$j"&amp;6+$AO19)),INDIRECT("'" &amp; $O$3 &amp;"'!$c"&amp;6+$AO19),"")</f>
        <v/>
      </c>
      <c r="CP74" t="str">
        <f t="array" aca="1" ref="CP74" ca="1">IF(AND(CP$3=INDIRECT("'" &amp; $O$3 &amp;"'!$H"&amp;6+$AO19),$AR$56=INDIRECT("'" &amp; $O$3 &amp;"'!$j"&amp;6+$AO19)),INDIRECT("'" &amp; $O$3 &amp;"'!$c"&amp;6+$AO19),"")</f>
        <v/>
      </c>
      <c r="CR74" s="218" t="str">
        <f t="array" aca="1" ref="CR74" ca="1">IF(AND(CR$3=INDIRECT("'" &amp; $O$3 &amp;"'!$H"&amp;6+$AO19),$AR$56=INDIRECT("'" &amp; $O$3 &amp;"'!$j"&amp;6+$AO19)),INDIRECT("'" &amp; $O$3 &amp;"'!$c"&amp;6+$AO19),"")</f>
        <v/>
      </c>
      <c r="CT74" s="218" t="str">
        <f t="array" aca="1" ref="CT74" ca="1">IF(AND(CT$3=INDIRECT("'" &amp; $O$3 &amp;"'!$H"&amp;6+$AO19),$AR$56=INDIRECT("'" &amp; $O$3 &amp;"'!$j"&amp;6+$AO19)),INDIRECT("'" &amp; $O$3 &amp;"'!$c"&amp;6+$AO19),"")</f>
        <v/>
      </c>
      <c r="CX74" s="218" t="str">
        <f t="array" aca="1" ref="CX74" ca="1">IF(AND(CX$3=INDIRECT("'" &amp; $O$3 &amp;"'!$H"&amp;6+$AO19),$AR$56=INDIRECT("'" &amp; $O$3 &amp;"'!$j"&amp;6+$AO19)),INDIRECT("'" &amp; $O$3 &amp;"'!$d"&amp;6+$AO19),"")</f>
        <v/>
      </c>
      <c r="CZ74" s="218" t="str">
        <f t="array" aca="1" ref="CZ74" ca="1">IF(AND(CZ$3=INDIRECT("'" &amp; $O$3 &amp;"'!$H"&amp;6+$AO19),$AR$56=INDIRECT("'" &amp; $O$3 &amp;"'!$j"&amp;6+$AO19)),INDIRECT("'" &amp; $O$3 &amp;"'!$d"&amp;6+$AO19),"")</f>
        <v/>
      </c>
      <c r="DB74" s="218" t="str">
        <f t="array" aca="1" ref="DB74" ca="1">IF(AND(DB$3=INDIRECT("'" &amp; $O$3 &amp;"'!$H"&amp;6+$AO19),$AR$56=INDIRECT("'" &amp; $O$3 &amp;"'!$j"&amp;6+$AO19)),INDIRECT("'" &amp; $O$3 &amp;"'!$d"&amp;6+$AO19),"")</f>
        <v/>
      </c>
      <c r="DD74" s="218" t="str">
        <f t="array" aca="1" ref="DD74" ca="1">IF(AND(DD$3=INDIRECT("'" &amp; $O$3 &amp;"'!$H"&amp;6+$AO19),$AR$56=INDIRECT("'" &amp; $O$3 &amp;"'!$j"&amp;6+$AO19)),INDIRECT("'" &amp; $O$3 &amp;"'!$d"&amp;6+$AO19),"")</f>
        <v/>
      </c>
      <c r="DF74" s="218" t="str">
        <f t="array" aca="1" ref="DF74" ca="1">IF(AND(DF$3=INDIRECT("'" &amp; $O$3 &amp;"'!$H"&amp;6+$AO19),$AR$56=INDIRECT("'" &amp; $O$3 &amp;"'!$j"&amp;6+$AO19)),INDIRECT("'" &amp; $O$3 &amp;"'!$d"&amp;6+$AO19),"")</f>
        <v/>
      </c>
      <c r="DH74" s="218" t="str">
        <f t="array" aca="1" ref="DH74" ca="1">IF(AND(DH$3=INDIRECT("'" &amp; $O$3 &amp;"'!$H"&amp;6+$AO19),$AR$56=INDIRECT("'" &amp; $O$3 &amp;"'!$j"&amp;6+$AO19)),INDIRECT("'" &amp; $O$3 &amp;"'!$d"&amp;6+$AO19),"")</f>
        <v/>
      </c>
      <c r="DJ74" s="218" t="str">
        <f t="array" aca="1" ref="DJ74" ca="1">IF(AND(DJ$3=INDIRECT("'" &amp; $O$3 &amp;"'!$H"&amp;6+$AO19),$AR$56=INDIRECT("'" &amp; $O$3 &amp;"'!$j"&amp;6+$AO19)),INDIRECT("'" &amp; $O$3 &amp;"'!$d"&amp;6+$AO19),"")</f>
        <v/>
      </c>
      <c r="DL74" s="218" t="str">
        <f t="array" aca="1" ref="DL74" ca="1">IF(AND(DL$3=INDIRECT("'" &amp; $O$3 &amp;"'!$H"&amp;6+$AO19),$AR$56=INDIRECT("'" &amp; $O$3 &amp;"'!$j"&amp;6+$AO19)),INDIRECT("'" &amp; $O$3 &amp;"'!$d"&amp;6+$AO19),"")</f>
        <v/>
      </c>
      <c r="DN74" s="218" t="str">
        <f t="array" aca="1" ref="DN74" ca="1">IF(AND(DN$3=INDIRECT("'" &amp; $O$3 &amp;"'!$H"&amp;6+$AO19),$AR$56=INDIRECT("'" &amp; $O$3 &amp;"'!$j"&amp;6+$AO19)),INDIRECT("'" &amp; $O$3 &amp;"'!$d"&amp;6+$AO19),"")</f>
        <v/>
      </c>
      <c r="DP74" s="218" t="str">
        <f t="array" aca="1" ref="DP74" ca="1">IF(AND(DP$3=INDIRECT("'" &amp; $O$3 &amp;"'!$H"&amp;6+$AO19),$AR$56=INDIRECT("'" &amp; $O$3 &amp;"'!$j"&amp;6+$AO19)),INDIRECT("'" &amp; $O$3 &amp;"'!$d"&amp;6+$AO19),"")</f>
        <v/>
      </c>
      <c r="DR74" s="218" t="str">
        <f t="array" aca="1" ref="DR74" ca="1">IF(AND(DR$3=INDIRECT("'" &amp; $O$3 &amp;"'!$H"&amp;6+$AO19),$AR$56=INDIRECT("'" &amp; $O$3 &amp;"'!$j"&amp;6+$AO19)),INDIRECT("'" &amp; $O$3 &amp;"'!$d"&amp;6+$AO19),"")</f>
        <v/>
      </c>
      <c r="DT74" s="218" t="str">
        <f t="array" aca="1" ref="DT74" ca="1">IF(AND(DT$3=INDIRECT("'" &amp; $O$3 &amp;"'!$H"&amp;6+$AO19),$AR$56=INDIRECT("'" &amp; $O$3 &amp;"'!$j"&amp;6+$AO19)),INDIRECT("'" &amp; $O$3 &amp;"'!$d"&amp;6+$AO19),"")</f>
        <v/>
      </c>
      <c r="DV74" s="218" t="str">
        <f t="array" aca="1" ref="DV74" ca="1">IF(AND(DV$3=INDIRECT("'" &amp; $O$3 &amp;"'!$H"&amp;6+$AO19),$AR$56=INDIRECT("'" &amp; $O$3 &amp;"'!$j"&amp;6+$AO19)),INDIRECT("'" &amp; $O$3 &amp;"'!$d"&amp;6+$AO19),"")</f>
        <v/>
      </c>
    </row>
    <row r="75" spans="3:126" ht="13.8">
      <c r="C75" s="48"/>
      <c r="D75" s="46"/>
      <c r="E75" s="46"/>
      <c r="F75" s="46"/>
      <c r="G75" s="46"/>
      <c r="H75" s="46"/>
      <c r="I75" s="46"/>
      <c r="J75" s="46"/>
      <c r="K75" s="46"/>
      <c r="L75" s="46"/>
      <c r="M75" s="46"/>
      <c r="N75" s="140" t="s">
        <v>90</v>
      </c>
      <c r="O75" s="143">
        <f ca="1">BN109</f>
        <v>0</v>
      </c>
      <c r="P75" s="143"/>
      <c r="Q75" s="143">
        <f ca="1">CQ109</f>
        <v>0</v>
      </c>
      <c r="R75" s="143"/>
      <c r="S75" s="143">
        <f ca="1">DS109</f>
        <v>0</v>
      </c>
      <c r="T75" s="144"/>
      <c r="U75" s="46"/>
      <c r="V75" s="46"/>
      <c r="W75" s="140" t="s">
        <v>90</v>
      </c>
      <c r="X75" s="143">
        <f ca="1">BF109</f>
        <v>0</v>
      </c>
      <c r="Y75" s="143"/>
      <c r="Z75" s="143">
        <f ca="1">CI109</f>
        <v>0</v>
      </c>
      <c r="AA75" s="143"/>
      <c r="AB75" s="143">
        <f ca="1">DK109</f>
        <v>0</v>
      </c>
      <c r="AC75" s="144"/>
      <c r="AD75" s="46"/>
      <c r="AE75" s="46"/>
      <c r="AF75" s="46"/>
      <c r="AG75" s="46"/>
      <c r="AH75" s="46"/>
      <c r="AI75" s="46"/>
      <c r="AJ75" s="46"/>
      <c r="AK75" s="46"/>
      <c r="AL75" s="46"/>
      <c r="AM75" s="47"/>
      <c r="AS75" t="str">
        <f t="array" aca="1" ref="AS75" ca="1">IF(AND(AS$3=INDIRECT("'" &amp; $O$3 &amp;"'!$H"&amp;6+$AO20),$AR$56=INDIRECT("'" &amp; $O$3 &amp;"'!$j"&amp;6+$AO20)),INDIRECT("'" &amp; $O$3 &amp;"'!$b"&amp;6+$AO20),"")</f>
        <v/>
      </c>
      <c r="AU75" t="str">
        <f t="array" aca="1" ref="AU75" ca="1">IF(AND(AU$3=INDIRECT("'" &amp; $O$3 &amp;"'!$H"&amp;6+$AO20),$AR$56=INDIRECT("'" &amp; $O$3 &amp;"'!$j"&amp;6+$AO20)),INDIRECT("'" &amp; $O$3 &amp;"'!$b"&amp;6+$AO20),"")</f>
        <v/>
      </c>
      <c r="AW75" t="str">
        <f t="array" aca="1" ref="AW75" ca="1">IF(AND(AW$3=INDIRECT("'" &amp; $O$3 &amp;"'!$H"&amp;6+$AO20),$AR$56=INDIRECT("'" &amp; $O$3 &amp;"'!$j"&amp;6+$AO20)),INDIRECT("'" &amp; $O$3 &amp;"'!$b"&amp;6+$AO20),"")</f>
        <v/>
      </c>
      <c r="AY75" t="str">
        <f t="array" aca="1" ref="AY75" ca="1">IF(AND(AY$3=INDIRECT("'" &amp; $O$3 &amp;"'!$H"&amp;6+$AO20),$AR$56=INDIRECT("'" &amp; $O$3 &amp;"'!$j"&amp;6+$AO20)),INDIRECT("'" &amp; $O$3 &amp;"'!$b"&amp;6+$AO20),"")</f>
        <v/>
      </c>
      <c r="BA75" t="str">
        <f t="array" aca="1" ref="BA75" ca="1">IF(AND(BA$3=INDIRECT("'" &amp; $O$3 &amp;"'!$H"&amp;6+$AO20),$AR$56=INDIRECT("'" &amp; $O$3 &amp;"'!$j"&amp;6+$AO20)),INDIRECT("'" &amp; $O$3 &amp;"'!$b"&amp;6+$AO20),"")</f>
        <v/>
      </c>
      <c r="BC75" t="str">
        <f t="array" aca="1" ref="BC75" ca="1">IF(AND(BC$3=INDIRECT("'" &amp; $O$3 &amp;"'!$H"&amp;6+$AO20),$AR$56=INDIRECT("'" &amp; $O$3 &amp;"'!$j"&amp;6+$AO20)),INDIRECT("'" &amp; $O$3 &amp;"'!$b"&amp;6+$AO20),"")</f>
        <v/>
      </c>
      <c r="BE75" t="str">
        <f t="array" aca="1" ref="BE75" ca="1">IF(AND(BE$3=INDIRECT("'" &amp; $O$3 &amp;"'!$H"&amp;6+$AO20),$AR$56=INDIRECT("'" &amp; $O$3 &amp;"'!$j"&amp;6+$AO20)),INDIRECT("'" &amp; $O$3 &amp;"'!$b"&amp;6+$AO20),"")</f>
        <v/>
      </c>
      <c r="BG75" t="str">
        <f t="array" aca="1" ref="BG75" ca="1">IF(AND(BG$3=INDIRECT("'" &amp; $O$3 &amp;"'!$H"&amp;6+$AO20),$AR$56=INDIRECT("'" &amp; $O$3 &amp;"'!$j"&amp;6+$AO20)),INDIRECT("'" &amp; $O$3 &amp;"'!$b"&amp;6+$AO20),"")</f>
        <v/>
      </c>
      <c r="BI75" t="str">
        <f t="array" aca="1" ref="BI75" ca="1">IF(AND(BI$3=INDIRECT("'" &amp; $O$3 &amp;"'!$H"&amp;6+$AO20),$AR$56=INDIRECT("'" &amp; $O$3 &amp;"'!$j"&amp;6+$AO20)),INDIRECT("'" &amp; $O$3 &amp;"'!$b"&amp;6+$AO20),"")</f>
        <v/>
      </c>
      <c r="BK75" t="str">
        <f t="array" aca="1" ref="BK75" ca="1">IF(AND(BK$3=INDIRECT("'" &amp; $O$3 &amp;"'!$H"&amp;6+$AO20),$AR$56=INDIRECT("'" &amp; $O$3 &amp;"'!$j"&amp;6+$AO20)),INDIRECT("'" &amp; $O$3 &amp;"'!$b"&amp;6+$AO20),"")</f>
        <v/>
      </c>
      <c r="BM75" t="str">
        <f t="array" aca="1" ref="BM75" ca="1">IF(AND(BM$3=INDIRECT("'" &amp; $O$3 &amp;"'!$H"&amp;6+$AO20),$AR$56=INDIRECT("'" &amp; $O$3 &amp;"'!$j"&amp;6+$AO20)),INDIRECT("'" &amp; $O$3 &amp;"'!$b"&amp;6+$AO20),"")</f>
        <v/>
      </c>
      <c r="BO75" t="str">
        <f t="array" aca="1" ref="BO75" ca="1">IF(AND(BO$3=INDIRECT("'" &amp; $O$3 &amp;"'!$H"&amp;6+$AO20),$AR$56=INDIRECT("'" &amp; $O$3 &amp;"'!$j"&amp;6+$AO20)),INDIRECT("'" &amp; $O$3 &amp;"'!$b"&amp;6+$AO20),"")</f>
        <v/>
      </c>
      <c r="BQ75" t="str">
        <f t="array" aca="1" ref="BQ75" ca="1">IF(AND(BQ$3=INDIRECT("'" &amp; $O$3 &amp;"'!$H"&amp;6+$AO20),$AR$56=INDIRECT("'" &amp; $O$3 &amp;"'!$j"&amp;6+$AO20)),INDIRECT("'" &amp; $O$3 &amp;"'!$b"&amp;6+$AO20),"")</f>
        <v/>
      </c>
      <c r="BV75" t="str">
        <f t="array" aca="1" ref="BV75" ca="1">IF(AND(BV$3=INDIRECT("'" &amp; $O$3 &amp;"'!$H"&amp;6+$AO20),$AR$56=INDIRECT("'" &amp; $O$3 &amp;"'!$j"&amp;6+$AO20)),INDIRECT("'" &amp; $O$3 &amp;"'!$c"&amp;6+$AO20),"")</f>
        <v/>
      </c>
      <c r="BX75" t="str">
        <f t="array" aca="1" ref="BX75" ca="1">IF(AND(BX$3=INDIRECT("'" &amp; $O$3 &amp;"'!$H"&amp;6+$AO20),$AR$56=INDIRECT("'" &amp; $O$3 &amp;"'!$j"&amp;6+$AO20)),INDIRECT("'" &amp; $O$3 &amp;"'!$c"&amp;6+$AO20),"")</f>
        <v/>
      </c>
      <c r="BZ75" t="str">
        <f t="array" aca="1" ref="BZ75" ca="1">IF(AND(BZ$3=INDIRECT("'" &amp; $O$3 &amp;"'!$H"&amp;6+$AO20),$AR$56=INDIRECT("'" &amp; $O$3 &amp;"'!$j"&amp;6+$AO20)),INDIRECT("'" &amp; $O$3 &amp;"'!$c"&amp;6+$AO20),"")</f>
        <v/>
      </c>
      <c r="CB75" t="str">
        <f t="array" aca="1" ref="CB75" ca="1">IF(AND(CB$3=INDIRECT("'" &amp; $O$3 &amp;"'!$H"&amp;6+$AO20),$AR$56=INDIRECT("'" &amp; $O$3 &amp;"'!$j"&amp;6+$AO20)),INDIRECT("'" &amp; $O$3 &amp;"'!$c"&amp;6+$AO20),"")</f>
        <v/>
      </c>
      <c r="CD75" t="str">
        <f t="array" aca="1" ref="CD75" ca="1">IF(AND(CD$3=INDIRECT("'" &amp; $O$3 &amp;"'!$H"&amp;6+$AO20),$AR$56=INDIRECT("'" &amp; $O$3 &amp;"'!$j"&amp;6+$AO20)),INDIRECT("'" &amp; $O$3 &amp;"'!$c"&amp;6+$AO20),"")</f>
        <v/>
      </c>
      <c r="CF75" t="str">
        <f t="array" aca="1" ref="CF75" ca="1">IF(AND(CF$3=INDIRECT("'" &amp; $O$3 &amp;"'!$H"&amp;6+$AO20),$AR$56=INDIRECT("'" &amp; $O$3 &amp;"'!$j"&amp;6+$AO20)),INDIRECT("'" &amp; $O$3 &amp;"'!$c"&amp;6+$AO20),"")</f>
        <v/>
      </c>
      <c r="CH75" t="str">
        <f t="array" aca="1" ref="CH75" ca="1">IF(AND(CH$3=INDIRECT("'" &amp; $O$3 &amp;"'!$H"&amp;6+$AO20),$AR$56=INDIRECT("'" &amp; $O$3 &amp;"'!$j"&amp;6+$AO20)),INDIRECT("'" &amp; $O$3 &amp;"'!$c"&amp;6+$AO20),"")</f>
        <v/>
      </c>
      <c r="CJ75" t="str">
        <f t="array" aca="1" ref="CJ75" ca="1">IF(AND(CJ$3=INDIRECT("'" &amp; $O$3 &amp;"'!$H"&amp;6+$AO20),$AR$56=INDIRECT("'" &amp; $O$3 &amp;"'!$j"&amp;6+$AO20)),INDIRECT("'" &amp; $O$3 &amp;"'!$c"&amp;6+$AO20),"")</f>
        <v/>
      </c>
      <c r="CL75" t="str">
        <f t="array" aca="1" ref="CL75" ca="1">IF(AND(CL$3=INDIRECT("'" &amp; $O$3 &amp;"'!$H"&amp;6+$AO20),$AR$56=INDIRECT("'" &amp; $O$3 &amp;"'!$j"&amp;6+$AO20)),INDIRECT("'" &amp; $O$3 &amp;"'!$c"&amp;6+$AO20),"")</f>
        <v/>
      </c>
      <c r="CN75" t="str">
        <f t="array" aca="1" ref="CN75" ca="1">IF(AND(CN$3=INDIRECT("'" &amp; $O$3 &amp;"'!$H"&amp;6+$AO20),$AR$56=INDIRECT("'" &amp; $O$3 &amp;"'!$j"&amp;6+$AO20)),INDIRECT("'" &amp; $O$3 &amp;"'!$c"&amp;6+$AO20),"")</f>
        <v/>
      </c>
      <c r="CP75" t="str">
        <f t="array" aca="1" ref="CP75" ca="1">IF(AND(CP$3=INDIRECT("'" &amp; $O$3 &amp;"'!$H"&amp;6+$AO20),$AR$56=INDIRECT("'" &amp; $O$3 &amp;"'!$j"&amp;6+$AO20)),INDIRECT("'" &amp; $O$3 &amp;"'!$c"&amp;6+$AO20),"")</f>
        <v/>
      </c>
      <c r="CR75" s="218" t="str">
        <f t="array" aca="1" ref="CR75" ca="1">IF(AND(CR$3=INDIRECT("'" &amp; $O$3 &amp;"'!$H"&amp;6+$AO20),$AR$56=INDIRECT("'" &amp; $O$3 &amp;"'!$j"&amp;6+$AO20)),INDIRECT("'" &amp; $O$3 &amp;"'!$c"&amp;6+$AO20),"")</f>
        <v/>
      </c>
      <c r="CT75" s="218" t="str">
        <f t="array" aca="1" ref="CT75" ca="1">IF(AND(CT$3=INDIRECT("'" &amp; $O$3 &amp;"'!$H"&amp;6+$AO20),$AR$56=INDIRECT("'" &amp; $O$3 &amp;"'!$j"&amp;6+$AO20)),INDIRECT("'" &amp; $O$3 &amp;"'!$c"&amp;6+$AO20),"")</f>
        <v/>
      </c>
      <c r="CX75" s="218" t="str">
        <f t="array" aca="1" ref="CX75" ca="1">IF(AND(CX$3=INDIRECT("'" &amp; $O$3 &amp;"'!$H"&amp;6+$AO20),$AR$56=INDIRECT("'" &amp; $O$3 &amp;"'!$j"&amp;6+$AO20)),INDIRECT("'" &amp; $O$3 &amp;"'!$d"&amp;6+$AO20),"")</f>
        <v/>
      </c>
      <c r="CZ75" s="218" t="str">
        <f t="array" aca="1" ref="CZ75" ca="1">IF(AND(CZ$3=INDIRECT("'" &amp; $O$3 &amp;"'!$H"&amp;6+$AO20),$AR$56=INDIRECT("'" &amp; $O$3 &amp;"'!$j"&amp;6+$AO20)),INDIRECT("'" &amp; $O$3 &amp;"'!$d"&amp;6+$AO20),"")</f>
        <v/>
      </c>
      <c r="DB75" s="218" t="str">
        <f t="array" aca="1" ref="DB75" ca="1">IF(AND(DB$3=INDIRECT("'" &amp; $O$3 &amp;"'!$H"&amp;6+$AO20),$AR$56=INDIRECT("'" &amp; $O$3 &amp;"'!$j"&amp;6+$AO20)),INDIRECT("'" &amp; $O$3 &amp;"'!$d"&amp;6+$AO20),"")</f>
        <v/>
      </c>
      <c r="DD75" s="218" t="str">
        <f t="array" aca="1" ref="DD75" ca="1">IF(AND(DD$3=INDIRECT("'" &amp; $O$3 &amp;"'!$H"&amp;6+$AO20),$AR$56=INDIRECT("'" &amp; $O$3 &amp;"'!$j"&amp;6+$AO20)),INDIRECT("'" &amp; $O$3 &amp;"'!$d"&amp;6+$AO20),"")</f>
        <v/>
      </c>
      <c r="DF75" s="218" t="str">
        <f t="array" aca="1" ref="DF75" ca="1">IF(AND(DF$3=INDIRECT("'" &amp; $O$3 &amp;"'!$H"&amp;6+$AO20),$AR$56=INDIRECT("'" &amp; $O$3 &amp;"'!$j"&amp;6+$AO20)),INDIRECT("'" &amp; $O$3 &amp;"'!$d"&amp;6+$AO20),"")</f>
        <v/>
      </c>
      <c r="DH75" s="218" t="str">
        <f t="array" aca="1" ref="DH75" ca="1">IF(AND(DH$3=INDIRECT("'" &amp; $O$3 &amp;"'!$H"&amp;6+$AO20),$AR$56=INDIRECT("'" &amp; $O$3 &amp;"'!$j"&amp;6+$AO20)),INDIRECT("'" &amp; $O$3 &amp;"'!$d"&amp;6+$AO20),"")</f>
        <v/>
      </c>
      <c r="DJ75" s="218" t="str">
        <f t="array" aca="1" ref="DJ75" ca="1">IF(AND(DJ$3=INDIRECT("'" &amp; $O$3 &amp;"'!$H"&amp;6+$AO20),$AR$56=INDIRECT("'" &amp; $O$3 &amp;"'!$j"&amp;6+$AO20)),INDIRECT("'" &amp; $O$3 &amp;"'!$d"&amp;6+$AO20),"")</f>
        <v/>
      </c>
      <c r="DL75" s="218" t="str">
        <f t="array" aca="1" ref="DL75" ca="1">IF(AND(DL$3=INDIRECT("'" &amp; $O$3 &amp;"'!$H"&amp;6+$AO20),$AR$56=INDIRECT("'" &amp; $O$3 &amp;"'!$j"&amp;6+$AO20)),INDIRECT("'" &amp; $O$3 &amp;"'!$d"&amp;6+$AO20),"")</f>
        <v/>
      </c>
      <c r="DN75" s="218" t="str">
        <f t="array" aca="1" ref="DN75" ca="1">IF(AND(DN$3=INDIRECT("'" &amp; $O$3 &amp;"'!$H"&amp;6+$AO20),$AR$56=INDIRECT("'" &amp; $O$3 &amp;"'!$j"&amp;6+$AO20)),INDIRECT("'" &amp; $O$3 &amp;"'!$d"&amp;6+$AO20),"")</f>
        <v/>
      </c>
      <c r="DP75" s="218" t="str">
        <f t="array" aca="1" ref="DP75" ca="1">IF(AND(DP$3=INDIRECT("'" &amp; $O$3 &amp;"'!$H"&amp;6+$AO20),$AR$56=INDIRECT("'" &amp; $O$3 &amp;"'!$j"&amp;6+$AO20)),INDIRECT("'" &amp; $O$3 &amp;"'!$d"&amp;6+$AO20),"")</f>
        <v/>
      </c>
      <c r="DR75" s="218" t="str">
        <f t="array" aca="1" ref="DR75" ca="1">IF(AND(DR$3=INDIRECT("'" &amp; $O$3 &amp;"'!$H"&amp;6+$AO20),$AR$56=INDIRECT("'" &amp; $O$3 &amp;"'!$j"&amp;6+$AO20)),INDIRECT("'" &amp; $O$3 &amp;"'!$d"&amp;6+$AO20),"")</f>
        <v/>
      </c>
      <c r="DT75" s="218" t="str">
        <f t="array" aca="1" ref="DT75" ca="1">IF(AND(DT$3=INDIRECT("'" &amp; $O$3 &amp;"'!$H"&amp;6+$AO20),$AR$56=INDIRECT("'" &amp; $O$3 &amp;"'!$j"&amp;6+$AO20)),INDIRECT("'" &amp; $O$3 &amp;"'!$d"&amp;6+$AO20),"")</f>
        <v/>
      </c>
      <c r="DV75" s="218" t="str">
        <f t="array" aca="1" ref="DV75" ca="1">IF(AND(DV$3=INDIRECT("'" &amp; $O$3 &amp;"'!$H"&amp;6+$AO20),$AR$56=INDIRECT("'" &amp; $O$3 &amp;"'!$j"&amp;6+$AO20)),INDIRECT("'" &amp; $O$3 &amp;"'!$d"&amp;6+$AO20),"")</f>
        <v/>
      </c>
    </row>
    <row r="76" spans="3:126" ht="14.4" thickBot="1">
      <c r="C76" s="48"/>
      <c r="D76" s="46"/>
      <c r="E76" s="46"/>
      <c r="F76" s="46"/>
      <c r="G76" s="46"/>
      <c r="H76" s="46"/>
      <c r="I76" s="46"/>
      <c r="J76" s="46"/>
      <c r="K76" s="46"/>
      <c r="L76" s="46"/>
      <c r="M76" s="46"/>
      <c r="N76" s="142" t="s">
        <v>91</v>
      </c>
      <c r="O76" s="145">
        <f ca="1">SUM(O73,SQRT(SUMSQ(O74:O75)))</f>
        <v>200.9975124224178</v>
      </c>
      <c r="P76" s="145"/>
      <c r="Q76" s="145">
        <f ca="1">SUM(Q73,SQRT(SUMSQ(Q74:Q75)))</f>
        <v>203.96078054371139</v>
      </c>
      <c r="R76" s="145"/>
      <c r="S76" s="145">
        <f ca="1">SUM(S73,SQRT(SUMSQ(S74:S75)))</f>
        <v>200.9975124224178</v>
      </c>
      <c r="T76" s="146"/>
      <c r="U76" s="46"/>
      <c r="V76" s="46"/>
      <c r="W76" s="142" t="s">
        <v>91</v>
      </c>
      <c r="X76" s="145">
        <f ca="1">SUM(X73,SQRT(SUMSQ(X74:X75)))</f>
        <v>0</v>
      </c>
      <c r="Y76" s="145"/>
      <c r="Z76" s="145">
        <f ca="1">SUM(Z73,SQRT(SUMSQ(Z74:Z75)))</f>
        <v>0</v>
      </c>
      <c r="AA76" s="145"/>
      <c r="AB76" s="145">
        <f ca="1">SUM(AB73,SQRT(SUMSQ(AB74:AB75)))</f>
        <v>0</v>
      </c>
      <c r="AC76" s="146"/>
      <c r="AD76" s="46"/>
      <c r="AE76" s="46"/>
      <c r="AF76" s="46"/>
      <c r="AG76" s="46"/>
      <c r="AH76" s="46"/>
      <c r="AI76" s="46"/>
      <c r="AJ76" s="46"/>
      <c r="AK76" s="46"/>
      <c r="AL76" s="46"/>
      <c r="AM76" s="47"/>
      <c r="AS76" t="str">
        <f t="array" aca="1" ref="AS76" ca="1">IF(AND(AS$3=INDIRECT("'" &amp; $O$3 &amp;"'!$H"&amp;6+$AO21),$AR$56=INDIRECT("'" &amp; $O$3 &amp;"'!$j"&amp;6+$AO21)),INDIRECT("'" &amp; $O$3 &amp;"'!$b"&amp;6+$AO21),"")</f>
        <v/>
      </c>
      <c r="AU76" t="str">
        <f t="array" aca="1" ref="AU76" ca="1">IF(AND(AU$3=INDIRECT("'" &amp; $O$3 &amp;"'!$H"&amp;6+$AO21),$AR$56=INDIRECT("'" &amp; $O$3 &amp;"'!$j"&amp;6+$AO21)),INDIRECT("'" &amp; $O$3 &amp;"'!$b"&amp;6+$AO21),"")</f>
        <v/>
      </c>
      <c r="AW76" t="str">
        <f t="array" aca="1" ref="AW76" ca="1">IF(AND(AW$3=INDIRECT("'" &amp; $O$3 &amp;"'!$H"&amp;6+$AO21),$AR$56=INDIRECT("'" &amp; $O$3 &amp;"'!$j"&amp;6+$AO21)),INDIRECT("'" &amp; $O$3 &amp;"'!$b"&amp;6+$AO21),"")</f>
        <v/>
      </c>
      <c r="AY76" t="str">
        <f t="array" aca="1" ref="AY76" ca="1">IF(AND(AY$3=INDIRECT("'" &amp; $O$3 &amp;"'!$H"&amp;6+$AO21),$AR$56=INDIRECT("'" &amp; $O$3 &amp;"'!$j"&amp;6+$AO21)),INDIRECT("'" &amp; $O$3 &amp;"'!$b"&amp;6+$AO21),"")</f>
        <v/>
      </c>
      <c r="BA76" t="str">
        <f t="array" aca="1" ref="BA76" ca="1">IF(AND(BA$3=INDIRECT("'" &amp; $O$3 &amp;"'!$H"&amp;6+$AO21),$AR$56=INDIRECT("'" &amp; $O$3 &amp;"'!$j"&amp;6+$AO21)),INDIRECT("'" &amp; $O$3 &amp;"'!$b"&amp;6+$AO21),"")</f>
        <v/>
      </c>
      <c r="BC76" t="str">
        <f t="array" aca="1" ref="BC76" ca="1">IF(AND(BC$3=INDIRECT("'" &amp; $O$3 &amp;"'!$H"&amp;6+$AO21),$AR$56=INDIRECT("'" &amp; $O$3 &amp;"'!$j"&amp;6+$AO21)),INDIRECT("'" &amp; $O$3 &amp;"'!$b"&amp;6+$AO21),"")</f>
        <v/>
      </c>
      <c r="BE76" t="str">
        <f t="array" aca="1" ref="BE76" ca="1">IF(AND(BE$3=INDIRECT("'" &amp; $O$3 &amp;"'!$H"&amp;6+$AO21),$AR$56=INDIRECT("'" &amp; $O$3 &amp;"'!$j"&amp;6+$AO21)),INDIRECT("'" &amp; $O$3 &amp;"'!$b"&amp;6+$AO21),"")</f>
        <v/>
      </c>
      <c r="BG76" t="str">
        <f t="array" aca="1" ref="BG76" ca="1">IF(AND(BG$3=INDIRECT("'" &amp; $O$3 &amp;"'!$H"&amp;6+$AO21),$AR$56=INDIRECT("'" &amp; $O$3 &amp;"'!$j"&amp;6+$AO21)),INDIRECT("'" &amp; $O$3 &amp;"'!$b"&amp;6+$AO21),"")</f>
        <v/>
      </c>
      <c r="BI76" t="str">
        <f t="array" aca="1" ref="BI76" ca="1">IF(AND(BI$3=INDIRECT("'" &amp; $O$3 &amp;"'!$H"&amp;6+$AO21),$AR$56=INDIRECT("'" &amp; $O$3 &amp;"'!$j"&amp;6+$AO21)),INDIRECT("'" &amp; $O$3 &amp;"'!$b"&amp;6+$AO21),"")</f>
        <v/>
      </c>
      <c r="BK76" t="str">
        <f t="array" aca="1" ref="BK76" ca="1">IF(AND(BK$3=INDIRECT("'" &amp; $O$3 &amp;"'!$H"&amp;6+$AO21),$AR$56=INDIRECT("'" &amp; $O$3 &amp;"'!$j"&amp;6+$AO21)),INDIRECT("'" &amp; $O$3 &amp;"'!$b"&amp;6+$AO21),"")</f>
        <v/>
      </c>
      <c r="BM76" t="str">
        <f t="array" aca="1" ref="BM76" ca="1">IF(AND(BM$3=INDIRECT("'" &amp; $O$3 &amp;"'!$H"&amp;6+$AO21),$AR$56=INDIRECT("'" &amp; $O$3 &amp;"'!$j"&amp;6+$AO21)),INDIRECT("'" &amp; $O$3 &amp;"'!$b"&amp;6+$AO21),"")</f>
        <v/>
      </c>
      <c r="BO76" t="str">
        <f t="array" aca="1" ref="BO76" ca="1">IF(AND(BO$3=INDIRECT("'" &amp; $O$3 &amp;"'!$H"&amp;6+$AO21),$AR$56=INDIRECT("'" &amp; $O$3 &amp;"'!$j"&amp;6+$AO21)),INDIRECT("'" &amp; $O$3 &amp;"'!$b"&amp;6+$AO21),"")</f>
        <v/>
      </c>
      <c r="BQ76" t="str">
        <f t="array" aca="1" ref="BQ76" ca="1">IF(AND(BQ$3=INDIRECT("'" &amp; $O$3 &amp;"'!$H"&amp;6+$AO21),$AR$56=INDIRECT("'" &amp; $O$3 &amp;"'!$j"&amp;6+$AO21)),INDIRECT("'" &amp; $O$3 &amp;"'!$b"&amp;6+$AO21),"")</f>
        <v/>
      </c>
      <c r="BV76" t="str">
        <f t="array" aca="1" ref="BV76" ca="1">IF(AND(BV$3=INDIRECT("'" &amp; $O$3 &amp;"'!$H"&amp;6+$AO21),$AR$56=INDIRECT("'" &amp; $O$3 &amp;"'!$j"&amp;6+$AO21)),INDIRECT("'" &amp; $O$3 &amp;"'!$c"&amp;6+$AO21),"")</f>
        <v/>
      </c>
      <c r="BX76" t="str">
        <f t="array" aca="1" ref="BX76" ca="1">IF(AND(BX$3=INDIRECT("'" &amp; $O$3 &amp;"'!$H"&amp;6+$AO21),$AR$56=INDIRECT("'" &amp; $O$3 &amp;"'!$j"&amp;6+$AO21)),INDIRECT("'" &amp; $O$3 &amp;"'!$c"&amp;6+$AO21),"")</f>
        <v/>
      </c>
      <c r="BZ76" t="str">
        <f t="array" aca="1" ref="BZ76" ca="1">IF(AND(BZ$3=INDIRECT("'" &amp; $O$3 &amp;"'!$H"&amp;6+$AO21),$AR$56=INDIRECT("'" &amp; $O$3 &amp;"'!$j"&amp;6+$AO21)),INDIRECT("'" &amp; $O$3 &amp;"'!$c"&amp;6+$AO21),"")</f>
        <v/>
      </c>
      <c r="CB76" t="str">
        <f t="array" aca="1" ref="CB76" ca="1">IF(AND(CB$3=INDIRECT("'" &amp; $O$3 &amp;"'!$H"&amp;6+$AO21),$AR$56=INDIRECT("'" &amp; $O$3 &amp;"'!$j"&amp;6+$AO21)),INDIRECT("'" &amp; $O$3 &amp;"'!$c"&amp;6+$AO21),"")</f>
        <v/>
      </c>
      <c r="CD76" t="str">
        <f t="array" aca="1" ref="CD76" ca="1">IF(AND(CD$3=INDIRECT("'" &amp; $O$3 &amp;"'!$H"&amp;6+$AO21),$AR$56=INDIRECT("'" &amp; $O$3 &amp;"'!$j"&amp;6+$AO21)),INDIRECT("'" &amp; $O$3 &amp;"'!$c"&amp;6+$AO21),"")</f>
        <v/>
      </c>
      <c r="CF76" t="str">
        <f t="array" aca="1" ref="CF76" ca="1">IF(AND(CF$3=INDIRECT("'" &amp; $O$3 &amp;"'!$H"&amp;6+$AO21),$AR$56=INDIRECT("'" &amp; $O$3 &amp;"'!$j"&amp;6+$AO21)),INDIRECT("'" &amp; $O$3 &amp;"'!$c"&amp;6+$AO21),"")</f>
        <v/>
      </c>
      <c r="CH76" t="str">
        <f t="array" aca="1" ref="CH76" ca="1">IF(AND(CH$3=INDIRECT("'" &amp; $O$3 &amp;"'!$H"&amp;6+$AO21),$AR$56=INDIRECT("'" &amp; $O$3 &amp;"'!$j"&amp;6+$AO21)),INDIRECT("'" &amp; $O$3 &amp;"'!$c"&amp;6+$AO21),"")</f>
        <v/>
      </c>
      <c r="CJ76" t="str">
        <f t="array" aca="1" ref="CJ76" ca="1">IF(AND(CJ$3=INDIRECT("'" &amp; $O$3 &amp;"'!$H"&amp;6+$AO21),$AR$56=INDIRECT("'" &amp; $O$3 &amp;"'!$j"&amp;6+$AO21)),INDIRECT("'" &amp; $O$3 &amp;"'!$c"&amp;6+$AO21),"")</f>
        <v/>
      </c>
      <c r="CL76" t="str">
        <f t="array" aca="1" ref="CL76" ca="1">IF(AND(CL$3=INDIRECT("'" &amp; $O$3 &amp;"'!$H"&amp;6+$AO21),$AR$56=INDIRECT("'" &amp; $O$3 &amp;"'!$j"&amp;6+$AO21)),INDIRECT("'" &amp; $O$3 &amp;"'!$c"&amp;6+$AO21),"")</f>
        <v/>
      </c>
      <c r="CN76" t="str">
        <f t="array" aca="1" ref="CN76" ca="1">IF(AND(CN$3=INDIRECT("'" &amp; $O$3 &amp;"'!$H"&amp;6+$AO21),$AR$56=INDIRECT("'" &amp; $O$3 &amp;"'!$j"&amp;6+$AO21)),INDIRECT("'" &amp; $O$3 &amp;"'!$c"&amp;6+$AO21),"")</f>
        <v/>
      </c>
      <c r="CP76" t="str">
        <f t="array" aca="1" ref="CP76" ca="1">IF(AND(CP$3=INDIRECT("'" &amp; $O$3 &amp;"'!$H"&amp;6+$AO21),$AR$56=INDIRECT("'" &amp; $O$3 &amp;"'!$j"&amp;6+$AO21)),INDIRECT("'" &amp; $O$3 &amp;"'!$c"&amp;6+$AO21),"")</f>
        <v/>
      </c>
      <c r="CR76" s="218" t="str">
        <f t="array" aca="1" ref="CR76" ca="1">IF(AND(CR$3=INDIRECT("'" &amp; $O$3 &amp;"'!$H"&amp;6+$AO21),$AR$56=INDIRECT("'" &amp; $O$3 &amp;"'!$j"&amp;6+$AO21)),INDIRECT("'" &amp; $O$3 &amp;"'!$c"&amp;6+$AO21),"")</f>
        <v/>
      </c>
      <c r="CT76" s="218" t="str">
        <f t="array" aca="1" ref="CT76" ca="1">IF(AND(CT$3=INDIRECT("'" &amp; $O$3 &amp;"'!$H"&amp;6+$AO21),$AR$56=INDIRECT("'" &amp; $O$3 &amp;"'!$j"&amp;6+$AO21)),INDIRECT("'" &amp; $O$3 &amp;"'!$c"&amp;6+$AO21),"")</f>
        <v/>
      </c>
      <c r="CX76" s="218" t="str">
        <f t="array" aca="1" ref="CX76" ca="1">IF(AND(CX$3=INDIRECT("'" &amp; $O$3 &amp;"'!$H"&amp;6+$AO21),$AR$56=INDIRECT("'" &amp; $O$3 &amp;"'!$j"&amp;6+$AO21)),INDIRECT("'" &amp; $O$3 &amp;"'!$d"&amp;6+$AO21),"")</f>
        <v/>
      </c>
      <c r="CZ76" s="218" t="str">
        <f t="array" aca="1" ref="CZ76" ca="1">IF(AND(CZ$3=INDIRECT("'" &amp; $O$3 &amp;"'!$H"&amp;6+$AO21),$AR$56=INDIRECT("'" &amp; $O$3 &amp;"'!$j"&amp;6+$AO21)),INDIRECT("'" &amp; $O$3 &amp;"'!$d"&amp;6+$AO21),"")</f>
        <v/>
      </c>
      <c r="DB76" s="218" t="str">
        <f t="array" aca="1" ref="DB76" ca="1">IF(AND(DB$3=INDIRECT("'" &amp; $O$3 &amp;"'!$H"&amp;6+$AO21),$AR$56=INDIRECT("'" &amp; $O$3 &amp;"'!$j"&amp;6+$AO21)),INDIRECT("'" &amp; $O$3 &amp;"'!$d"&amp;6+$AO21),"")</f>
        <v/>
      </c>
      <c r="DD76" s="218" t="str">
        <f t="array" aca="1" ref="DD76" ca="1">IF(AND(DD$3=INDIRECT("'" &amp; $O$3 &amp;"'!$H"&amp;6+$AO21),$AR$56=INDIRECT("'" &amp; $O$3 &amp;"'!$j"&amp;6+$AO21)),INDIRECT("'" &amp; $O$3 &amp;"'!$d"&amp;6+$AO21),"")</f>
        <v/>
      </c>
      <c r="DF76" s="218" t="str">
        <f t="array" aca="1" ref="DF76" ca="1">IF(AND(DF$3=INDIRECT("'" &amp; $O$3 &amp;"'!$H"&amp;6+$AO21),$AR$56=INDIRECT("'" &amp; $O$3 &amp;"'!$j"&amp;6+$AO21)),INDIRECT("'" &amp; $O$3 &amp;"'!$d"&amp;6+$AO21),"")</f>
        <v/>
      </c>
      <c r="DH76" s="218" t="str">
        <f t="array" aca="1" ref="DH76" ca="1">IF(AND(DH$3=INDIRECT("'" &amp; $O$3 &amp;"'!$H"&amp;6+$AO21),$AR$56=INDIRECT("'" &amp; $O$3 &amp;"'!$j"&amp;6+$AO21)),INDIRECT("'" &amp; $O$3 &amp;"'!$d"&amp;6+$AO21),"")</f>
        <v/>
      </c>
      <c r="DJ76" s="218" t="str">
        <f t="array" aca="1" ref="DJ76" ca="1">IF(AND(DJ$3=INDIRECT("'" &amp; $O$3 &amp;"'!$H"&amp;6+$AO21),$AR$56=INDIRECT("'" &amp; $O$3 &amp;"'!$j"&amp;6+$AO21)),INDIRECT("'" &amp; $O$3 &amp;"'!$d"&amp;6+$AO21),"")</f>
        <v/>
      </c>
      <c r="DL76" s="218" t="str">
        <f t="array" aca="1" ref="DL76" ca="1">IF(AND(DL$3=INDIRECT("'" &amp; $O$3 &amp;"'!$H"&amp;6+$AO21),$AR$56=INDIRECT("'" &amp; $O$3 &amp;"'!$j"&amp;6+$AO21)),INDIRECT("'" &amp; $O$3 &amp;"'!$d"&amp;6+$AO21),"")</f>
        <v/>
      </c>
      <c r="DN76" s="218" t="str">
        <f t="array" aca="1" ref="DN76" ca="1">IF(AND(DN$3=INDIRECT("'" &amp; $O$3 &amp;"'!$H"&amp;6+$AO21),$AR$56=INDIRECT("'" &amp; $O$3 &amp;"'!$j"&amp;6+$AO21)),INDIRECT("'" &amp; $O$3 &amp;"'!$d"&amp;6+$AO21),"")</f>
        <v/>
      </c>
      <c r="DP76" s="218" t="str">
        <f t="array" aca="1" ref="DP76" ca="1">IF(AND(DP$3=INDIRECT("'" &amp; $O$3 &amp;"'!$H"&amp;6+$AO21),$AR$56=INDIRECT("'" &amp; $O$3 &amp;"'!$j"&amp;6+$AO21)),INDIRECT("'" &amp; $O$3 &amp;"'!$d"&amp;6+$AO21),"")</f>
        <v/>
      </c>
      <c r="DR76" s="218" t="str">
        <f t="array" aca="1" ref="DR76" ca="1">IF(AND(DR$3=INDIRECT("'" &amp; $O$3 &amp;"'!$H"&amp;6+$AO21),$AR$56=INDIRECT("'" &amp; $O$3 &amp;"'!$j"&amp;6+$AO21)),INDIRECT("'" &amp; $O$3 &amp;"'!$d"&amp;6+$AO21),"")</f>
        <v/>
      </c>
      <c r="DT76" s="218" t="str">
        <f t="array" aca="1" ref="DT76" ca="1">IF(AND(DT$3=INDIRECT("'" &amp; $O$3 &amp;"'!$H"&amp;6+$AO21),$AR$56=INDIRECT("'" &amp; $O$3 &amp;"'!$j"&amp;6+$AO21)),INDIRECT("'" &amp; $O$3 &amp;"'!$d"&amp;6+$AO21),"")</f>
        <v/>
      </c>
      <c r="DV76" s="218" t="str">
        <f t="array" aca="1" ref="DV76" ca="1">IF(AND(DV$3=INDIRECT("'" &amp; $O$3 &amp;"'!$H"&amp;6+$AO21),$AR$56=INDIRECT("'" &amp; $O$3 &amp;"'!$j"&amp;6+$AO21)),INDIRECT("'" &amp; $O$3 &amp;"'!$d"&amp;6+$AO21),"")</f>
        <v/>
      </c>
    </row>
    <row r="77" spans="3:126" ht="13.8" thickBot="1">
      <c r="C77" s="49"/>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50"/>
      <c r="AS77" t="str">
        <f t="array" aca="1" ref="AS77" ca="1">IF(AND(AS$3=INDIRECT("'" &amp; $O$3 &amp;"'!$H"&amp;6+$AO22),$AR$56=INDIRECT("'" &amp; $O$3 &amp;"'!$j"&amp;6+$AO22)),INDIRECT("'" &amp; $O$3 &amp;"'!$b"&amp;6+$AO22),"")</f>
        <v/>
      </c>
      <c r="AU77" t="str">
        <f t="array" aca="1" ref="AU77" ca="1">IF(AND(AU$3=INDIRECT("'" &amp; $O$3 &amp;"'!$H"&amp;6+$AO22),$AR$56=INDIRECT("'" &amp; $O$3 &amp;"'!$j"&amp;6+$AO22)),INDIRECT("'" &amp; $O$3 &amp;"'!$b"&amp;6+$AO22),"")</f>
        <v/>
      </c>
      <c r="AW77" t="str">
        <f t="array" aca="1" ref="AW77" ca="1">IF(AND(AW$3=INDIRECT("'" &amp; $O$3 &amp;"'!$H"&amp;6+$AO22),$AR$56=INDIRECT("'" &amp; $O$3 &amp;"'!$j"&amp;6+$AO22)),INDIRECT("'" &amp; $O$3 &amp;"'!$b"&amp;6+$AO22),"")</f>
        <v/>
      </c>
      <c r="AY77" t="str">
        <f t="array" aca="1" ref="AY77" ca="1">IF(AND(AY$3=INDIRECT("'" &amp; $O$3 &amp;"'!$H"&amp;6+$AO22),$AR$56=INDIRECT("'" &amp; $O$3 &amp;"'!$j"&amp;6+$AO22)),INDIRECT("'" &amp; $O$3 &amp;"'!$b"&amp;6+$AO22),"")</f>
        <v/>
      </c>
      <c r="BA77" t="str">
        <f t="array" aca="1" ref="BA77" ca="1">IF(AND(BA$3=INDIRECT("'" &amp; $O$3 &amp;"'!$H"&amp;6+$AO22),$AR$56=INDIRECT("'" &amp; $O$3 &amp;"'!$j"&amp;6+$AO22)),INDIRECT("'" &amp; $O$3 &amp;"'!$b"&amp;6+$AO22),"")</f>
        <v/>
      </c>
      <c r="BC77" t="str">
        <f t="array" aca="1" ref="BC77" ca="1">IF(AND(BC$3=INDIRECT("'" &amp; $O$3 &amp;"'!$H"&amp;6+$AO22),$AR$56=INDIRECT("'" &amp; $O$3 &amp;"'!$j"&amp;6+$AO22)),INDIRECT("'" &amp; $O$3 &amp;"'!$b"&amp;6+$AO22),"")</f>
        <v/>
      </c>
      <c r="BE77" t="str">
        <f t="array" aca="1" ref="BE77" ca="1">IF(AND(BE$3=INDIRECT("'" &amp; $O$3 &amp;"'!$H"&amp;6+$AO22),$AR$56=INDIRECT("'" &amp; $O$3 &amp;"'!$j"&amp;6+$AO22)),INDIRECT("'" &amp; $O$3 &amp;"'!$b"&amp;6+$AO22),"")</f>
        <v/>
      </c>
      <c r="BG77" t="str">
        <f t="array" aca="1" ref="BG77" ca="1">IF(AND(BG$3=INDIRECT("'" &amp; $O$3 &amp;"'!$H"&amp;6+$AO22),$AR$56=INDIRECT("'" &amp; $O$3 &amp;"'!$j"&amp;6+$AO22)),INDIRECT("'" &amp; $O$3 &amp;"'!$b"&amp;6+$AO22),"")</f>
        <v/>
      </c>
      <c r="BI77" t="str">
        <f t="array" aca="1" ref="BI77" ca="1">IF(AND(BI$3=INDIRECT("'" &amp; $O$3 &amp;"'!$H"&amp;6+$AO22),$AR$56=INDIRECT("'" &amp; $O$3 &amp;"'!$j"&amp;6+$AO22)),INDIRECT("'" &amp; $O$3 &amp;"'!$b"&amp;6+$AO22),"")</f>
        <v/>
      </c>
      <c r="BK77" t="str">
        <f t="array" aca="1" ref="BK77" ca="1">IF(AND(BK$3=INDIRECT("'" &amp; $O$3 &amp;"'!$H"&amp;6+$AO22),$AR$56=INDIRECT("'" &amp; $O$3 &amp;"'!$j"&amp;6+$AO22)),INDIRECT("'" &amp; $O$3 &amp;"'!$b"&amp;6+$AO22),"")</f>
        <v/>
      </c>
      <c r="BM77" t="str">
        <f t="array" aca="1" ref="BM77" ca="1">IF(AND(BM$3=INDIRECT("'" &amp; $O$3 &amp;"'!$H"&amp;6+$AO22),$AR$56=INDIRECT("'" &amp; $O$3 &amp;"'!$j"&amp;6+$AO22)),INDIRECT("'" &amp; $O$3 &amp;"'!$b"&amp;6+$AO22),"")</f>
        <v/>
      </c>
      <c r="BO77" t="str">
        <f t="array" aca="1" ref="BO77" ca="1">IF(AND(BO$3=INDIRECT("'" &amp; $O$3 &amp;"'!$H"&amp;6+$AO22),$AR$56=INDIRECT("'" &amp; $O$3 &amp;"'!$j"&amp;6+$AO22)),INDIRECT("'" &amp; $O$3 &amp;"'!$b"&amp;6+$AO22),"")</f>
        <v/>
      </c>
      <c r="BQ77" t="str">
        <f t="array" aca="1" ref="BQ77" ca="1">IF(AND(BQ$3=INDIRECT("'" &amp; $O$3 &amp;"'!$H"&amp;6+$AO22),$AR$56=INDIRECT("'" &amp; $O$3 &amp;"'!$j"&amp;6+$AO22)),INDIRECT("'" &amp; $O$3 &amp;"'!$b"&amp;6+$AO22),"")</f>
        <v/>
      </c>
      <c r="BV77" t="str">
        <f t="array" aca="1" ref="BV77" ca="1">IF(AND(BV$3=INDIRECT("'" &amp; $O$3 &amp;"'!$H"&amp;6+$AO22),$AR$56=INDIRECT("'" &amp; $O$3 &amp;"'!$j"&amp;6+$AO22)),INDIRECT("'" &amp; $O$3 &amp;"'!$c"&amp;6+$AO22),"")</f>
        <v/>
      </c>
      <c r="BX77" t="str">
        <f t="array" aca="1" ref="BX77" ca="1">IF(AND(BX$3=INDIRECT("'" &amp; $O$3 &amp;"'!$H"&amp;6+$AO22),$AR$56=INDIRECT("'" &amp; $O$3 &amp;"'!$j"&amp;6+$AO22)),INDIRECT("'" &amp; $O$3 &amp;"'!$c"&amp;6+$AO22),"")</f>
        <v/>
      </c>
      <c r="BZ77" t="str">
        <f t="array" aca="1" ref="BZ77" ca="1">IF(AND(BZ$3=INDIRECT("'" &amp; $O$3 &amp;"'!$H"&amp;6+$AO22),$AR$56=INDIRECT("'" &amp; $O$3 &amp;"'!$j"&amp;6+$AO22)),INDIRECT("'" &amp; $O$3 &amp;"'!$c"&amp;6+$AO22),"")</f>
        <v/>
      </c>
      <c r="CB77" t="str">
        <f t="array" aca="1" ref="CB77" ca="1">IF(AND(CB$3=INDIRECT("'" &amp; $O$3 &amp;"'!$H"&amp;6+$AO22),$AR$56=INDIRECT("'" &amp; $O$3 &amp;"'!$j"&amp;6+$AO22)),INDIRECT("'" &amp; $O$3 &amp;"'!$c"&amp;6+$AO22),"")</f>
        <v/>
      </c>
      <c r="CD77" t="str">
        <f t="array" aca="1" ref="CD77" ca="1">IF(AND(CD$3=INDIRECT("'" &amp; $O$3 &amp;"'!$H"&amp;6+$AO22),$AR$56=INDIRECT("'" &amp; $O$3 &amp;"'!$j"&amp;6+$AO22)),INDIRECT("'" &amp; $O$3 &amp;"'!$c"&amp;6+$AO22),"")</f>
        <v/>
      </c>
      <c r="CF77" t="str">
        <f t="array" aca="1" ref="CF77" ca="1">IF(AND(CF$3=INDIRECT("'" &amp; $O$3 &amp;"'!$H"&amp;6+$AO22),$AR$56=INDIRECT("'" &amp; $O$3 &amp;"'!$j"&amp;6+$AO22)),INDIRECT("'" &amp; $O$3 &amp;"'!$c"&amp;6+$AO22),"")</f>
        <v/>
      </c>
      <c r="CH77" t="str">
        <f t="array" aca="1" ref="CH77" ca="1">IF(AND(CH$3=INDIRECT("'" &amp; $O$3 &amp;"'!$H"&amp;6+$AO22),$AR$56=INDIRECT("'" &amp; $O$3 &amp;"'!$j"&amp;6+$AO22)),INDIRECT("'" &amp; $O$3 &amp;"'!$c"&amp;6+$AO22),"")</f>
        <v/>
      </c>
      <c r="CJ77" t="str">
        <f t="array" aca="1" ref="CJ77" ca="1">IF(AND(CJ$3=INDIRECT("'" &amp; $O$3 &amp;"'!$H"&amp;6+$AO22),$AR$56=INDIRECT("'" &amp; $O$3 &amp;"'!$j"&amp;6+$AO22)),INDIRECT("'" &amp; $O$3 &amp;"'!$c"&amp;6+$AO22),"")</f>
        <v/>
      </c>
      <c r="CL77" t="str">
        <f t="array" aca="1" ref="CL77" ca="1">IF(AND(CL$3=INDIRECT("'" &amp; $O$3 &amp;"'!$H"&amp;6+$AO22),$AR$56=INDIRECT("'" &amp; $O$3 &amp;"'!$j"&amp;6+$AO22)),INDIRECT("'" &amp; $O$3 &amp;"'!$c"&amp;6+$AO22),"")</f>
        <v/>
      </c>
      <c r="CN77" t="str">
        <f t="array" aca="1" ref="CN77" ca="1">IF(AND(CN$3=INDIRECT("'" &amp; $O$3 &amp;"'!$H"&amp;6+$AO22),$AR$56=INDIRECT("'" &amp; $O$3 &amp;"'!$j"&amp;6+$AO22)),INDIRECT("'" &amp; $O$3 &amp;"'!$c"&amp;6+$AO22),"")</f>
        <v/>
      </c>
      <c r="CP77" t="str">
        <f t="array" aca="1" ref="CP77" ca="1">IF(AND(CP$3=INDIRECT("'" &amp; $O$3 &amp;"'!$H"&amp;6+$AO22),$AR$56=INDIRECT("'" &amp; $O$3 &amp;"'!$j"&amp;6+$AO22)),INDIRECT("'" &amp; $O$3 &amp;"'!$c"&amp;6+$AO22),"")</f>
        <v/>
      </c>
      <c r="CR77" s="218" t="str">
        <f t="array" aca="1" ref="CR77" ca="1">IF(AND(CR$3=INDIRECT("'" &amp; $O$3 &amp;"'!$H"&amp;6+$AO22),$AR$56=INDIRECT("'" &amp; $O$3 &amp;"'!$j"&amp;6+$AO22)),INDIRECT("'" &amp; $O$3 &amp;"'!$c"&amp;6+$AO22),"")</f>
        <v/>
      </c>
      <c r="CT77" s="218" t="str">
        <f t="array" aca="1" ref="CT77" ca="1">IF(AND(CT$3=INDIRECT("'" &amp; $O$3 &amp;"'!$H"&amp;6+$AO22),$AR$56=INDIRECT("'" &amp; $O$3 &amp;"'!$j"&amp;6+$AO22)),INDIRECT("'" &amp; $O$3 &amp;"'!$c"&amp;6+$AO22),"")</f>
        <v/>
      </c>
      <c r="CX77" s="218" t="str">
        <f t="array" aca="1" ref="CX77" ca="1">IF(AND(CX$3=INDIRECT("'" &amp; $O$3 &amp;"'!$H"&amp;6+$AO22),$AR$56=INDIRECT("'" &amp; $O$3 &amp;"'!$j"&amp;6+$AO22)),INDIRECT("'" &amp; $O$3 &amp;"'!$d"&amp;6+$AO22),"")</f>
        <v/>
      </c>
      <c r="CZ77" s="218" t="str">
        <f t="array" aca="1" ref="CZ77" ca="1">IF(AND(CZ$3=INDIRECT("'" &amp; $O$3 &amp;"'!$H"&amp;6+$AO22),$AR$56=INDIRECT("'" &amp; $O$3 &amp;"'!$j"&amp;6+$AO22)),INDIRECT("'" &amp; $O$3 &amp;"'!$d"&amp;6+$AO22),"")</f>
        <v/>
      </c>
      <c r="DB77" s="218" t="str">
        <f t="array" aca="1" ref="DB77" ca="1">IF(AND(DB$3=INDIRECT("'" &amp; $O$3 &amp;"'!$H"&amp;6+$AO22),$AR$56=INDIRECT("'" &amp; $O$3 &amp;"'!$j"&amp;6+$AO22)),INDIRECT("'" &amp; $O$3 &amp;"'!$d"&amp;6+$AO22),"")</f>
        <v/>
      </c>
      <c r="DD77" s="218" t="str">
        <f t="array" aca="1" ref="DD77" ca="1">IF(AND(DD$3=INDIRECT("'" &amp; $O$3 &amp;"'!$H"&amp;6+$AO22),$AR$56=INDIRECT("'" &amp; $O$3 &amp;"'!$j"&amp;6+$AO22)),INDIRECT("'" &amp; $O$3 &amp;"'!$d"&amp;6+$AO22),"")</f>
        <v/>
      </c>
      <c r="DF77" s="218" t="str">
        <f t="array" aca="1" ref="DF77" ca="1">IF(AND(DF$3=INDIRECT("'" &amp; $O$3 &amp;"'!$H"&amp;6+$AO22),$AR$56=INDIRECT("'" &amp; $O$3 &amp;"'!$j"&amp;6+$AO22)),INDIRECT("'" &amp; $O$3 &amp;"'!$d"&amp;6+$AO22),"")</f>
        <v/>
      </c>
      <c r="DH77" s="218" t="str">
        <f t="array" aca="1" ref="DH77" ca="1">IF(AND(DH$3=INDIRECT("'" &amp; $O$3 &amp;"'!$H"&amp;6+$AO22),$AR$56=INDIRECT("'" &amp; $O$3 &amp;"'!$j"&amp;6+$AO22)),INDIRECT("'" &amp; $O$3 &amp;"'!$d"&amp;6+$AO22),"")</f>
        <v/>
      </c>
      <c r="DJ77" s="218" t="str">
        <f t="array" aca="1" ref="DJ77" ca="1">IF(AND(DJ$3=INDIRECT("'" &amp; $O$3 &amp;"'!$H"&amp;6+$AO22),$AR$56=INDIRECT("'" &amp; $O$3 &amp;"'!$j"&amp;6+$AO22)),INDIRECT("'" &amp; $O$3 &amp;"'!$d"&amp;6+$AO22),"")</f>
        <v/>
      </c>
      <c r="DL77" s="218" t="str">
        <f t="array" aca="1" ref="DL77" ca="1">IF(AND(DL$3=INDIRECT("'" &amp; $O$3 &amp;"'!$H"&amp;6+$AO22),$AR$56=INDIRECT("'" &amp; $O$3 &amp;"'!$j"&amp;6+$AO22)),INDIRECT("'" &amp; $O$3 &amp;"'!$d"&amp;6+$AO22),"")</f>
        <v/>
      </c>
      <c r="DN77" s="218" t="str">
        <f t="array" aca="1" ref="DN77" ca="1">IF(AND(DN$3=INDIRECT("'" &amp; $O$3 &amp;"'!$H"&amp;6+$AO22),$AR$56=INDIRECT("'" &amp; $O$3 &amp;"'!$j"&amp;6+$AO22)),INDIRECT("'" &amp; $O$3 &amp;"'!$d"&amp;6+$AO22),"")</f>
        <v/>
      </c>
      <c r="DP77" s="218" t="str">
        <f t="array" aca="1" ref="DP77" ca="1">IF(AND(DP$3=INDIRECT("'" &amp; $O$3 &amp;"'!$H"&amp;6+$AO22),$AR$56=INDIRECT("'" &amp; $O$3 &amp;"'!$j"&amp;6+$AO22)),INDIRECT("'" &amp; $O$3 &amp;"'!$d"&amp;6+$AO22),"")</f>
        <v/>
      </c>
      <c r="DR77" s="218" t="str">
        <f t="array" aca="1" ref="DR77" ca="1">IF(AND(DR$3=INDIRECT("'" &amp; $O$3 &amp;"'!$H"&amp;6+$AO22),$AR$56=INDIRECT("'" &amp; $O$3 &amp;"'!$j"&amp;6+$AO22)),INDIRECT("'" &amp; $O$3 &amp;"'!$d"&amp;6+$AO22),"")</f>
        <v/>
      </c>
      <c r="DT77" s="218" t="str">
        <f t="array" aca="1" ref="DT77" ca="1">IF(AND(DT$3=INDIRECT("'" &amp; $O$3 &amp;"'!$H"&amp;6+$AO22),$AR$56=INDIRECT("'" &amp; $O$3 &amp;"'!$j"&amp;6+$AO22)),INDIRECT("'" &amp; $O$3 &amp;"'!$d"&amp;6+$AO22),"")</f>
        <v/>
      </c>
      <c r="DV77" s="218" t="str">
        <f t="array" aca="1" ref="DV77" ca="1">IF(AND(DV$3=INDIRECT("'" &amp; $O$3 &amp;"'!$H"&amp;6+$AO22),$AR$56=INDIRECT("'" &amp; $O$3 &amp;"'!$j"&amp;6+$AO22)),INDIRECT("'" &amp; $O$3 &amp;"'!$d"&amp;6+$AO22),"")</f>
        <v/>
      </c>
    </row>
    <row r="78" spans="3:126">
      <c r="AS78" t="str">
        <f t="array" aca="1" ref="AS78" ca="1">IF(AND(AS$3=INDIRECT("'" &amp; $O$3 &amp;"'!$H"&amp;6+$AO23),$AR$56=INDIRECT("'" &amp; $O$3 &amp;"'!$j"&amp;6+$AO23)),INDIRECT("'" &amp; $O$3 &amp;"'!$b"&amp;6+$AO23),"")</f>
        <v/>
      </c>
      <c r="AU78" t="str">
        <f t="array" aca="1" ref="AU78" ca="1">IF(AND(AU$3=INDIRECT("'" &amp; $O$3 &amp;"'!$H"&amp;6+$AO23),$AR$56=INDIRECT("'" &amp; $O$3 &amp;"'!$j"&amp;6+$AO23)),INDIRECT("'" &amp; $O$3 &amp;"'!$b"&amp;6+$AO23),"")</f>
        <v/>
      </c>
      <c r="AW78" t="str">
        <f t="array" aca="1" ref="AW78" ca="1">IF(AND(AW$3=INDIRECT("'" &amp; $O$3 &amp;"'!$H"&amp;6+$AO23),$AR$56=INDIRECT("'" &amp; $O$3 &amp;"'!$j"&amp;6+$AO23)),INDIRECT("'" &amp; $O$3 &amp;"'!$b"&amp;6+$AO23),"")</f>
        <v/>
      </c>
      <c r="AY78" t="str">
        <f t="array" aca="1" ref="AY78" ca="1">IF(AND(AY$3=INDIRECT("'" &amp; $O$3 &amp;"'!$H"&amp;6+$AO23),$AR$56=INDIRECT("'" &amp; $O$3 &amp;"'!$j"&amp;6+$AO23)),INDIRECT("'" &amp; $O$3 &amp;"'!$b"&amp;6+$AO23),"")</f>
        <v/>
      </c>
      <c r="BA78" t="str">
        <f t="array" aca="1" ref="BA78" ca="1">IF(AND(BA$3=INDIRECT("'" &amp; $O$3 &amp;"'!$H"&amp;6+$AO23),$AR$56=INDIRECT("'" &amp; $O$3 &amp;"'!$j"&amp;6+$AO23)),INDIRECT("'" &amp; $O$3 &amp;"'!$b"&amp;6+$AO23),"")</f>
        <v/>
      </c>
      <c r="BC78" t="str">
        <f t="array" aca="1" ref="BC78" ca="1">IF(AND(BC$3=INDIRECT("'" &amp; $O$3 &amp;"'!$H"&amp;6+$AO23),$AR$56=INDIRECT("'" &amp; $O$3 &amp;"'!$j"&amp;6+$AO23)),INDIRECT("'" &amp; $O$3 &amp;"'!$b"&amp;6+$AO23),"")</f>
        <v/>
      </c>
      <c r="BE78" t="str">
        <f t="array" aca="1" ref="BE78" ca="1">IF(AND(BE$3=INDIRECT("'" &amp; $O$3 &amp;"'!$H"&amp;6+$AO23),$AR$56=INDIRECT("'" &amp; $O$3 &amp;"'!$j"&amp;6+$AO23)),INDIRECT("'" &amp; $O$3 &amp;"'!$b"&amp;6+$AO23),"")</f>
        <v/>
      </c>
      <c r="BG78" t="str">
        <f t="array" aca="1" ref="BG78" ca="1">IF(AND(BG$3=INDIRECT("'" &amp; $O$3 &amp;"'!$H"&amp;6+$AO23),$AR$56=INDIRECT("'" &amp; $O$3 &amp;"'!$j"&amp;6+$AO23)),INDIRECT("'" &amp; $O$3 &amp;"'!$b"&amp;6+$AO23),"")</f>
        <v/>
      </c>
      <c r="BI78" t="str">
        <f t="array" aca="1" ref="BI78" ca="1">IF(AND(BI$3=INDIRECT("'" &amp; $O$3 &amp;"'!$H"&amp;6+$AO23),$AR$56=INDIRECT("'" &amp; $O$3 &amp;"'!$j"&amp;6+$AO23)),INDIRECT("'" &amp; $O$3 &amp;"'!$b"&amp;6+$AO23),"")</f>
        <v/>
      </c>
      <c r="BK78" t="str">
        <f t="array" aca="1" ref="BK78" ca="1">IF(AND(BK$3=INDIRECT("'" &amp; $O$3 &amp;"'!$H"&amp;6+$AO23),$AR$56=INDIRECT("'" &amp; $O$3 &amp;"'!$j"&amp;6+$AO23)),INDIRECT("'" &amp; $O$3 &amp;"'!$b"&amp;6+$AO23),"")</f>
        <v/>
      </c>
      <c r="BM78" t="str">
        <f t="array" aca="1" ref="BM78" ca="1">IF(AND(BM$3=INDIRECT("'" &amp; $O$3 &amp;"'!$H"&amp;6+$AO23),$AR$56=INDIRECT("'" &amp; $O$3 &amp;"'!$j"&amp;6+$AO23)),INDIRECT("'" &amp; $O$3 &amp;"'!$b"&amp;6+$AO23),"")</f>
        <v/>
      </c>
      <c r="BO78" t="str">
        <f t="array" aca="1" ref="BO78" ca="1">IF(AND(BO$3=INDIRECT("'" &amp; $O$3 &amp;"'!$H"&amp;6+$AO23),$AR$56=INDIRECT("'" &amp; $O$3 &amp;"'!$j"&amp;6+$AO23)),INDIRECT("'" &amp; $O$3 &amp;"'!$b"&amp;6+$AO23),"")</f>
        <v/>
      </c>
      <c r="BQ78" t="str">
        <f t="array" aca="1" ref="BQ78" ca="1">IF(AND(BQ$3=INDIRECT("'" &amp; $O$3 &amp;"'!$H"&amp;6+$AO23),$AR$56=INDIRECT("'" &amp; $O$3 &amp;"'!$j"&amp;6+$AO23)),INDIRECT("'" &amp; $O$3 &amp;"'!$b"&amp;6+$AO23),"")</f>
        <v/>
      </c>
      <c r="BV78" t="str">
        <f t="array" aca="1" ref="BV78" ca="1">IF(AND(BV$3=INDIRECT("'" &amp; $O$3 &amp;"'!$H"&amp;6+$AO23),$AR$56=INDIRECT("'" &amp; $O$3 &amp;"'!$j"&amp;6+$AO23)),INDIRECT("'" &amp; $O$3 &amp;"'!$c"&amp;6+$AO23),"")</f>
        <v/>
      </c>
      <c r="BX78" t="str">
        <f t="array" aca="1" ref="BX78" ca="1">IF(AND(BX$3=INDIRECT("'" &amp; $O$3 &amp;"'!$H"&amp;6+$AO23),$AR$56=INDIRECT("'" &amp; $O$3 &amp;"'!$j"&amp;6+$AO23)),INDIRECT("'" &amp; $O$3 &amp;"'!$c"&amp;6+$AO23),"")</f>
        <v/>
      </c>
      <c r="BZ78" t="str">
        <f t="array" aca="1" ref="BZ78" ca="1">IF(AND(BZ$3=INDIRECT("'" &amp; $O$3 &amp;"'!$H"&amp;6+$AO23),$AR$56=INDIRECT("'" &amp; $O$3 &amp;"'!$j"&amp;6+$AO23)),INDIRECT("'" &amp; $O$3 &amp;"'!$c"&amp;6+$AO23),"")</f>
        <v/>
      </c>
      <c r="CB78" t="str">
        <f t="array" aca="1" ref="CB78" ca="1">IF(AND(CB$3=INDIRECT("'" &amp; $O$3 &amp;"'!$H"&amp;6+$AO23),$AR$56=INDIRECT("'" &amp; $O$3 &amp;"'!$j"&amp;6+$AO23)),INDIRECT("'" &amp; $O$3 &amp;"'!$c"&amp;6+$AO23),"")</f>
        <v/>
      </c>
      <c r="CD78" t="str">
        <f t="array" aca="1" ref="CD78" ca="1">IF(AND(CD$3=INDIRECT("'" &amp; $O$3 &amp;"'!$H"&amp;6+$AO23),$AR$56=INDIRECT("'" &amp; $O$3 &amp;"'!$j"&amp;6+$AO23)),INDIRECT("'" &amp; $O$3 &amp;"'!$c"&amp;6+$AO23),"")</f>
        <v/>
      </c>
      <c r="CF78" t="str">
        <f t="array" aca="1" ref="CF78" ca="1">IF(AND(CF$3=INDIRECT("'" &amp; $O$3 &amp;"'!$H"&amp;6+$AO23),$AR$56=INDIRECT("'" &amp; $O$3 &amp;"'!$j"&amp;6+$AO23)),INDIRECT("'" &amp; $O$3 &amp;"'!$c"&amp;6+$AO23),"")</f>
        <v/>
      </c>
      <c r="CH78" t="str">
        <f t="array" aca="1" ref="CH78" ca="1">IF(AND(CH$3=INDIRECT("'" &amp; $O$3 &amp;"'!$H"&amp;6+$AO23),$AR$56=INDIRECT("'" &amp; $O$3 &amp;"'!$j"&amp;6+$AO23)),INDIRECT("'" &amp; $O$3 &amp;"'!$c"&amp;6+$AO23),"")</f>
        <v/>
      </c>
      <c r="CJ78" t="str">
        <f t="array" aca="1" ref="CJ78" ca="1">IF(AND(CJ$3=INDIRECT("'" &amp; $O$3 &amp;"'!$H"&amp;6+$AO23),$AR$56=INDIRECT("'" &amp; $O$3 &amp;"'!$j"&amp;6+$AO23)),INDIRECT("'" &amp; $O$3 &amp;"'!$c"&amp;6+$AO23),"")</f>
        <v/>
      </c>
      <c r="CL78" t="str">
        <f t="array" aca="1" ref="CL78" ca="1">IF(AND(CL$3=INDIRECT("'" &amp; $O$3 &amp;"'!$H"&amp;6+$AO23),$AR$56=INDIRECT("'" &amp; $O$3 &amp;"'!$j"&amp;6+$AO23)),INDIRECT("'" &amp; $O$3 &amp;"'!$c"&amp;6+$AO23),"")</f>
        <v/>
      </c>
      <c r="CN78" t="str">
        <f t="array" aca="1" ref="CN78" ca="1">IF(AND(CN$3=INDIRECT("'" &amp; $O$3 &amp;"'!$H"&amp;6+$AO23),$AR$56=INDIRECT("'" &amp; $O$3 &amp;"'!$j"&amp;6+$AO23)),INDIRECT("'" &amp; $O$3 &amp;"'!$c"&amp;6+$AO23),"")</f>
        <v/>
      </c>
      <c r="CP78" t="str">
        <f t="array" aca="1" ref="CP78" ca="1">IF(AND(CP$3=INDIRECT("'" &amp; $O$3 &amp;"'!$H"&amp;6+$AO23),$AR$56=INDIRECT("'" &amp; $O$3 &amp;"'!$j"&amp;6+$AO23)),INDIRECT("'" &amp; $O$3 &amp;"'!$c"&amp;6+$AO23),"")</f>
        <v/>
      </c>
      <c r="CR78" s="218" t="str">
        <f t="array" aca="1" ref="CR78" ca="1">IF(AND(CR$3=INDIRECT("'" &amp; $O$3 &amp;"'!$H"&amp;6+$AO23),$AR$56=INDIRECT("'" &amp; $O$3 &amp;"'!$j"&amp;6+$AO23)),INDIRECT("'" &amp; $O$3 &amp;"'!$c"&amp;6+$AO23),"")</f>
        <v/>
      </c>
      <c r="CT78" s="218" t="str">
        <f t="array" aca="1" ref="CT78" ca="1">IF(AND(CT$3=INDIRECT("'" &amp; $O$3 &amp;"'!$H"&amp;6+$AO23),$AR$56=INDIRECT("'" &amp; $O$3 &amp;"'!$j"&amp;6+$AO23)),INDIRECT("'" &amp; $O$3 &amp;"'!$c"&amp;6+$AO23),"")</f>
        <v/>
      </c>
      <c r="CX78" s="218" t="str">
        <f t="array" aca="1" ref="CX78" ca="1">IF(AND(CX$3=INDIRECT("'" &amp; $O$3 &amp;"'!$H"&amp;6+$AO23),$AR$56=INDIRECT("'" &amp; $O$3 &amp;"'!$j"&amp;6+$AO23)),INDIRECT("'" &amp; $O$3 &amp;"'!$d"&amp;6+$AO23),"")</f>
        <v/>
      </c>
      <c r="CZ78" s="218" t="str">
        <f t="array" aca="1" ref="CZ78" ca="1">IF(AND(CZ$3=INDIRECT("'" &amp; $O$3 &amp;"'!$H"&amp;6+$AO23),$AR$56=INDIRECT("'" &amp; $O$3 &amp;"'!$j"&amp;6+$AO23)),INDIRECT("'" &amp; $O$3 &amp;"'!$d"&amp;6+$AO23),"")</f>
        <v/>
      </c>
      <c r="DB78" s="218" t="str">
        <f t="array" aca="1" ref="DB78" ca="1">IF(AND(DB$3=INDIRECT("'" &amp; $O$3 &amp;"'!$H"&amp;6+$AO23),$AR$56=INDIRECT("'" &amp; $O$3 &amp;"'!$j"&amp;6+$AO23)),INDIRECT("'" &amp; $O$3 &amp;"'!$d"&amp;6+$AO23),"")</f>
        <v/>
      </c>
      <c r="DD78" s="218" t="str">
        <f t="array" aca="1" ref="DD78" ca="1">IF(AND(DD$3=INDIRECT("'" &amp; $O$3 &amp;"'!$H"&amp;6+$AO23),$AR$56=INDIRECT("'" &amp; $O$3 &amp;"'!$j"&amp;6+$AO23)),INDIRECT("'" &amp; $O$3 &amp;"'!$d"&amp;6+$AO23),"")</f>
        <v/>
      </c>
      <c r="DF78" s="218" t="str">
        <f t="array" aca="1" ref="DF78" ca="1">IF(AND(DF$3=INDIRECT("'" &amp; $O$3 &amp;"'!$H"&amp;6+$AO23),$AR$56=INDIRECT("'" &amp; $O$3 &amp;"'!$j"&amp;6+$AO23)),INDIRECT("'" &amp; $O$3 &amp;"'!$d"&amp;6+$AO23),"")</f>
        <v/>
      </c>
      <c r="DH78" s="218" t="str">
        <f t="array" aca="1" ref="DH78" ca="1">IF(AND(DH$3=INDIRECT("'" &amp; $O$3 &amp;"'!$H"&amp;6+$AO23),$AR$56=INDIRECT("'" &amp; $O$3 &amp;"'!$j"&amp;6+$AO23)),INDIRECT("'" &amp; $O$3 &amp;"'!$d"&amp;6+$AO23),"")</f>
        <v/>
      </c>
      <c r="DJ78" s="218" t="str">
        <f t="array" aca="1" ref="DJ78" ca="1">IF(AND(DJ$3=INDIRECT("'" &amp; $O$3 &amp;"'!$H"&amp;6+$AO23),$AR$56=INDIRECT("'" &amp; $O$3 &amp;"'!$j"&amp;6+$AO23)),INDIRECT("'" &amp; $O$3 &amp;"'!$d"&amp;6+$AO23),"")</f>
        <v/>
      </c>
      <c r="DL78" s="218" t="str">
        <f t="array" aca="1" ref="DL78" ca="1">IF(AND(DL$3=INDIRECT("'" &amp; $O$3 &amp;"'!$H"&amp;6+$AO23),$AR$56=INDIRECT("'" &amp; $O$3 &amp;"'!$j"&amp;6+$AO23)),INDIRECT("'" &amp; $O$3 &amp;"'!$d"&amp;6+$AO23),"")</f>
        <v/>
      </c>
      <c r="DN78" s="218" t="str">
        <f t="array" aca="1" ref="DN78" ca="1">IF(AND(DN$3=INDIRECT("'" &amp; $O$3 &amp;"'!$H"&amp;6+$AO23),$AR$56=INDIRECT("'" &amp; $O$3 &amp;"'!$j"&amp;6+$AO23)),INDIRECT("'" &amp; $O$3 &amp;"'!$d"&amp;6+$AO23),"")</f>
        <v/>
      </c>
      <c r="DP78" s="218" t="str">
        <f t="array" aca="1" ref="DP78" ca="1">IF(AND(DP$3=INDIRECT("'" &amp; $O$3 &amp;"'!$H"&amp;6+$AO23),$AR$56=INDIRECT("'" &amp; $O$3 &amp;"'!$j"&amp;6+$AO23)),INDIRECT("'" &amp; $O$3 &amp;"'!$d"&amp;6+$AO23),"")</f>
        <v/>
      </c>
      <c r="DR78" s="218" t="str">
        <f t="array" aca="1" ref="DR78" ca="1">IF(AND(DR$3=INDIRECT("'" &amp; $O$3 &amp;"'!$H"&amp;6+$AO23),$AR$56=INDIRECT("'" &amp; $O$3 &amp;"'!$j"&amp;6+$AO23)),INDIRECT("'" &amp; $O$3 &amp;"'!$d"&amp;6+$AO23),"")</f>
        <v/>
      </c>
      <c r="DT78" s="218" t="str">
        <f t="array" aca="1" ref="DT78" ca="1">IF(AND(DT$3=INDIRECT("'" &amp; $O$3 &amp;"'!$H"&amp;6+$AO23),$AR$56=INDIRECT("'" &amp; $O$3 &amp;"'!$j"&amp;6+$AO23)),INDIRECT("'" &amp; $O$3 &amp;"'!$d"&amp;6+$AO23),"")</f>
        <v/>
      </c>
      <c r="DV78" s="218" t="str">
        <f t="array" aca="1" ref="DV78" ca="1">IF(AND(DV$3=INDIRECT("'" &amp; $O$3 &amp;"'!$H"&amp;6+$AO23),$AR$56=INDIRECT("'" &amp; $O$3 &amp;"'!$j"&amp;6+$AO23)),INDIRECT("'" &amp; $O$3 &amp;"'!$d"&amp;6+$AO23),"")</f>
        <v/>
      </c>
    </row>
    <row r="79" spans="3:126">
      <c r="AS79" t="str">
        <f t="array" aca="1" ref="AS79" ca="1">IF(AND(AS$3=INDIRECT("'" &amp; $O$3 &amp;"'!$H"&amp;6+$AO24),$AR$56=INDIRECT("'" &amp; $O$3 &amp;"'!$j"&amp;6+$AO24)),INDIRECT("'" &amp; $O$3 &amp;"'!$b"&amp;6+$AO24),"")</f>
        <v/>
      </c>
      <c r="AU79" t="str">
        <f t="array" aca="1" ref="AU79" ca="1">IF(AND(AU$3=INDIRECT("'" &amp; $O$3 &amp;"'!$H"&amp;6+$AO24),$AR$56=INDIRECT("'" &amp; $O$3 &amp;"'!$j"&amp;6+$AO24)),INDIRECT("'" &amp; $O$3 &amp;"'!$b"&amp;6+$AO24),"")</f>
        <v/>
      </c>
      <c r="AW79" t="str">
        <f t="array" aca="1" ref="AW79" ca="1">IF(AND(AW$3=INDIRECT("'" &amp; $O$3 &amp;"'!$H"&amp;6+$AO24),$AR$56=INDIRECT("'" &amp; $O$3 &amp;"'!$j"&amp;6+$AO24)),INDIRECT("'" &amp; $O$3 &amp;"'!$b"&amp;6+$AO24),"")</f>
        <v/>
      </c>
      <c r="AY79" t="str">
        <f t="array" aca="1" ref="AY79" ca="1">IF(AND(AY$3=INDIRECT("'" &amp; $O$3 &amp;"'!$H"&amp;6+$AO24),$AR$56=INDIRECT("'" &amp; $O$3 &amp;"'!$j"&amp;6+$AO24)),INDIRECT("'" &amp; $O$3 &amp;"'!$b"&amp;6+$AO24),"")</f>
        <v/>
      </c>
      <c r="BA79" t="str">
        <f t="array" aca="1" ref="BA79" ca="1">IF(AND(BA$3=INDIRECT("'" &amp; $O$3 &amp;"'!$H"&amp;6+$AO24),$AR$56=INDIRECT("'" &amp; $O$3 &amp;"'!$j"&amp;6+$AO24)),INDIRECT("'" &amp; $O$3 &amp;"'!$b"&amp;6+$AO24),"")</f>
        <v/>
      </c>
      <c r="BC79" t="str">
        <f t="array" aca="1" ref="BC79" ca="1">IF(AND(BC$3=INDIRECT("'" &amp; $O$3 &amp;"'!$H"&amp;6+$AO24),$AR$56=INDIRECT("'" &amp; $O$3 &amp;"'!$j"&amp;6+$AO24)),INDIRECT("'" &amp; $O$3 &amp;"'!$b"&amp;6+$AO24),"")</f>
        <v/>
      </c>
      <c r="BE79" t="str">
        <f t="array" aca="1" ref="BE79" ca="1">IF(AND(BE$3=INDIRECT("'" &amp; $O$3 &amp;"'!$H"&amp;6+$AO24),$AR$56=INDIRECT("'" &amp; $O$3 &amp;"'!$j"&amp;6+$AO24)),INDIRECT("'" &amp; $O$3 &amp;"'!$b"&amp;6+$AO24),"")</f>
        <v/>
      </c>
      <c r="BG79" t="str">
        <f t="array" aca="1" ref="BG79" ca="1">IF(AND(BG$3=INDIRECT("'" &amp; $O$3 &amp;"'!$H"&amp;6+$AO24),$AR$56=INDIRECT("'" &amp; $O$3 &amp;"'!$j"&amp;6+$AO24)),INDIRECT("'" &amp; $O$3 &amp;"'!$b"&amp;6+$AO24),"")</f>
        <v/>
      </c>
      <c r="BI79" t="str">
        <f t="array" aca="1" ref="BI79" ca="1">IF(AND(BI$3=INDIRECT("'" &amp; $O$3 &amp;"'!$H"&amp;6+$AO24),$AR$56=INDIRECT("'" &amp; $O$3 &amp;"'!$j"&amp;6+$AO24)),INDIRECT("'" &amp; $O$3 &amp;"'!$b"&amp;6+$AO24),"")</f>
        <v/>
      </c>
      <c r="BK79" t="str">
        <f t="array" aca="1" ref="BK79" ca="1">IF(AND(BK$3=INDIRECT("'" &amp; $O$3 &amp;"'!$H"&amp;6+$AO24),$AR$56=INDIRECT("'" &amp; $O$3 &amp;"'!$j"&amp;6+$AO24)),INDIRECT("'" &amp; $O$3 &amp;"'!$b"&amp;6+$AO24),"")</f>
        <v/>
      </c>
      <c r="BM79" t="str">
        <f t="array" aca="1" ref="BM79" ca="1">IF(AND(BM$3=INDIRECT("'" &amp; $O$3 &amp;"'!$H"&amp;6+$AO24),$AR$56=INDIRECT("'" &amp; $O$3 &amp;"'!$j"&amp;6+$AO24)),INDIRECT("'" &amp; $O$3 &amp;"'!$b"&amp;6+$AO24),"")</f>
        <v/>
      </c>
      <c r="BO79" t="str">
        <f t="array" aca="1" ref="BO79" ca="1">IF(AND(BO$3=INDIRECT("'" &amp; $O$3 &amp;"'!$H"&amp;6+$AO24),$AR$56=INDIRECT("'" &amp; $O$3 &amp;"'!$j"&amp;6+$AO24)),INDIRECT("'" &amp; $O$3 &amp;"'!$b"&amp;6+$AO24),"")</f>
        <v/>
      </c>
      <c r="BQ79" t="str">
        <f t="array" aca="1" ref="BQ79" ca="1">IF(AND(BQ$3=INDIRECT("'" &amp; $O$3 &amp;"'!$H"&amp;6+$AO24),$AR$56=INDIRECT("'" &amp; $O$3 &amp;"'!$j"&amp;6+$AO24)),INDIRECT("'" &amp; $O$3 &amp;"'!$b"&amp;6+$AO24),"")</f>
        <v/>
      </c>
      <c r="BV79" t="str">
        <f t="array" aca="1" ref="BV79" ca="1">IF(AND(BV$3=INDIRECT("'" &amp; $O$3 &amp;"'!$H"&amp;6+$AO24),$AR$56=INDIRECT("'" &amp; $O$3 &amp;"'!$j"&amp;6+$AO24)),INDIRECT("'" &amp; $O$3 &amp;"'!$c"&amp;6+$AO24),"")</f>
        <v/>
      </c>
      <c r="BX79" t="str">
        <f t="array" aca="1" ref="BX79" ca="1">IF(AND(BX$3=INDIRECT("'" &amp; $O$3 &amp;"'!$H"&amp;6+$AO24),$AR$56=INDIRECT("'" &amp; $O$3 &amp;"'!$j"&amp;6+$AO24)),INDIRECT("'" &amp; $O$3 &amp;"'!$c"&amp;6+$AO24),"")</f>
        <v/>
      </c>
      <c r="BZ79" t="str">
        <f t="array" aca="1" ref="BZ79" ca="1">IF(AND(BZ$3=INDIRECT("'" &amp; $O$3 &amp;"'!$H"&amp;6+$AO24),$AR$56=INDIRECT("'" &amp; $O$3 &amp;"'!$j"&amp;6+$AO24)),INDIRECT("'" &amp; $O$3 &amp;"'!$c"&amp;6+$AO24),"")</f>
        <v/>
      </c>
      <c r="CB79" t="str">
        <f t="array" aca="1" ref="CB79" ca="1">IF(AND(CB$3=INDIRECT("'" &amp; $O$3 &amp;"'!$H"&amp;6+$AO24),$AR$56=INDIRECT("'" &amp; $O$3 &amp;"'!$j"&amp;6+$AO24)),INDIRECT("'" &amp; $O$3 &amp;"'!$c"&amp;6+$AO24),"")</f>
        <v/>
      </c>
      <c r="CD79" t="str">
        <f t="array" aca="1" ref="CD79" ca="1">IF(AND(CD$3=INDIRECT("'" &amp; $O$3 &amp;"'!$H"&amp;6+$AO24),$AR$56=INDIRECT("'" &amp; $O$3 &amp;"'!$j"&amp;6+$AO24)),INDIRECT("'" &amp; $O$3 &amp;"'!$c"&amp;6+$AO24),"")</f>
        <v/>
      </c>
      <c r="CF79" t="str">
        <f t="array" aca="1" ref="CF79" ca="1">IF(AND(CF$3=INDIRECT("'" &amp; $O$3 &amp;"'!$H"&amp;6+$AO24),$AR$56=INDIRECT("'" &amp; $O$3 &amp;"'!$j"&amp;6+$AO24)),INDIRECT("'" &amp; $O$3 &amp;"'!$c"&amp;6+$AO24),"")</f>
        <v/>
      </c>
      <c r="CH79" t="str">
        <f t="array" aca="1" ref="CH79" ca="1">IF(AND(CH$3=INDIRECT("'" &amp; $O$3 &amp;"'!$H"&amp;6+$AO24),$AR$56=INDIRECT("'" &amp; $O$3 &amp;"'!$j"&amp;6+$AO24)),INDIRECT("'" &amp; $O$3 &amp;"'!$c"&amp;6+$AO24),"")</f>
        <v/>
      </c>
      <c r="CJ79" t="str">
        <f t="array" aca="1" ref="CJ79" ca="1">IF(AND(CJ$3=INDIRECT("'" &amp; $O$3 &amp;"'!$H"&amp;6+$AO24),$AR$56=INDIRECT("'" &amp; $O$3 &amp;"'!$j"&amp;6+$AO24)),INDIRECT("'" &amp; $O$3 &amp;"'!$c"&amp;6+$AO24),"")</f>
        <v/>
      </c>
      <c r="CL79" t="str">
        <f t="array" aca="1" ref="CL79" ca="1">IF(AND(CL$3=INDIRECT("'" &amp; $O$3 &amp;"'!$H"&amp;6+$AO24),$AR$56=INDIRECT("'" &amp; $O$3 &amp;"'!$j"&amp;6+$AO24)),INDIRECT("'" &amp; $O$3 &amp;"'!$c"&amp;6+$AO24),"")</f>
        <v/>
      </c>
      <c r="CN79" t="str">
        <f t="array" aca="1" ref="CN79" ca="1">IF(AND(CN$3=INDIRECT("'" &amp; $O$3 &amp;"'!$H"&amp;6+$AO24),$AR$56=INDIRECT("'" &amp; $O$3 &amp;"'!$j"&amp;6+$AO24)),INDIRECT("'" &amp; $O$3 &amp;"'!$c"&amp;6+$AO24),"")</f>
        <v/>
      </c>
      <c r="CP79" t="str">
        <f t="array" aca="1" ref="CP79" ca="1">IF(AND(CP$3=INDIRECT("'" &amp; $O$3 &amp;"'!$H"&amp;6+$AO24),$AR$56=INDIRECT("'" &amp; $O$3 &amp;"'!$j"&amp;6+$AO24)),INDIRECT("'" &amp; $O$3 &amp;"'!$c"&amp;6+$AO24),"")</f>
        <v/>
      </c>
      <c r="CR79" s="218" t="str">
        <f t="array" aca="1" ref="CR79" ca="1">IF(AND(CR$3=INDIRECT("'" &amp; $O$3 &amp;"'!$H"&amp;6+$AO24),$AR$56=INDIRECT("'" &amp; $O$3 &amp;"'!$j"&amp;6+$AO24)),INDIRECT("'" &amp; $O$3 &amp;"'!$c"&amp;6+$AO24),"")</f>
        <v/>
      </c>
      <c r="CT79" s="218" t="str">
        <f t="array" aca="1" ref="CT79" ca="1">IF(AND(CT$3=INDIRECT("'" &amp; $O$3 &amp;"'!$H"&amp;6+$AO24),$AR$56=INDIRECT("'" &amp; $O$3 &amp;"'!$j"&amp;6+$AO24)),INDIRECT("'" &amp; $O$3 &amp;"'!$c"&amp;6+$AO24),"")</f>
        <v/>
      </c>
      <c r="CX79" s="218" t="str">
        <f t="array" aca="1" ref="CX79" ca="1">IF(AND(CX$3=INDIRECT("'" &amp; $O$3 &amp;"'!$H"&amp;6+$AO24),$AR$56=INDIRECT("'" &amp; $O$3 &amp;"'!$j"&amp;6+$AO24)),INDIRECT("'" &amp; $O$3 &amp;"'!$d"&amp;6+$AO24),"")</f>
        <v/>
      </c>
      <c r="CZ79" s="218" t="str">
        <f t="array" aca="1" ref="CZ79" ca="1">IF(AND(CZ$3=INDIRECT("'" &amp; $O$3 &amp;"'!$H"&amp;6+$AO24),$AR$56=INDIRECT("'" &amp; $O$3 &amp;"'!$j"&amp;6+$AO24)),INDIRECT("'" &amp; $O$3 &amp;"'!$d"&amp;6+$AO24),"")</f>
        <v/>
      </c>
      <c r="DB79" s="218" t="str">
        <f t="array" aca="1" ref="DB79" ca="1">IF(AND(DB$3=INDIRECT("'" &amp; $O$3 &amp;"'!$H"&amp;6+$AO24),$AR$56=INDIRECT("'" &amp; $O$3 &amp;"'!$j"&amp;6+$AO24)),INDIRECT("'" &amp; $O$3 &amp;"'!$d"&amp;6+$AO24),"")</f>
        <v/>
      </c>
      <c r="DD79" s="218" t="str">
        <f t="array" aca="1" ref="DD79" ca="1">IF(AND(DD$3=INDIRECT("'" &amp; $O$3 &amp;"'!$H"&amp;6+$AO24),$AR$56=INDIRECT("'" &amp; $O$3 &amp;"'!$j"&amp;6+$AO24)),INDIRECT("'" &amp; $O$3 &amp;"'!$d"&amp;6+$AO24),"")</f>
        <v/>
      </c>
      <c r="DF79" s="218" t="str">
        <f t="array" aca="1" ref="DF79" ca="1">IF(AND(DF$3=INDIRECT("'" &amp; $O$3 &amp;"'!$H"&amp;6+$AO24),$AR$56=INDIRECT("'" &amp; $O$3 &amp;"'!$j"&amp;6+$AO24)),INDIRECT("'" &amp; $O$3 &amp;"'!$d"&amp;6+$AO24),"")</f>
        <v/>
      </c>
      <c r="DH79" s="218" t="str">
        <f t="array" aca="1" ref="DH79" ca="1">IF(AND(DH$3=INDIRECT("'" &amp; $O$3 &amp;"'!$H"&amp;6+$AO24),$AR$56=INDIRECT("'" &amp; $O$3 &amp;"'!$j"&amp;6+$AO24)),INDIRECT("'" &amp; $O$3 &amp;"'!$d"&amp;6+$AO24),"")</f>
        <v/>
      </c>
      <c r="DJ79" s="218" t="str">
        <f t="array" aca="1" ref="DJ79" ca="1">IF(AND(DJ$3=INDIRECT("'" &amp; $O$3 &amp;"'!$H"&amp;6+$AO24),$AR$56=INDIRECT("'" &amp; $O$3 &amp;"'!$j"&amp;6+$AO24)),INDIRECT("'" &amp; $O$3 &amp;"'!$d"&amp;6+$AO24),"")</f>
        <v/>
      </c>
      <c r="DL79" s="218" t="str">
        <f t="array" aca="1" ref="DL79" ca="1">IF(AND(DL$3=INDIRECT("'" &amp; $O$3 &amp;"'!$H"&amp;6+$AO24),$AR$56=INDIRECT("'" &amp; $O$3 &amp;"'!$j"&amp;6+$AO24)),INDIRECT("'" &amp; $O$3 &amp;"'!$d"&amp;6+$AO24),"")</f>
        <v/>
      </c>
      <c r="DN79" s="218" t="str">
        <f t="array" aca="1" ref="DN79" ca="1">IF(AND(DN$3=INDIRECT("'" &amp; $O$3 &amp;"'!$H"&amp;6+$AO24),$AR$56=INDIRECT("'" &amp; $O$3 &amp;"'!$j"&amp;6+$AO24)),INDIRECT("'" &amp; $O$3 &amp;"'!$d"&amp;6+$AO24),"")</f>
        <v/>
      </c>
      <c r="DP79" s="218" t="str">
        <f t="array" aca="1" ref="DP79" ca="1">IF(AND(DP$3=INDIRECT("'" &amp; $O$3 &amp;"'!$H"&amp;6+$AO24),$AR$56=INDIRECT("'" &amp; $O$3 &amp;"'!$j"&amp;6+$AO24)),INDIRECT("'" &amp; $O$3 &amp;"'!$d"&amp;6+$AO24),"")</f>
        <v/>
      </c>
      <c r="DR79" s="218" t="str">
        <f t="array" aca="1" ref="DR79" ca="1">IF(AND(DR$3=INDIRECT("'" &amp; $O$3 &amp;"'!$H"&amp;6+$AO24),$AR$56=INDIRECT("'" &amp; $O$3 &amp;"'!$j"&amp;6+$AO24)),INDIRECT("'" &amp; $O$3 &amp;"'!$d"&amp;6+$AO24),"")</f>
        <v/>
      </c>
      <c r="DT79" s="218" t="str">
        <f t="array" aca="1" ref="DT79" ca="1">IF(AND(DT$3=INDIRECT("'" &amp; $O$3 &amp;"'!$H"&amp;6+$AO24),$AR$56=INDIRECT("'" &amp; $O$3 &amp;"'!$j"&amp;6+$AO24)),INDIRECT("'" &amp; $O$3 &amp;"'!$d"&amp;6+$AO24),"")</f>
        <v/>
      </c>
      <c r="DV79" s="218" t="str">
        <f t="array" aca="1" ref="DV79" ca="1">IF(AND(DV$3=INDIRECT("'" &amp; $O$3 &amp;"'!$H"&amp;6+$AO24),$AR$56=INDIRECT("'" &amp; $O$3 &amp;"'!$j"&amp;6+$AO24)),INDIRECT("'" &amp; $O$3 &amp;"'!$d"&amp;6+$AO24),"")</f>
        <v/>
      </c>
    </row>
    <row r="80" spans="3:126">
      <c r="AS80" t="str">
        <f t="array" aca="1" ref="AS80" ca="1">IF(AND(AS$3=INDIRECT("'" &amp; $O$3 &amp;"'!$H"&amp;6+$AO25),$AR$56=INDIRECT("'" &amp; $O$3 &amp;"'!$j"&amp;6+$AO25)),INDIRECT("'" &amp; $O$3 &amp;"'!$b"&amp;6+$AO25),"")</f>
        <v/>
      </c>
      <c r="AU80" t="str">
        <f t="array" aca="1" ref="AU80" ca="1">IF(AND(AU$3=INDIRECT("'" &amp; $O$3 &amp;"'!$H"&amp;6+$AO25),$AR$56=INDIRECT("'" &amp; $O$3 &amp;"'!$j"&amp;6+$AO25)),INDIRECT("'" &amp; $O$3 &amp;"'!$b"&amp;6+$AO25),"")</f>
        <v/>
      </c>
      <c r="AW80" t="str">
        <f t="array" aca="1" ref="AW80" ca="1">IF(AND(AW$3=INDIRECT("'" &amp; $O$3 &amp;"'!$H"&amp;6+$AO25),$AR$56=INDIRECT("'" &amp; $O$3 &amp;"'!$j"&amp;6+$AO25)),INDIRECT("'" &amp; $O$3 &amp;"'!$b"&amp;6+$AO25),"")</f>
        <v/>
      </c>
      <c r="AY80" t="str">
        <f t="array" aca="1" ref="AY80" ca="1">IF(AND(AY$3=INDIRECT("'" &amp; $O$3 &amp;"'!$H"&amp;6+$AO25),$AR$56=INDIRECT("'" &amp; $O$3 &amp;"'!$j"&amp;6+$AO25)),INDIRECT("'" &amp; $O$3 &amp;"'!$b"&amp;6+$AO25),"")</f>
        <v/>
      </c>
      <c r="BA80" t="str">
        <f t="array" aca="1" ref="BA80" ca="1">IF(AND(BA$3=INDIRECT("'" &amp; $O$3 &amp;"'!$H"&amp;6+$AO25),$AR$56=INDIRECT("'" &amp; $O$3 &amp;"'!$j"&amp;6+$AO25)),INDIRECT("'" &amp; $O$3 &amp;"'!$b"&amp;6+$AO25),"")</f>
        <v/>
      </c>
      <c r="BC80" t="str">
        <f t="array" aca="1" ref="BC80" ca="1">IF(AND(BC$3=INDIRECT("'" &amp; $O$3 &amp;"'!$H"&amp;6+$AO25),$AR$56=INDIRECT("'" &amp; $O$3 &amp;"'!$j"&amp;6+$AO25)),INDIRECT("'" &amp; $O$3 &amp;"'!$b"&amp;6+$AO25),"")</f>
        <v/>
      </c>
      <c r="BE80" t="str">
        <f t="array" aca="1" ref="BE80" ca="1">IF(AND(BE$3=INDIRECT("'" &amp; $O$3 &amp;"'!$H"&amp;6+$AO25),$AR$56=INDIRECT("'" &amp; $O$3 &amp;"'!$j"&amp;6+$AO25)),INDIRECT("'" &amp; $O$3 &amp;"'!$b"&amp;6+$AO25),"")</f>
        <v/>
      </c>
      <c r="BG80" t="str">
        <f t="array" aca="1" ref="BG80" ca="1">IF(AND(BG$3=INDIRECT("'" &amp; $O$3 &amp;"'!$H"&amp;6+$AO25),$AR$56=INDIRECT("'" &amp; $O$3 &amp;"'!$j"&amp;6+$AO25)),INDIRECT("'" &amp; $O$3 &amp;"'!$b"&amp;6+$AO25),"")</f>
        <v/>
      </c>
      <c r="BI80" t="str">
        <f t="array" aca="1" ref="BI80" ca="1">IF(AND(BI$3=INDIRECT("'" &amp; $O$3 &amp;"'!$H"&amp;6+$AO25),$AR$56=INDIRECT("'" &amp; $O$3 &amp;"'!$j"&amp;6+$AO25)),INDIRECT("'" &amp; $O$3 &amp;"'!$b"&amp;6+$AO25),"")</f>
        <v/>
      </c>
      <c r="BK80" t="str">
        <f t="array" aca="1" ref="BK80" ca="1">IF(AND(BK$3=INDIRECT("'" &amp; $O$3 &amp;"'!$H"&amp;6+$AO25),$AR$56=INDIRECT("'" &amp; $O$3 &amp;"'!$j"&amp;6+$AO25)),INDIRECT("'" &amp; $O$3 &amp;"'!$b"&amp;6+$AO25),"")</f>
        <v/>
      </c>
      <c r="BM80" t="str">
        <f t="array" aca="1" ref="BM80" ca="1">IF(AND(BM$3=INDIRECT("'" &amp; $O$3 &amp;"'!$H"&amp;6+$AO25),$AR$56=INDIRECT("'" &amp; $O$3 &amp;"'!$j"&amp;6+$AO25)),INDIRECT("'" &amp; $O$3 &amp;"'!$b"&amp;6+$AO25),"")</f>
        <v/>
      </c>
      <c r="BO80" t="str">
        <f t="array" aca="1" ref="BO80" ca="1">IF(AND(BO$3=INDIRECT("'" &amp; $O$3 &amp;"'!$H"&amp;6+$AO25),$AR$56=INDIRECT("'" &amp; $O$3 &amp;"'!$j"&amp;6+$AO25)),INDIRECT("'" &amp; $O$3 &amp;"'!$b"&amp;6+$AO25),"")</f>
        <v/>
      </c>
      <c r="BQ80" t="str">
        <f t="array" aca="1" ref="BQ80" ca="1">IF(AND(BQ$3=INDIRECT("'" &amp; $O$3 &amp;"'!$H"&amp;6+$AO25),$AR$56=INDIRECT("'" &amp; $O$3 &amp;"'!$j"&amp;6+$AO25)),INDIRECT("'" &amp; $O$3 &amp;"'!$b"&amp;6+$AO25),"")</f>
        <v/>
      </c>
      <c r="BV80" t="str">
        <f t="array" aca="1" ref="BV80" ca="1">IF(AND(BV$3=INDIRECT("'" &amp; $O$3 &amp;"'!$H"&amp;6+$AO25),$AR$56=INDIRECT("'" &amp; $O$3 &amp;"'!$j"&amp;6+$AO25)),INDIRECT("'" &amp; $O$3 &amp;"'!$c"&amp;6+$AO25),"")</f>
        <v/>
      </c>
      <c r="BX80" t="str">
        <f t="array" aca="1" ref="BX80" ca="1">IF(AND(BX$3=INDIRECT("'" &amp; $O$3 &amp;"'!$H"&amp;6+$AO25),$AR$56=INDIRECT("'" &amp; $O$3 &amp;"'!$j"&amp;6+$AO25)),INDIRECT("'" &amp; $O$3 &amp;"'!$c"&amp;6+$AO25),"")</f>
        <v/>
      </c>
      <c r="BZ80" t="str">
        <f t="array" aca="1" ref="BZ80" ca="1">IF(AND(BZ$3=INDIRECT("'" &amp; $O$3 &amp;"'!$H"&amp;6+$AO25),$AR$56=INDIRECT("'" &amp; $O$3 &amp;"'!$j"&amp;6+$AO25)),INDIRECT("'" &amp; $O$3 &amp;"'!$c"&amp;6+$AO25),"")</f>
        <v/>
      </c>
      <c r="CB80" t="str">
        <f t="array" aca="1" ref="CB80" ca="1">IF(AND(CB$3=INDIRECT("'" &amp; $O$3 &amp;"'!$H"&amp;6+$AO25),$AR$56=INDIRECT("'" &amp; $O$3 &amp;"'!$j"&amp;6+$AO25)),INDIRECT("'" &amp; $O$3 &amp;"'!$c"&amp;6+$AO25),"")</f>
        <v/>
      </c>
      <c r="CD80" t="str">
        <f t="array" aca="1" ref="CD80" ca="1">IF(AND(CD$3=INDIRECT("'" &amp; $O$3 &amp;"'!$H"&amp;6+$AO25),$AR$56=INDIRECT("'" &amp; $O$3 &amp;"'!$j"&amp;6+$AO25)),INDIRECT("'" &amp; $O$3 &amp;"'!$c"&amp;6+$AO25),"")</f>
        <v/>
      </c>
      <c r="CF80" t="str">
        <f t="array" aca="1" ref="CF80" ca="1">IF(AND(CF$3=INDIRECT("'" &amp; $O$3 &amp;"'!$H"&amp;6+$AO25),$AR$56=INDIRECT("'" &amp; $O$3 &amp;"'!$j"&amp;6+$AO25)),INDIRECT("'" &amp; $O$3 &amp;"'!$c"&amp;6+$AO25),"")</f>
        <v/>
      </c>
      <c r="CH80" t="str">
        <f t="array" aca="1" ref="CH80" ca="1">IF(AND(CH$3=INDIRECT("'" &amp; $O$3 &amp;"'!$H"&amp;6+$AO25),$AR$56=INDIRECT("'" &amp; $O$3 &amp;"'!$j"&amp;6+$AO25)),INDIRECT("'" &amp; $O$3 &amp;"'!$c"&amp;6+$AO25),"")</f>
        <v/>
      </c>
      <c r="CJ80" t="str">
        <f t="array" aca="1" ref="CJ80" ca="1">IF(AND(CJ$3=INDIRECT("'" &amp; $O$3 &amp;"'!$H"&amp;6+$AO25),$AR$56=INDIRECT("'" &amp; $O$3 &amp;"'!$j"&amp;6+$AO25)),INDIRECT("'" &amp; $O$3 &amp;"'!$c"&amp;6+$AO25),"")</f>
        <v/>
      </c>
      <c r="CL80" t="str">
        <f t="array" aca="1" ref="CL80" ca="1">IF(AND(CL$3=INDIRECT("'" &amp; $O$3 &amp;"'!$H"&amp;6+$AO25),$AR$56=INDIRECT("'" &amp; $O$3 &amp;"'!$j"&amp;6+$AO25)),INDIRECT("'" &amp; $O$3 &amp;"'!$c"&amp;6+$AO25),"")</f>
        <v/>
      </c>
      <c r="CN80" t="str">
        <f t="array" aca="1" ref="CN80" ca="1">IF(AND(CN$3=INDIRECT("'" &amp; $O$3 &amp;"'!$H"&amp;6+$AO25),$AR$56=INDIRECT("'" &amp; $O$3 &amp;"'!$j"&amp;6+$AO25)),INDIRECT("'" &amp; $O$3 &amp;"'!$c"&amp;6+$AO25),"")</f>
        <v/>
      </c>
      <c r="CP80" t="str">
        <f t="array" aca="1" ref="CP80" ca="1">IF(AND(CP$3=INDIRECT("'" &amp; $O$3 &amp;"'!$H"&amp;6+$AO25),$AR$56=INDIRECT("'" &amp; $O$3 &amp;"'!$j"&amp;6+$AO25)),INDIRECT("'" &amp; $O$3 &amp;"'!$c"&amp;6+$AO25),"")</f>
        <v/>
      </c>
      <c r="CR80" s="218" t="str">
        <f t="array" aca="1" ref="CR80" ca="1">IF(AND(CR$3=INDIRECT("'" &amp; $O$3 &amp;"'!$H"&amp;6+$AO25),$AR$56=INDIRECT("'" &amp; $O$3 &amp;"'!$j"&amp;6+$AO25)),INDIRECT("'" &amp; $O$3 &amp;"'!$c"&amp;6+$AO25),"")</f>
        <v/>
      </c>
      <c r="CT80" s="218" t="str">
        <f t="array" aca="1" ref="CT80" ca="1">IF(AND(CT$3=INDIRECT("'" &amp; $O$3 &amp;"'!$H"&amp;6+$AO25),$AR$56=INDIRECT("'" &amp; $O$3 &amp;"'!$j"&amp;6+$AO25)),INDIRECT("'" &amp; $O$3 &amp;"'!$c"&amp;6+$AO25),"")</f>
        <v/>
      </c>
      <c r="CX80" s="218" t="str">
        <f t="array" aca="1" ref="CX80" ca="1">IF(AND(CX$3=INDIRECT("'" &amp; $O$3 &amp;"'!$H"&amp;6+$AO25),$AR$56=INDIRECT("'" &amp; $O$3 &amp;"'!$j"&amp;6+$AO25)),INDIRECT("'" &amp; $O$3 &amp;"'!$d"&amp;6+$AO25),"")</f>
        <v/>
      </c>
      <c r="CZ80" s="218" t="str">
        <f t="array" aca="1" ref="CZ80" ca="1">IF(AND(CZ$3=INDIRECT("'" &amp; $O$3 &amp;"'!$H"&amp;6+$AO25),$AR$56=INDIRECT("'" &amp; $O$3 &amp;"'!$j"&amp;6+$AO25)),INDIRECT("'" &amp; $O$3 &amp;"'!$d"&amp;6+$AO25),"")</f>
        <v/>
      </c>
      <c r="DB80" s="218" t="str">
        <f t="array" aca="1" ref="DB80" ca="1">IF(AND(DB$3=INDIRECT("'" &amp; $O$3 &amp;"'!$H"&amp;6+$AO25),$AR$56=INDIRECT("'" &amp; $O$3 &amp;"'!$j"&amp;6+$AO25)),INDIRECT("'" &amp; $O$3 &amp;"'!$d"&amp;6+$AO25),"")</f>
        <v/>
      </c>
      <c r="DD80" s="218" t="str">
        <f t="array" aca="1" ref="DD80" ca="1">IF(AND(DD$3=INDIRECT("'" &amp; $O$3 &amp;"'!$H"&amp;6+$AO25),$AR$56=INDIRECT("'" &amp; $O$3 &amp;"'!$j"&amp;6+$AO25)),INDIRECT("'" &amp; $O$3 &amp;"'!$d"&amp;6+$AO25),"")</f>
        <v/>
      </c>
      <c r="DF80" s="218" t="str">
        <f t="array" aca="1" ref="DF80" ca="1">IF(AND(DF$3=INDIRECT("'" &amp; $O$3 &amp;"'!$H"&amp;6+$AO25),$AR$56=INDIRECT("'" &amp; $O$3 &amp;"'!$j"&amp;6+$AO25)),INDIRECT("'" &amp; $O$3 &amp;"'!$d"&amp;6+$AO25),"")</f>
        <v/>
      </c>
      <c r="DH80" s="218" t="str">
        <f t="array" aca="1" ref="DH80" ca="1">IF(AND(DH$3=INDIRECT("'" &amp; $O$3 &amp;"'!$H"&amp;6+$AO25),$AR$56=INDIRECT("'" &amp; $O$3 &amp;"'!$j"&amp;6+$AO25)),INDIRECT("'" &amp; $O$3 &amp;"'!$d"&amp;6+$AO25),"")</f>
        <v/>
      </c>
      <c r="DJ80" s="218" t="str">
        <f t="array" aca="1" ref="DJ80" ca="1">IF(AND(DJ$3=INDIRECT("'" &amp; $O$3 &amp;"'!$H"&amp;6+$AO25),$AR$56=INDIRECT("'" &amp; $O$3 &amp;"'!$j"&amp;6+$AO25)),INDIRECT("'" &amp; $O$3 &amp;"'!$d"&amp;6+$AO25),"")</f>
        <v/>
      </c>
      <c r="DL80" s="218" t="str">
        <f t="array" aca="1" ref="DL80" ca="1">IF(AND(DL$3=INDIRECT("'" &amp; $O$3 &amp;"'!$H"&amp;6+$AO25),$AR$56=INDIRECT("'" &amp; $O$3 &amp;"'!$j"&amp;6+$AO25)),INDIRECT("'" &amp; $O$3 &amp;"'!$d"&amp;6+$AO25),"")</f>
        <v/>
      </c>
      <c r="DN80" s="218" t="str">
        <f t="array" aca="1" ref="DN80" ca="1">IF(AND(DN$3=INDIRECT("'" &amp; $O$3 &amp;"'!$H"&amp;6+$AO25),$AR$56=INDIRECT("'" &amp; $O$3 &amp;"'!$j"&amp;6+$AO25)),INDIRECT("'" &amp; $O$3 &amp;"'!$d"&amp;6+$AO25),"")</f>
        <v/>
      </c>
      <c r="DP80" s="218" t="str">
        <f t="array" aca="1" ref="DP80" ca="1">IF(AND(DP$3=INDIRECT("'" &amp; $O$3 &amp;"'!$H"&amp;6+$AO25),$AR$56=INDIRECT("'" &amp; $O$3 &amp;"'!$j"&amp;6+$AO25)),INDIRECT("'" &amp; $O$3 &amp;"'!$d"&amp;6+$AO25),"")</f>
        <v/>
      </c>
      <c r="DR80" s="218" t="str">
        <f t="array" aca="1" ref="DR80" ca="1">IF(AND(DR$3=INDIRECT("'" &amp; $O$3 &amp;"'!$H"&amp;6+$AO25),$AR$56=INDIRECT("'" &amp; $O$3 &amp;"'!$j"&amp;6+$AO25)),INDIRECT("'" &amp; $O$3 &amp;"'!$d"&amp;6+$AO25),"")</f>
        <v/>
      </c>
      <c r="DT80" s="218" t="str">
        <f t="array" aca="1" ref="DT80" ca="1">IF(AND(DT$3=INDIRECT("'" &amp; $O$3 &amp;"'!$H"&amp;6+$AO25),$AR$56=INDIRECT("'" &amp; $O$3 &amp;"'!$j"&amp;6+$AO25)),INDIRECT("'" &amp; $O$3 &amp;"'!$d"&amp;6+$AO25),"")</f>
        <v/>
      </c>
      <c r="DV80" s="218" t="str">
        <f t="array" aca="1" ref="DV80" ca="1">IF(AND(DV$3=INDIRECT("'" &amp; $O$3 &amp;"'!$H"&amp;6+$AO25),$AR$56=INDIRECT("'" &amp; $O$3 &amp;"'!$j"&amp;6+$AO25)),INDIRECT("'" &amp; $O$3 &amp;"'!$d"&amp;6+$AO25),"")</f>
        <v/>
      </c>
    </row>
    <row r="81" spans="45:126">
      <c r="AS81" t="str">
        <f t="array" aca="1" ref="AS81" ca="1">IF(AND(AS$3=INDIRECT("'" &amp; $O$3 &amp;"'!$H"&amp;6+$AO26),$AR$56=INDIRECT("'" &amp; $O$3 &amp;"'!$j"&amp;6+$AO26)),INDIRECT("'" &amp; $O$3 &amp;"'!$b"&amp;6+$AO26),"")</f>
        <v/>
      </c>
      <c r="AU81" t="str">
        <f t="array" aca="1" ref="AU81" ca="1">IF(AND(AU$3=INDIRECT("'" &amp; $O$3 &amp;"'!$H"&amp;6+$AO26),$AR$56=INDIRECT("'" &amp; $O$3 &amp;"'!$j"&amp;6+$AO26)),INDIRECT("'" &amp; $O$3 &amp;"'!$b"&amp;6+$AO26),"")</f>
        <v/>
      </c>
      <c r="AW81" t="str">
        <f t="array" aca="1" ref="AW81" ca="1">IF(AND(AW$3=INDIRECT("'" &amp; $O$3 &amp;"'!$H"&amp;6+$AO26),$AR$56=INDIRECT("'" &amp; $O$3 &amp;"'!$j"&amp;6+$AO26)),INDIRECT("'" &amp; $O$3 &amp;"'!$b"&amp;6+$AO26),"")</f>
        <v/>
      </c>
      <c r="AY81" t="str">
        <f t="array" aca="1" ref="AY81" ca="1">IF(AND(AY$3=INDIRECT("'" &amp; $O$3 &amp;"'!$H"&amp;6+$AO26),$AR$56=INDIRECT("'" &amp; $O$3 &amp;"'!$j"&amp;6+$AO26)),INDIRECT("'" &amp; $O$3 &amp;"'!$b"&amp;6+$AO26),"")</f>
        <v/>
      </c>
      <c r="BA81" t="str">
        <f t="array" aca="1" ref="BA81" ca="1">IF(AND(BA$3=INDIRECT("'" &amp; $O$3 &amp;"'!$H"&amp;6+$AO26),$AR$56=INDIRECT("'" &amp; $O$3 &amp;"'!$j"&amp;6+$AO26)),INDIRECT("'" &amp; $O$3 &amp;"'!$b"&amp;6+$AO26),"")</f>
        <v/>
      </c>
      <c r="BC81" t="str">
        <f t="array" aca="1" ref="BC81" ca="1">IF(AND(BC$3=INDIRECT("'" &amp; $O$3 &amp;"'!$H"&amp;6+$AO26),$AR$56=INDIRECT("'" &amp; $O$3 &amp;"'!$j"&amp;6+$AO26)),INDIRECT("'" &amp; $O$3 &amp;"'!$b"&amp;6+$AO26),"")</f>
        <v/>
      </c>
      <c r="BE81" t="str">
        <f t="array" aca="1" ref="BE81" ca="1">IF(AND(BE$3=INDIRECT("'" &amp; $O$3 &amp;"'!$H"&amp;6+$AO26),$AR$56=INDIRECT("'" &amp; $O$3 &amp;"'!$j"&amp;6+$AO26)),INDIRECT("'" &amp; $O$3 &amp;"'!$b"&amp;6+$AO26),"")</f>
        <v/>
      </c>
      <c r="BG81" t="str">
        <f t="array" aca="1" ref="BG81" ca="1">IF(AND(BG$3=INDIRECT("'" &amp; $O$3 &amp;"'!$H"&amp;6+$AO26),$AR$56=INDIRECT("'" &amp; $O$3 &amp;"'!$j"&amp;6+$AO26)),INDIRECT("'" &amp; $O$3 &amp;"'!$b"&amp;6+$AO26),"")</f>
        <v/>
      </c>
      <c r="BI81" t="str">
        <f t="array" aca="1" ref="BI81" ca="1">IF(AND(BI$3=INDIRECT("'" &amp; $O$3 &amp;"'!$H"&amp;6+$AO26),$AR$56=INDIRECT("'" &amp; $O$3 &amp;"'!$j"&amp;6+$AO26)),INDIRECT("'" &amp; $O$3 &amp;"'!$b"&amp;6+$AO26),"")</f>
        <v/>
      </c>
      <c r="BK81" t="str">
        <f t="array" aca="1" ref="BK81" ca="1">IF(AND(BK$3=INDIRECT("'" &amp; $O$3 &amp;"'!$H"&amp;6+$AO26),$AR$56=INDIRECT("'" &amp; $O$3 &amp;"'!$j"&amp;6+$AO26)),INDIRECT("'" &amp; $O$3 &amp;"'!$b"&amp;6+$AO26),"")</f>
        <v/>
      </c>
      <c r="BM81" t="str">
        <f t="array" aca="1" ref="BM81" ca="1">IF(AND(BM$3=INDIRECT("'" &amp; $O$3 &amp;"'!$H"&amp;6+$AO26),$AR$56=INDIRECT("'" &amp; $O$3 &amp;"'!$j"&amp;6+$AO26)),INDIRECT("'" &amp; $O$3 &amp;"'!$b"&amp;6+$AO26),"")</f>
        <v/>
      </c>
      <c r="BO81" t="str">
        <f t="array" aca="1" ref="BO81" ca="1">IF(AND(BO$3=INDIRECT("'" &amp; $O$3 &amp;"'!$H"&amp;6+$AO26),$AR$56=INDIRECT("'" &amp; $O$3 &amp;"'!$j"&amp;6+$AO26)),INDIRECT("'" &amp; $O$3 &amp;"'!$b"&amp;6+$AO26),"")</f>
        <v/>
      </c>
      <c r="BQ81" t="str">
        <f t="array" aca="1" ref="BQ81" ca="1">IF(AND(BQ$3=INDIRECT("'" &amp; $O$3 &amp;"'!$H"&amp;6+$AO26),$AR$56=INDIRECT("'" &amp; $O$3 &amp;"'!$j"&amp;6+$AO26)),INDIRECT("'" &amp; $O$3 &amp;"'!$b"&amp;6+$AO26),"")</f>
        <v/>
      </c>
      <c r="BV81" t="str">
        <f t="array" aca="1" ref="BV81" ca="1">IF(AND(BV$3=INDIRECT("'" &amp; $O$3 &amp;"'!$H"&amp;6+$AO26),$AR$56=INDIRECT("'" &amp; $O$3 &amp;"'!$j"&amp;6+$AO26)),INDIRECT("'" &amp; $O$3 &amp;"'!$c"&amp;6+$AO26),"")</f>
        <v/>
      </c>
      <c r="BX81" t="str">
        <f t="array" aca="1" ref="BX81" ca="1">IF(AND(BX$3=INDIRECT("'" &amp; $O$3 &amp;"'!$H"&amp;6+$AO26),$AR$56=INDIRECT("'" &amp; $O$3 &amp;"'!$j"&amp;6+$AO26)),INDIRECT("'" &amp; $O$3 &amp;"'!$c"&amp;6+$AO26),"")</f>
        <v/>
      </c>
      <c r="BZ81" t="str">
        <f t="array" aca="1" ref="BZ81" ca="1">IF(AND(BZ$3=INDIRECT("'" &amp; $O$3 &amp;"'!$H"&amp;6+$AO26),$AR$56=INDIRECT("'" &amp; $O$3 &amp;"'!$j"&amp;6+$AO26)),INDIRECT("'" &amp; $O$3 &amp;"'!$c"&amp;6+$AO26),"")</f>
        <v/>
      </c>
      <c r="CB81" t="str">
        <f t="array" aca="1" ref="CB81" ca="1">IF(AND(CB$3=INDIRECT("'" &amp; $O$3 &amp;"'!$H"&amp;6+$AO26),$AR$56=INDIRECT("'" &amp; $O$3 &amp;"'!$j"&amp;6+$AO26)),INDIRECT("'" &amp; $O$3 &amp;"'!$c"&amp;6+$AO26),"")</f>
        <v/>
      </c>
      <c r="CD81" t="str">
        <f t="array" aca="1" ref="CD81" ca="1">IF(AND(CD$3=INDIRECT("'" &amp; $O$3 &amp;"'!$H"&amp;6+$AO26),$AR$56=INDIRECT("'" &amp; $O$3 &amp;"'!$j"&amp;6+$AO26)),INDIRECT("'" &amp; $O$3 &amp;"'!$c"&amp;6+$AO26),"")</f>
        <v/>
      </c>
      <c r="CF81" t="str">
        <f t="array" aca="1" ref="CF81" ca="1">IF(AND(CF$3=INDIRECT("'" &amp; $O$3 &amp;"'!$H"&amp;6+$AO26),$AR$56=INDIRECT("'" &amp; $O$3 &amp;"'!$j"&amp;6+$AO26)),INDIRECT("'" &amp; $O$3 &amp;"'!$c"&amp;6+$AO26),"")</f>
        <v/>
      </c>
      <c r="CH81" t="str">
        <f t="array" aca="1" ref="CH81" ca="1">IF(AND(CH$3=INDIRECT("'" &amp; $O$3 &amp;"'!$H"&amp;6+$AO26),$AR$56=INDIRECT("'" &amp; $O$3 &amp;"'!$j"&amp;6+$AO26)),INDIRECT("'" &amp; $O$3 &amp;"'!$c"&amp;6+$AO26),"")</f>
        <v/>
      </c>
      <c r="CJ81" t="str">
        <f t="array" aca="1" ref="CJ81" ca="1">IF(AND(CJ$3=INDIRECT("'" &amp; $O$3 &amp;"'!$H"&amp;6+$AO26),$AR$56=INDIRECT("'" &amp; $O$3 &amp;"'!$j"&amp;6+$AO26)),INDIRECT("'" &amp; $O$3 &amp;"'!$c"&amp;6+$AO26),"")</f>
        <v/>
      </c>
      <c r="CL81" t="str">
        <f t="array" aca="1" ref="CL81" ca="1">IF(AND(CL$3=INDIRECT("'" &amp; $O$3 &amp;"'!$H"&amp;6+$AO26),$AR$56=INDIRECT("'" &amp; $O$3 &amp;"'!$j"&amp;6+$AO26)),INDIRECT("'" &amp; $O$3 &amp;"'!$c"&amp;6+$AO26),"")</f>
        <v/>
      </c>
      <c r="CN81" t="str">
        <f t="array" aca="1" ref="CN81" ca="1">IF(AND(CN$3=INDIRECT("'" &amp; $O$3 &amp;"'!$H"&amp;6+$AO26),$AR$56=INDIRECT("'" &amp; $O$3 &amp;"'!$j"&amp;6+$AO26)),INDIRECT("'" &amp; $O$3 &amp;"'!$c"&amp;6+$AO26),"")</f>
        <v/>
      </c>
      <c r="CP81" t="str">
        <f t="array" aca="1" ref="CP81" ca="1">IF(AND(CP$3=INDIRECT("'" &amp; $O$3 &amp;"'!$H"&amp;6+$AO26),$AR$56=INDIRECT("'" &amp; $O$3 &amp;"'!$j"&amp;6+$AO26)),INDIRECT("'" &amp; $O$3 &amp;"'!$c"&amp;6+$AO26),"")</f>
        <v/>
      </c>
      <c r="CR81" s="218" t="str">
        <f t="array" aca="1" ref="CR81" ca="1">IF(AND(CR$3=INDIRECT("'" &amp; $O$3 &amp;"'!$H"&amp;6+$AO26),$AR$56=INDIRECT("'" &amp; $O$3 &amp;"'!$j"&amp;6+$AO26)),INDIRECT("'" &amp; $O$3 &amp;"'!$c"&amp;6+$AO26),"")</f>
        <v/>
      </c>
      <c r="CT81" s="218" t="str">
        <f t="array" aca="1" ref="CT81" ca="1">IF(AND(CT$3=INDIRECT("'" &amp; $O$3 &amp;"'!$H"&amp;6+$AO26),$AR$56=INDIRECT("'" &amp; $O$3 &amp;"'!$j"&amp;6+$AO26)),INDIRECT("'" &amp; $O$3 &amp;"'!$c"&amp;6+$AO26),"")</f>
        <v/>
      </c>
      <c r="CX81" s="218" t="str">
        <f t="array" aca="1" ref="CX81" ca="1">IF(AND(CX$3=INDIRECT("'" &amp; $O$3 &amp;"'!$H"&amp;6+$AO26),$AR$56=INDIRECT("'" &amp; $O$3 &amp;"'!$j"&amp;6+$AO26)),INDIRECT("'" &amp; $O$3 &amp;"'!$d"&amp;6+$AO26),"")</f>
        <v/>
      </c>
      <c r="CZ81" s="218" t="str">
        <f t="array" aca="1" ref="CZ81" ca="1">IF(AND(CZ$3=INDIRECT("'" &amp; $O$3 &amp;"'!$H"&amp;6+$AO26),$AR$56=INDIRECT("'" &amp; $O$3 &amp;"'!$j"&amp;6+$AO26)),INDIRECT("'" &amp; $O$3 &amp;"'!$d"&amp;6+$AO26),"")</f>
        <v/>
      </c>
      <c r="DB81" s="218" t="str">
        <f t="array" aca="1" ref="DB81" ca="1">IF(AND(DB$3=INDIRECT("'" &amp; $O$3 &amp;"'!$H"&amp;6+$AO26),$AR$56=INDIRECT("'" &amp; $O$3 &amp;"'!$j"&amp;6+$AO26)),INDIRECT("'" &amp; $O$3 &amp;"'!$d"&amp;6+$AO26),"")</f>
        <v/>
      </c>
      <c r="DD81" s="218" t="str">
        <f t="array" aca="1" ref="DD81" ca="1">IF(AND(DD$3=INDIRECT("'" &amp; $O$3 &amp;"'!$H"&amp;6+$AO26),$AR$56=INDIRECT("'" &amp; $O$3 &amp;"'!$j"&amp;6+$AO26)),INDIRECT("'" &amp; $O$3 &amp;"'!$d"&amp;6+$AO26),"")</f>
        <v/>
      </c>
      <c r="DF81" s="218" t="str">
        <f t="array" aca="1" ref="DF81" ca="1">IF(AND(DF$3=INDIRECT("'" &amp; $O$3 &amp;"'!$H"&amp;6+$AO26),$AR$56=INDIRECT("'" &amp; $O$3 &amp;"'!$j"&amp;6+$AO26)),INDIRECT("'" &amp; $O$3 &amp;"'!$d"&amp;6+$AO26),"")</f>
        <v/>
      </c>
      <c r="DH81" s="218" t="str">
        <f t="array" aca="1" ref="DH81" ca="1">IF(AND(DH$3=INDIRECT("'" &amp; $O$3 &amp;"'!$H"&amp;6+$AO26),$AR$56=INDIRECT("'" &amp; $O$3 &amp;"'!$j"&amp;6+$AO26)),INDIRECT("'" &amp; $O$3 &amp;"'!$d"&amp;6+$AO26),"")</f>
        <v/>
      </c>
      <c r="DJ81" s="218" t="str">
        <f t="array" aca="1" ref="DJ81" ca="1">IF(AND(DJ$3=INDIRECT("'" &amp; $O$3 &amp;"'!$H"&amp;6+$AO26),$AR$56=INDIRECT("'" &amp; $O$3 &amp;"'!$j"&amp;6+$AO26)),INDIRECT("'" &amp; $O$3 &amp;"'!$d"&amp;6+$AO26),"")</f>
        <v/>
      </c>
      <c r="DL81" s="218" t="str">
        <f t="array" aca="1" ref="DL81" ca="1">IF(AND(DL$3=INDIRECT("'" &amp; $O$3 &amp;"'!$H"&amp;6+$AO26),$AR$56=INDIRECT("'" &amp; $O$3 &amp;"'!$j"&amp;6+$AO26)),INDIRECT("'" &amp; $O$3 &amp;"'!$d"&amp;6+$AO26),"")</f>
        <v/>
      </c>
      <c r="DN81" s="218" t="str">
        <f t="array" aca="1" ref="DN81" ca="1">IF(AND(DN$3=INDIRECT("'" &amp; $O$3 &amp;"'!$H"&amp;6+$AO26),$AR$56=INDIRECT("'" &amp; $O$3 &amp;"'!$j"&amp;6+$AO26)),INDIRECT("'" &amp; $O$3 &amp;"'!$d"&amp;6+$AO26),"")</f>
        <v/>
      </c>
      <c r="DP81" s="218" t="str">
        <f t="array" aca="1" ref="DP81" ca="1">IF(AND(DP$3=INDIRECT("'" &amp; $O$3 &amp;"'!$H"&amp;6+$AO26),$AR$56=INDIRECT("'" &amp; $O$3 &amp;"'!$j"&amp;6+$AO26)),INDIRECT("'" &amp; $O$3 &amp;"'!$d"&amp;6+$AO26),"")</f>
        <v/>
      </c>
      <c r="DR81" s="218" t="str">
        <f t="array" aca="1" ref="DR81" ca="1">IF(AND(DR$3=INDIRECT("'" &amp; $O$3 &amp;"'!$H"&amp;6+$AO26),$AR$56=INDIRECT("'" &amp; $O$3 &amp;"'!$j"&amp;6+$AO26)),INDIRECT("'" &amp; $O$3 &amp;"'!$d"&amp;6+$AO26),"")</f>
        <v/>
      </c>
      <c r="DT81" s="218" t="str">
        <f t="array" aca="1" ref="DT81" ca="1">IF(AND(DT$3=INDIRECT("'" &amp; $O$3 &amp;"'!$H"&amp;6+$AO26),$AR$56=INDIRECT("'" &amp; $O$3 &amp;"'!$j"&amp;6+$AO26)),INDIRECT("'" &amp; $O$3 &amp;"'!$d"&amp;6+$AO26),"")</f>
        <v/>
      </c>
      <c r="DV81" s="218" t="str">
        <f t="array" aca="1" ref="DV81" ca="1">IF(AND(DV$3=INDIRECT("'" &amp; $O$3 &amp;"'!$H"&amp;6+$AO26),$AR$56=INDIRECT("'" &amp; $O$3 &amp;"'!$j"&amp;6+$AO26)),INDIRECT("'" &amp; $O$3 &amp;"'!$d"&amp;6+$AO26),"")</f>
        <v/>
      </c>
    </row>
    <row r="82" spans="45:126">
      <c r="AS82" t="str">
        <f t="array" aca="1" ref="AS82" ca="1">IF(AND(AS$3=INDIRECT("'" &amp; $O$3 &amp;"'!$H"&amp;6+$AO27),$AR$56=INDIRECT("'" &amp; $O$3 &amp;"'!$j"&amp;6+$AO27)),INDIRECT("'" &amp; $O$3 &amp;"'!$b"&amp;6+$AO27),"")</f>
        <v/>
      </c>
      <c r="AU82" t="str">
        <f t="array" aca="1" ref="AU82" ca="1">IF(AND(AU$3=INDIRECT("'" &amp; $O$3 &amp;"'!$H"&amp;6+$AO27),$AR$56=INDIRECT("'" &amp; $O$3 &amp;"'!$j"&amp;6+$AO27)),INDIRECT("'" &amp; $O$3 &amp;"'!$b"&amp;6+$AO27),"")</f>
        <v/>
      </c>
      <c r="AW82" t="str">
        <f t="array" aca="1" ref="AW82" ca="1">IF(AND(AW$3=INDIRECT("'" &amp; $O$3 &amp;"'!$H"&amp;6+$AO27),$AR$56=INDIRECT("'" &amp; $O$3 &amp;"'!$j"&amp;6+$AO27)),INDIRECT("'" &amp; $O$3 &amp;"'!$b"&amp;6+$AO27),"")</f>
        <v/>
      </c>
      <c r="AY82" t="str">
        <f t="array" aca="1" ref="AY82" ca="1">IF(AND(AY$3=INDIRECT("'" &amp; $O$3 &amp;"'!$H"&amp;6+$AO27),$AR$56=INDIRECT("'" &amp; $O$3 &amp;"'!$j"&amp;6+$AO27)),INDIRECT("'" &amp; $O$3 &amp;"'!$b"&amp;6+$AO27),"")</f>
        <v/>
      </c>
      <c r="BA82" t="str">
        <f t="array" aca="1" ref="BA82" ca="1">IF(AND(BA$3=INDIRECT("'" &amp; $O$3 &amp;"'!$H"&amp;6+$AO27),$AR$56=INDIRECT("'" &amp; $O$3 &amp;"'!$j"&amp;6+$AO27)),INDIRECT("'" &amp; $O$3 &amp;"'!$b"&amp;6+$AO27),"")</f>
        <v/>
      </c>
      <c r="BC82" t="str">
        <f t="array" aca="1" ref="BC82" ca="1">IF(AND(BC$3=INDIRECT("'" &amp; $O$3 &amp;"'!$H"&amp;6+$AO27),$AR$56=INDIRECT("'" &amp; $O$3 &amp;"'!$j"&amp;6+$AO27)),INDIRECT("'" &amp; $O$3 &amp;"'!$b"&amp;6+$AO27),"")</f>
        <v/>
      </c>
      <c r="BE82" t="str">
        <f t="array" aca="1" ref="BE82" ca="1">IF(AND(BE$3=INDIRECT("'" &amp; $O$3 &amp;"'!$H"&amp;6+$AO27),$AR$56=INDIRECT("'" &amp; $O$3 &amp;"'!$j"&amp;6+$AO27)),INDIRECT("'" &amp; $O$3 &amp;"'!$b"&amp;6+$AO27),"")</f>
        <v/>
      </c>
      <c r="BG82" t="str">
        <f t="array" aca="1" ref="BG82" ca="1">IF(AND(BG$3=INDIRECT("'" &amp; $O$3 &amp;"'!$H"&amp;6+$AO27),$AR$56=INDIRECT("'" &amp; $O$3 &amp;"'!$j"&amp;6+$AO27)),INDIRECT("'" &amp; $O$3 &amp;"'!$b"&amp;6+$AO27),"")</f>
        <v/>
      </c>
      <c r="BI82" t="str">
        <f t="array" aca="1" ref="BI82" ca="1">IF(AND(BI$3=INDIRECT("'" &amp; $O$3 &amp;"'!$H"&amp;6+$AO27),$AR$56=INDIRECT("'" &amp; $O$3 &amp;"'!$j"&amp;6+$AO27)),INDIRECT("'" &amp; $O$3 &amp;"'!$b"&amp;6+$AO27),"")</f>
        <v/>
      </c>
      <c r="BK82" t="str">
        <f t="array" aca="1" ref="BK82" ca="1">IF(AND(BK$3=INDIRECT("'" &amp; $O$3 &amp;"'!$H"&amp;6+$AO27),$AR$56=INDIRECT("'" &amp; $O$3 &amp;"'!$j"&amp;6+$AO27)),INDIRECT("'" &amp; $O$3 &amp;"'!$b"&amp;6+$AO27),"")</f>
        <v/>
      </c>
      <c r="BM82" t="str">
        <f t="array" aca="1" ref="BM82" ca="1">IF(AND(BM$3=INDIRECT("'" &amp; $O$3 &amp;"'!$H"&amp;6+$AO27),$AR$56=INDIRECT("'" &amp; $O$3 &amp;"'!$j"&amp;6+$AO27)),INDIRECT("'" &amp; $O$3 &amp;"'!$b"&amp;6+$AO27),"")</f>
        <v/>
      </c>
      <c r="BO82" t="str">
        <f t="array" aca="1" ref="BO82" ca="1">IF(AND(BO$3=INDIRECT("'" &amp; $O$3 &amp;"'!$H"&amp;6+$AO27),$AR$56=INDIRECT("'" &amp; $O$3 &amp;"'!$j"&amp;6+$AO27)),INDIRECT("'" &amp; $O$3 &amp;"'!$b"&amp;6+$AO27),"")</f>
        <v/>
      </c>
      <c r="BQ82" t="str">
        <f t="array" aca="1" ref="BQ82" ca="1">IF(AND(BQ$3=INDIRECT("'" &amp; $O$3 &amp;"'!$H"&amp;6+$AO27),$AR$56=INDIRECT("'" &amp; $O$3 &amp;"'!$j"&amp;6+$AO27)),INDIRECT("'" &amp; $O$3 &amp;"'!$b"&amp;6+$AO27),"")</f>
        <v/>
      </c>
      <c r="BV82" t="str">
        <f t="array" aca="1" ref="BV82" ca="1">IF(AND(BV$3=INDIRECT("'" &amp; $O$3 &amp;"'!$H"&amp;6+$AO27),$AR$56=INDIRECT("'" &amp; $O$3 &amp;"'!$j"&amp;6+$AO27)),INDIRECT("'" &amp; $O$3 &amp;"'!$c"&amp;6+$AO27),"")</f>
        <v/>
      </c>
      <c r="BX82" t="str">
        <f t="array" aca="1" ref="BX82" ca="1">IF(AND(BX$3=INDIRECT("'" &amp; $O$3 &amp;"'!$H"&amp;6+$AO27),$AR$56=INDIRECT("'" &amp; $O$3 &amp;"'!$j"&amp;6+$AO27)),INDIRECT("'" &amp; $O$3 &amp;"'!$c"&amp;6+$AO27),"")</f>
        <v/>
      </c>
      <c r="BZ82" t="str">
        <f t="array" aca="1" ref="BZ82" ca="1">IF(AND(BZ$3=INDIRECT("'" &amp; $O$3 &amp;"'!$H"&amp;6+$AO27),$AR$56=INDIRECT("'" &amp; $O$3 &amp;"'!$j"&amp;6+$AO27)),INDIRECT("'" &amp; $O$3 &amp;"'!$c"&amp;6+$AO27),"")</f>
        <v/>
      </c>
      <c r="CB82" t="str">
        <f t="array" aca="1" ref="CB82" ca="1">IF(AND(CB$3=INDIRECT("'" &amp; $O$3 &amp;"'!$H"&amp;6+$AO27),$AR$56=INDIRECT("'" &amp; $O$3 &amp;"'!$j"&amp;6+$AO27)),INDIRECT("'" &amp; $O$3 &amp;"'!$c"&amp;6+$AO27),"")</f>
        <v/>
      </c>
      <c r="CD82" t="str">
        <f t="array" aca="1" ref="CD82" ca="1">IF(AND(CD$3=INDIRECT("'" &amp; $O$3 &amp;"'!$H"&amp;6+$AO27),$AR$56=INDIRECT("'" &amp; $O$3 &amp;"'!$j"&amp;6+$AO27)),INDIRECT("'" &amp; $O$3 &amp;"'!$c"&amp;6+$AO27),"")</f>
        <v/>
      </c>
      <c r="CF82" t="str">
        <f t="array" aca="1" ref="CF82" ca="1">IF(AND(CF$3=INDIRECT("'" &amp; $O$3 &amp;"'!$H"&amp;6+$AO27),$AR$56=INDIRECT("'" &amp; $O$3 &amp;"'!$j"&amp;6+$AO27)),INDIRECT("'" &amp; $O$3 &amp;"'!$c"&amp;6+$AO27),"")</f>
        <v/>
      </c>
      <c r="CH82" t="str">
        <f t="array" aca="1" ref="CH82" ca="1">IF(AND(CH$3=INDIRECT("'" &amp; $O$3 &amp;"'!$H"&amp;6+$AO27),$AR$56=INDIRECT("'" &amp; $O$3 &amp;"'!$j"&amp;6+$AO27)),INDIRECT("'" &amp; $O$3 &amp;"'!$c"&amp;6+$AO27),"")</f>
        <v/>
      </c>
      <c r="CJ82" t="str">
        <f t="array" aca="1" ref="CJ82" ca="1">IF(AND(CJ$3=INDIRECT("'" &amp; $O$3 &amp;"'!$H"&amp;6+$AO27),$AR$56=INDIRECT("'" &amp; $O$3 &amp;"'!$j"&amp;6+$AO27)),INDIRECT("'" &amp; $O$3 &amp;"'!$c"&amp;6+$AO27),"")</f>
        <v/>
      </c>
      <c r="CL82" t="str">
        <f t="array" aca="1" ref="CL82" ca="1">IF(AND(CL$3=INDIRECT("'" &amp; $O$3 &amp;"'!$H"&amp;6+$AO27),$AR$56=INDIRECT("'" &amp; $O$3 &amp;"'!$j"&amp;6+$AO27)),INDIRECT("'" &amp; $O$3 &amp;"'!$c"&amp;6+$AO27),"")</f>
        <v/>
      </c>
      <c r="CN82" t="str">
        <f t="array" aca="1" ref="CN82" ca="1">IF(AND(CN$3=INDIRECT("'" &amp; $O$3 &amp;"'!$H"&amp;6+$AO27),$AR$56=INDIRECT("'" &amp; $O$3 &amp;"'!$j"&amp;6+$AO27)),INDIRECT("'" &amp; $O$3 &amp;"'!$c"&amp;6+$AO27),"")</f>
        <v/>
      </c>
      <c r="CP82" t="str">
        <f t="array" aca="1" ref="CP82" ca="1">IF(AND(CP$3=INDIRECT("'" &amp; $O$3 &amp;"'!$H"&amp;6+$AO27),$AR$56=INDIRECT("'" &amp; $O$3 &amp;"'!$j"&amp;6+$AO27)),INDIRECT("'" &amp; $O$3 &amp;"'!$c"&amp;6+$AO27),"")</f>
        <v/>
      </c>
      <c r="CR82" s="218" t="str">
        <f t="array" aca="1" ref="CR82" ca="1">IF(AND(CR$3=INDIRECT("'" &amp; $O$3 &amp;"'!$H"&amp;6+$AO27),$AR$56=INDIRECT("'" &amp; $O$3 &amp;"'!$j"&amp;6+$AO27)),INDIRECT("'" &amp; $O$3 &amp;"'!$c"&amp;6+$AO27),"")</f>
        <v/>
      </c>
      <c r="CT82" s="218" t="str">
        <f t="array" aca="1" ref="CT82" ca="1">IF(AND(CT$3=INDIRECT("'" &amp; $O$3 &amp;"'!$H"&amp;6+$AO27),$AR$56=INDIRECT("'" &amp; $O$3 &amp;"'!$j"&amp;6+$AO27)),INDIRECT("'" &amp; $O$3 &amp;"'!$c"&amp;6+$AO27),"")</f>
        <v/>
      </c>
      <c r="CX82" s="218" t="str">
        <f t="array" aca="1" ref="CX82" ca="1">IF(AND(CX$3=INDIRECT("'" &amp; $O$3 &amp;"'!$H"&amp;6+$AO27),$AR$56=INDIRECT("'" &amp; $O$3 &amp;"'!$j"&amp;6+$AO27)),INDIRECT("'" &amp; $O$3 &amp;"'!$d"&amp;6+$AO27),"")</f>
        <v/>
      </c>
      <c r="CZ82" s="218" t="str">
        <f t="array" aca="1" ref="CZ82" ca="1">IF(AND(CZ$3=INDIRECT("'" &amp; $O$3 &amp;"'!$H"&amp;6+$AO27),$AR$56=INDIRECT("'" &amp; $O$3 &amp;"'!$j"&amp;6+$AO27)),INDIRECT("'" &amp; $O$3 &amp;"'!$d"&amp;6+$AO27),"")</f>
        <v/>
      </c>
      <c r="DB82" s="218" t="str">
        <f t="array" aca="1" ref="DB82" ca="1">IF(AND(DB$3=INDIRECT("'" &amp; $O$3 &amp;"'!$H"&amp;6+$AO27),$AR$56=INDIRECT("'" &amp; $O$3 &amp;"'!$j"&amp;6+$AO27)),INDIRECT("'" &amp; $O$3 &amp;"'!$d"&amp;6+$AO27),"")</f>
        <v/>
      </c>
      <c r="DD82" s="218" t="str">
        <f t="array" aca="1" ref="DD82" ca="1">IF(AND(DD$3=INDIRECT("'" &amp; $O$3 &amp;"'!$H"&amp;6+$AO27),$AR$56=INDIRECT("'" &amp; $O$3 &amp;"'!$j"&amp;6+$AO27)),INDIRECT("'" &amp; $O$3 &amp;"'!$d"&amp;6+$AO27),"")</f>
        <v/>
      </c>
      <c r="DF82" s="218" t="str">
        <f t="array" aca="1" ref="DF82" ca="1">IF(AND(DF$3=INDIRECT("'" &amp; $O$3 &amp;"'!$H"&amp;6+$AO27),$AR$56=INDIRECT("'" &amp; $O$3 &amp;"'!$j"&amp;6+$AO27)),INDIRECT("'" &amp; $O$3 &amp;"'!$d"&amp;6+$AO27),"")</f>
        <v/>
      </c>
      <c r="DH82" s="218" t="str">
        <f t="array" aca="1" ref="DH82" ca="1">IF(AND(DH$3=INDIRECT("'" &amp; $O$3 &amp;"'!$H"&amp;6+$AO27),$AR$56=INDIRECT("'" &amp; $O$3 &amp;"'!$j"&amp;6+$AO27)),INDIRECT("'" &amp; $O$3 &amp;"'!$d"&amp;6+$AO27),"")</f>
        <v/>
      </c>
      <c r="DJ82" s="218" t="str">
        <f t="array" aca="1" ref="DJ82" ca="1">IF(AND(DJ$3=INDIRECT("'" &amp; $O$3 &amp;"'!$H"&amp;6+$AO27),$AR$56=INDIRECT("'" &amp; $O$3 &amp;"'!$j"&amp;6+$AO27)),INDIRECT("'" &amp; $O$3 &amp;"'!$d"&amp;6+$AO27),"")</f>
        <v/>
      </c>
      <c r="DL82" s="218" t="str">
        <f t="array" aca="1" ref="DL82" ca="1">IF(AND(DL$3=INDIRECT("'" &amp; $O$3 &amp;"'!$H"&amp;6+$AO27),$AR$56=INDIRECT("'" &amp; $O$3 &amp;"'!$j"&amp;6+$AO27)),INDIRECT("'" &amp; $O$3 &amp;"'!$d"&amp;6+$AO27),"")</f>
        <v/>
      </c>
      <c r="DN82" s="218" t="str">
        <f t="array" aca="1" ref="DN82" ca="1">IF(AND(DN$3=INDIRECT("'" &amp; $O$3 &amp;"'!$H"&amp;6+$AO27),$AR$56=INDIRECT("'" &amp; $O$3 &amp;"'!$j"&amp;6+$AO27)),INDIRECT("'" &amp; $O$3 &amp;"'!$d"&amp;6+$AO27),"")</f>
        <v/>
      </c>
      <c r="DP82" s="218" t="str">
        <f t="array" aca="1" ref="DP82" ca="1">IF(AND(DP$3=INDIRECT("'" &amp; $O$3 &amp;"'!$H"&amp;6+$AO27),$AR$56=INDIRECT("'" &amp; $O$3 &amp;"'!$j"&amp;6+$AO27)),INDIRECT("'" &amp; $O$3 &amp;"'!$d"&amp;6+$AO27),"")</f>
        <v/>
      </c>
      <c r="DR82" s="218" t="str">
        <f t="array" aca="1" ref="DR82" ca="1">IF(AND(DR$3=INDIRECT("'" &amp; $O$3 &amp;"'!$H"&amp;6+$AO27),$AR$56=INDIRECT("'" &amp; $O$3 &amp;"'!$j"&amp;6+$AO27)),INDIRECT("'" &amp; $O$3 &amp;"'!$d"&amp;6+$AO27),"")</f>
        <v/>
      </c>
      <c r="DT82" s="218" t="str">
        <f t="array" aca="1" ref="DT82" ca="1">IF(AND(DT$3=INDIRECT("'" &amp; $O$3 &amp;"'!$H"&amp;6+$AO27),$AR$56=INDIRECT("'" &amp; $O$3 &amp;"'!$j"&amp;6+$AO27)),INDIRECT("'" &amp; $O$3 &amp;"'!$d"&amp;6+$AO27),"")</f>
        <v/>
      </c>
      <c r="DV82" s="218" t="str">
        <f t="array" aca="1" ref="DV82" ca="1">IF(AND(DV$3=INDIRECT("'" &amp; $O$3 &amp;"'!$H"&amp;6+$AO27),$AR$56=INDIRECT("'" &amp; $O$3 &amp;"'!$j"&amp;6+$AO27)),INDIRECT("'" &amp; $O$3 &amp;"'!$d"&amp;6+$AO27),"")</f>
        <v/>
      </c>
    </row>
    <row r="83" spans="45:126">
      <c r="AS83" t="str">
        <f t="array" aca="1" ref="AS83" ca="1">IF(AND(AS$3=INDIRECT("'" &amp; $O$3 &amp;"'!$H"&amp;6+$AO28),$AR$56=INDIRECT("'" &amp; $O$3 &amp;"'!$j"&amp;6+$AO28)),INDIRECT("'" &amp; $O$3 &amp;"'!$b"&amp;6+$AO28),"")</f>
        <v/>
      </c>
      <c r="AU83" t="str">
        <f t="array" aca="1" ref="AU83" ca="1">IF(AND(AU$3=INDIRECT("'" &amp; $O$3 &amp;"'!$H"&amp;6+$AO28),$AR$56=INDIRECT("'" &amp; $O$3 &amp;"'!$j"&amp;6+$AO28)),INDIRECT("'" &amp; $O$3 &amp;"'!$b"&amp;6+$AO28),"")</f>
        <v/>
      </c>
      <c r="AW83" t="str">
        <f t="array" aca="1" ref="AW83" ca="1">IF(AND(AW$3=INDIRECT("'" &amp; $O$3 &amp;"'!$H"&amp;6+$AO28),$AR$56=INDIRECT("'" &amp; $O$3 &amp;"'!$j"&amp;6+$AO28)),INDIRECT("'" &amp; $O$3 &amp;"'!$b"&amp;6+$AO28),"")</f>
        <v/>
      </c>
      <c r="AY83" t="str">
        <f t="array" aca="1" ref="AY83" ca="1">IF(AND(AY$3=INDIRECT("'" &amp; $O$3 &amp;"'!$H"&amp;6+$AO28),$AR$56=INDIRECT("'" &amp; $O$3 &amp;"'!$j"&amp;6+$AO28)),INDIRECT("'" &amp; $O$3 &amp;"'!$b"&amp;6+$AO28),"")</f>
        <v/>
      </c>
      <c r="BA83" t="str">
        <f t="array" aca="1" ref="BA83" ca="1">IF(AND(BA$3=INDIRECT("'" &amp; $O$3 &amp;"'!$H"&amp;6+$AO28),$AR$56=INDIRECT("'" &amp; $O$3 &amp;"'!$j"&amp;6+$AO28)),INDIRECT("'" &amp; $O$3 &amp;"'!$b"&amp;6+$AO28),"")</f>
        <v/>
      </c>
      <c r="BC83" t="str">
        <f t="array" aca="1" ref="BC83" ca="1">IF(AND(BC$3=INDIRECT("'" &amp; $O$3 &amp;"'!$H"&amp;6+$AO28),$AR$56=INDIRECT("'" &amp; $O$3 &amp;"'!$j"&amp;6+$AO28)),INDIRECT("'" &amp; $O$3 &amp;"'!$b"&amp;6+$AO28),"")</f>
        <v/>
      </c>
      <c r="BE83" t="str">
        <f t="array" aca="1" ref="BE83" ca="1">IF(AND(BE$3=INDIRECT("'" &amp; $O$3 &amp;"'!$H"&amp;6+$AO28),$AR$56=INDIRECT("'" &amp; $O$3 &amp;"'!$j"&amp;6+$AO28)),INDIRECT("'" &amp; $O$3 &amp;"'!$b"&amp;6+$AO28),"")</f>
        <v/>
      </c>
      <c r="BG83" t="str">
        <f t="array" aca="1" ref="BG83" ca="1">IF(AND(BG$3=INDIRECT("'" &amp; $O$3 &amp;"'!$H"&amp;6+$AO28),$AR$56=INDIRECT("'" &amp; $O$3 &amp;"'!$j"&amp;6+$AO28)),INDIRECT("'" &amp; $O$3 &amp;"'!$b"&amp;6+$AO28),"")</f>
        <v/>
      </c>
      <c r="BI83" t="str">
        <f t="array" aca="1" ref="BI83" ca="1">IF(AND(BI$3=INDIRECT("'" &amp; $O$3 &amp;"'!$H"&amp;6+$AO28),$AR$56=INDIRECT("'" &amp; $O$3 &amp;"'!$j"&amp;6+$AO28)),INDIRECT("'" &amp; $O$3 &amp;"'!$b"&amp;6+$AO28),"")</f>
        <v/>
      </c>
      <c r="BK83" t="str">
        <f t="array" aca="1" ref="BK83" ca="1">IF(AND(BK$3=INDIRECT("'" &amp; $O$3 &amp;"'!$H"&amp;6+$AO28),$AR$56=INDIRECT("'" &amp; $O$3 &amp;"'!$j"&amp;6+$AO28)),INDIRECT("'" &amp; $O$3 &amp;"'!$b"&amp;6+$AO28),"")</f>
        <v/>
      </c>
      <c r="BM83" t="str">
        <f t="array" aca="1" ref="BM83" ca="1">IF(AND(BM$3=INDIRECT("'" &amp; $O$3 &amp;"'!$H"&amp;6+$AO28),$AR$56=INDIRECT("'" &amp; $O$3 &amp;"'!$j"&amp;6+$AO28)),INDIRECT("'" &amp; $O$3 &amp;"'!$b"&amp;6+$AO28),"")</f>
        <v/>
      </c>
      <c r="BO83" t="str">
        <f t="array" aca="1" ref="BO83" ca="1">IF(AND(BO$3=INDIRECT("'" &amp; $O$3 &amp;"'!$H"&amp;6+$AO28),$AR$56=INDIRECT("'" &amp; $O$3 &amp;"'!$j"&amp;6+$AO28)),INDIRECT("'" &amp; $O$3 &amp;"'!$b"&amp;6+$AO28),"")</f>
        <v/>
      </c>
      <c r="BQ83" t="str">
        <f t="array" aca="1" ref="BQ83" ca="1">IF(AND(BQ$3=INDIRECT("'" &amp; $O$3 &amp;"'!$H"&amp;6+$AO28),$AR$56=INDIRECT("'" &amp; $O$3 &amp;"'!$j"&amp;6+$AO28)),INDIRECT("'" &amp; $O$3 &amp;"'!$b"&amp;6+$AO28),"")</f>
        <v/>
      </c>
      <c r="BV83" t="str">
        <f t="array" aca="1" ref="BV83" ca="1">IF(AND(BV$3=INDIRECT("'" &amp; $O$3 &amp;"'!$H"&amp;6+$AO28),$AR$56=INDIRECT("'" &amp; $O$3 &amp;"'!$j"&amp;6+$AO28)),INDIRECT("'" &amp; $O$3 &amp;"'!$c"&amp;6+$AO28),"")</f>
        <v/>
      </c>
      <c r="BX83" t="str">
        <f t="array" aca="1" ref="BX83" ca="1">IF(AND(BX$3=INDIRECT("'" &amp; $O$3 &amp;"'!$H"&amp;6+$AO28),$AR$56=INDIRECT("'" &amp; $O$3 &amp;"'!$j"&amp;6+$AO28)),INDIRECT("'" &amp; $O$3 &amp;"'!$c"&amp;6+$AO28),"")</f>
        <v/>
      </c>
      <c r="BZ83" t="str">
        <f t="array" aca="1" ref="BZ83" ca="1">IF(AND(BZ$3=INDIRECT("'" &amp; $O$3 &amp;"'!$H"&amp;6+$AO28),$AR$56=INDIRECT("'" &amp; $O$3 &amp;"'!$j"&amp;6+$AO28)),INDIRECT("'" &amp; $O$3 &amp;"'!$c"&amp;6+$AO28),"")</f>
        <v/>
      </c>
      <c r="CB83" t="str">
        <f t="array" aca="1" ref="CB83" ca="1">IF(AND(CB$3=INDIRECT("'" &amp; $O$3 &amp;"'!$H"&amp;6+$AO28),$AR$56=INDIRECT("'" &amp; $O$3 &amp;"'!$j"&amp;6+$AO28)),INDIRECT("'" &amp; $O$3 &amp;"'!$c"&amp;6+$AO28),"")</f>
        <v/>
      </c>
      <c r="CD83" t="str">
        <f t="array" aca="1" ref="CD83" ca="1">IF(AND(CD$3=INDIRECT("'" &amp; $O$3 &amp;"'!$H"&amp;6+$AO28),$AR$56=INDIRECT("'" &amp; $O$3 &amp;"'!$j"&amp;6+$AO28)),INDIRECT("'" &amp; $O$3 &amp;"'!$c"&amp;6+$AO28),"")</f>
        <v/>
      </c>
      <c r="CF83" t="str">
        <f t="array" aca="1" ref="CF83" ca="1">IF(AND(CF$3=INDIRECT("'" &amp; $O$3 &amp;"'!$H"&amp;6+$AO28),$AR$56=INDIRECT("'" &amp; $O$3 &amp;"'!$j"&amp;6+$AO28)),INDIRECT("'" &amp; $O$3 &amp;"'!$c"&amp;6+$AO28),"")</f>
        <v/>
      </c>
      <c r="CH83" t="str">
        <f t="array" aca="1" ref="CH83" ca="1">IF(AND(CH$3=INDIRECT("'" &amp; $O$3 &amp;"'!$H"&amp;6+$AO28),$AR$56=INDIRECT("'" &amp; $O$3 &amp;"'!$j"&amp;6+$AO28)),INDIRECT("'" &amp; $O$3 &amp;"'!$c"&amp;6+$AO28),"")</f>
        <v/>
      </c>
      <c r="CJ83" t="str">
        <f t="array" aca="1" ref="CJ83" ca="1">IF(AND(CJ$3=INDIRECT("'" &amp; $O$3 &amp;"'!$H"&amp;6+$AO28),$AR$56=INDIRECT("'" &amp; $O$3 &amp;"'!$j"&amp;6+$AO28)),INDIRECT("'" &amp; $O$3 &amp;"'!$c"&amp;6+$AO28),"")</f>
        <v/>
      </c>
      <c r="CL83" t="str">
        <f t="array" aca="1" ref="CL83" ca="1">IF(AND(CL$3=INDIRECT("'" &amp; $O$3 &amp;"'!$H"&amp;6+$AO28),$AR$56=INDIRECT("'" &amp; $O$3 &amp;"'!$j"&amp;6+$AO28)),INDIRECT("'" &amp; $O$3 &amp;"'!$c"&amp;6+$AO28),"")</f>
        <v/>
      </c>
      <c r="CN83" t="str">
        <f t="array" aca="1" ref="CN83" ca="1">IF(AND(CN$3=INDIRECT("'" &amp; $O$3 &amp;"'!$H"&amp;6+$AO28),$AR$56=INDIRECT("'" &amp; $O$3 &amp;"'!$j"&amp;6+$AO28)),INDIRECT("'" &amp; $O$3 &amp;"'!$c"&amp;6+$AO28),"")</f>
        <v/>
      </c>
      <c r="CP83" t="str">
        <f t="array" aca="1" ref="CP83" ca="1">IF(AND(CP$3=INDIRECT("'" &amp; $O$3 &amp;"'!$H"&amp;6+$AO28),$AR$56=INDIRECT("'" &amp; $O$3 &amp;"'!$j"&amp;6+$AO28)),INDIRECT("'" &amp; $O$3 &amp;"'!$c"&amp;6+$AO28),"")</f>
        <v/>
      </c>
      <c r="CR83" s="218" t="str">
        <f t="array" aca="1" ref="CR83" ca="1">IF(AND(CR$3=INDIRECT("'" &amp; $O$3 &amp;"'!$H"&amp;6+$AO28),$AR$56=INDIRECT("'" &amp; $O$3 &amp;"'!$j"&amp;6+$AO28)),INDIRECT("'" &amp; $O$3 &amp;"'!$c"&amp;6+$AO28),"")</f>
        <v/>
      </c>
      <c r="CT83" s="218" t="str">
        <f t="array" aca="1" ref="CT83" ca="1">IF(AND(CT$3=INDIRECT("'" &amp; $O$3 &amp;"'!$H"&amp;6+$AO28),$AR$56=INDIRECT("'" &amp; $O$3 &amp;"'!$j"&amp;6+$AO28)),INDIRECT("'" &amp; $O$3 &amp;"'!$c"&amp;6+$AO28),"")</f>
        <v/>
      </c>
      <c r="CX83" s="218" t="str">
        <f t="array" aca="1" ref="CX83" ca="1">IF(AND(CX$3=INDIRECT("'" &amp; $O$3 &amp;"'!$H"&amp;6+$AO28),$AR$56=INDIRECT("'" &amp; $O$3 &amp;"'!$j"&amp;6+$AO28)),INDIRECT("'" &amp; $O$3 &amp;"'!$d"&amp;6+$AO28),"")</f>
        <v/>
      </c>
      <c r="CZ83" s="218" t="str">
        <f t="array" aca="1" ref="CZ83" ca="1">IF(AND(CZ$3=INDIRECT("'" &amp; $O$3 &amp;"'!$H"&amp;6+$AO28),$AR$56=INDIRECT("'" &amp; $O$3 &amp;"'!$j"&amp;6+$AO28)),INDIRECT("'" &amp; $O$3 &amp;"'!$d"&amp;6+$AO28),"")</f>
        <v/>
      </c>
      <c r="DB83" s="218" t="str">
        <f t="array" aca="1" ref="DB83" ca="1">IF(AND(DB$3=INDIRECT("'" &amp; $O$3 &amp;"'!$H"&amp;6+$AO28),$AR$56=INDIRECT("'" &amp; $O$3 &amp;"'!$j"&amp;6+$AO28)),INDIRECT("'" &amp; $O$3 &amp;"'!$d"&amp;6+$AO28),"")</f>
        <v/>
      </c>
      <c r="DD83" s="218" t="str">
        <f t="array" aca="1" ref="DD83" ca="1">IF(AND(DD$3=INDIRECT("'" &amp; $O$3 &amp;"'!$H"&amp;6+$AO28),$AR$56=INDIRECT("'" &amp; $O$3 &amp;"'!$j"&amp;6+$AO28)),INDIRECT("'" &amp; $O$3 &amp;"'!$d"&amp;6+$AO28),"")</f>
        <v/>
      </c>
      <c r="DF83" s="218" t="str">
        <f t="array" aca="1" ref="DF83" ca="1">IF(AND(DF$3=INDIRECT("'" &amp; $O$3 &amp;"'!$H"&amp;6+$AO28),$AR$56=INDIRECT("'" &amp; $O$3 &amp;"'!$j"&amp;6+$AO28)),INDIRECT("'" &amp; $O$3 &amp;"'!$d"&amp;6+$AO28),"")</f>
        <v/>
      </c>
      <c r="DH83" s="218" t="str">
        <f t="array" aca="1" ref="DH83" ca="1">IF(AND(DH$3=INDIRECT("'" &amp; $O$3 &amp;"'!$H"&amp;6+$AO28),$AR$56=INDIRECT("'" &amp; $O$3 &amp;"'!$j"&amp;6+$AO28)),INDIRECT("'" &amp; $O$3 &amp;"'!$d"&amp;6+$AO28),"")</f>
        <v/>
      </c>
      <c r="DJ83" s="218" t="str">
        <f t="array" aca="1" ref="DJ83" ca="1">IF(AND(DJ$3=INDIRECT("'" &amp; $O$3 &amp;"'!$H"&amp;6+$AO28),$AR$56=INDIRECT("'" &amp; $O$3 &amp;"'!$j"&amp;6+$AO28)),INDIRECT("'" &amp; $O$3 &amp;"'!$d"&amp;6+$AO28),"")</f>
        <v/>
      </c>
      <c r="DL83" s="218" t="str">
        <f t="array" aca="1" ref="DL83" ca="1">IF(AND(DL$3=INDIRECT("'" &amp; $O$3 &amp;"'!$H"&amp;6+$AO28),$AR$56=INDIRECT("'" &amp; $O$3 &amp;"'!$j"&amp;6+$AO28)),INDIRECT("'" &amp; $O$3 &amp;"'!$d"&amp;6+$AO28),"")</f>
        <v/>
      </c>
      <c r="DN83" s="218" t="str">
        <f t="array" aca="1" ref="DN83" ca="1">IF(AND(DN$3=INDIRECT("'" &amp; $O$3 &amp;"'!$H"&amp;6+$AO28),$AR$56=INDIRECT("'" &amp; $O$3 &amp;"'!$j"&amp;6+$AO28)),INDIRECT("'" &amp; $O$3 &amp;"'!$d"&amp;6+$AO28),"")</f>
        <v/>
      </c>
      <c r="DP83" s="218" t="str">
        <f t="array" aca="1" ref="DP83" ca="1">IF(AND(DP$3=INDIRECT("'" &amp; $O$3 &amp;"'!$H"&amp;6+$AO28),$AR$56=INDIRECT("'" &amp; $O$3 &amp;"'!$j"&amp;6+$AO28)),INDIRECT("'" &amp; $O$3 &amp;"'!$d"&amp;6+$AO28),"")</f>
        <v/>
      </c>
      <c r="DR83" s="218" t="str">
        <f t="array" aca="1" ref="DR83" ca="1">IF(AND(DR$3=INDIRECT("'" &amp; $O$3 &amp;"'!$H"&amp;6+$AO28),$AR$56=INDIRECT("'" &amp; $O$3 &amp;"'!$j"&amp;6+$AO28)),INDIRECT("'" &amp; $O$3 &amp;"'!$d"&amp;6+$AO28),"")</f>
        <v/>
      </c>
      <c r="DT83" s="218" t="str">
        <f t="array" aca="1" ref="DT83" ca="1">IF(AND(DT$3=INDIRECT("'" &amp; $O$3 &amp;"'!$H"&amp;6+$AO28),$AR$56=INDIRECT("'" &amp; $O$3 &amp;"'!$j"&amp;6+$AO28)),INDIRECT("'" &amp; $O$3 &amp;"'!$d"&amp;6+$AO28),"")</f>
        <v/>
      </c>
      <c r="DV83" s="218" t="str">
        <f t="array" aca="1" ref="DV83" ca="1">IF(AND(DV$3=INDIRECT("'" &amp; $O$3 &amp;"'!$H"&amp;6+$AO28),$AR$56=INDIRECT("'" &amp; $O$3 &amp;"'!$j"&amp;6+$AO28)),INDIRECT("'" &amp; $O$3 &amp;"'!$d"&amp;6+$AO28),"")</f>
        <v/>
      </c>
    </row>
    <row r="84" spans="45:126">
      <c r="AS84" t="str">
        <f t="array" aca="1" ref="AS84" ca="1">IF(AND(AS$3=INDIRECT("'" &amp; $O$3 &amp;"'!$H"&amp;6+$AO29),$AR$56=INDIRECT("'" &amp; $O$3 &amp;"'!$j"&amp;6+$AO29)),INDIRECT("'" &amp; $O$3 &amp;"'!$b"&amp;6+$AO29),"")</f>
        <v/>
      </c>
      <c r="AU84" t="str">
        <f t="array" aca="1" ref="AU84" ca="1">IF(AND(AU$3=INDIRECT("'" &amp; $O$3 &amp;"'!$H"&amp;6+$AO29),$AR$56=INDIRECT("'" &amp; $O$3 &amp;"'!$j"&amp;6+$AO29)),INDIRECT("'" &amp; $O$3 &amp;"'!$b"&amp;6+$AO29),"")</f>
        <v/>
      </c>
      <c r="AW84" t="str">
        <f t="array" aca="1" ref="AW84" ca="1">IF(AND(AW$3=INDIRECT("'" &amp; $O$3 &amp;"'!$H"&amp;6+$AO29),$AR$56=INDIRECT("'" &amp; $O$3 &amp;"'!$j"&amp;6+$AO29)),INDIRECT("'" &amp; $O$3 &amp;"'!$b"&amp;6+$AO29),"")</f>
        <v/>
      </c>
      <c r="AY84" t="str">
        <f t="array" aca="1" ref="AY84" ca="1">IF(AND(AY$3=INDIRECT("'" &amp; $O$3 &amp;"'!$H"&amp;6+$AO29),$AR$56=INDIRECT("'" &amp; $O$3 &amp;"'!$j"&amp;6+$AO29)),INDIRECT("'" &amp; $O$3 &amp;"'!$b"&amp;6+$AO29),"")</f>
        <v/>
      </c>
      <c r="BA84" t="str">
        <f t="array" aca="1" ref="BA84" ca="1">IF(AND(BA$3=INDIRECT("'" &amp; $O$3 &amp;"'!$H"&amp;6+$AO29),$AR$56=INDIRECT("'" &amp; $O$3 &amp;"'!$j"&amp;6+$AO29)),INDIRECT("'" &amp; $O$3 &amp;"'!$b"&amp;6+$AO29),"")</f>
        <v/>
      </c>
      <c r="BC84" t="str">
        <f t="array" aca="1" ref="BC84" ca="1">IF(AND(BC$3=INDIRECT("'" &amp; $O$3 &amp;"'!$H"&amp;6+$AO29),$AR$56=INDIRECT("'" &amp; $O$3 &amp;"'!$j"&amp;6+$AO29)),INDIRECT("'" &amp; $O$3 &amp;"'!$b"&amp;6+$AO29),"")</f>
        <v/>
      </c>
      <c r="BE84" t="str">
        <f t="array" aca="1" ref="BE84" ca="1">IF(AND(BE$3=INDIRECT("'" &amp; $O$3 &amp;"'!$H"&amp;6+$AO29),$AR$56=INDIRECT("'" &amp; $O$3 &amp;"'!$j"&amp;6+$AO29)),INDIRECT("'" &amp; $O$3 &amp;"'!$b"&amp;6+$AO29),"")</f>
        <v/>
      </c>
      <c r="BG84" t="str">
        <f t="array" aca="1" ref="BG84" ca="1">IF(AND(BG$3=INDIRECT("'" &amp; $O$3 &amp;"'!$H"&amp;6+$AO29),$AR$56=INDIRECT("'" &amp; $O$3 &amp;"'!$j"&amp;6+$AO29)),INDIRECT("'" &amp; $O$3 &amp;"'!$b"&amp;6+$AO29),"")</f>
        <v/>
      </c>
      <c r="BI84" t="str">
        <f t="array" aca="1" ref="BI84" ca="1">IF(AND(BI$3=INDIRECT("'" &amp; $O$3 &amp;"'!$H"&amp;6+$AO29),$AR$56=INDIRECT("'" &amp; $O$3 &amp;"'!$j"&amp;6+$AO29)),INDIRECT("'" &amp; $O$3 &amp;"'!$b"&amp;6+$AO29),"")</f>
        <v/>
      </c>
      <c r="BK84" t="str">
        <f t="array" aca="1" ref="BK84" ca="1">IF(AND(BK$3=INDIRECT("'" &amp; $O$3 &amp;"'!$H"&amp;6+$AO29),$AR$56=INDIRECT("'" &amp; $O$3 &amp;"'!$j"&amp;6+$AO29)),INDIRECT("'" &amp; $O$3 &amp;"'!$b"&amp;6+$AO29),"")</f>
        <v/>
      </c>
      <c r="BM84" t="str">
        <f t="array" aca="1" ref="BM84" ca="1">IF(AND(BM$3=INDIRECT("'" &amp; $O$3 &amp;"'!$H"&amp;6+$AO29),$AR$56=INDIRECT("'" &amp; $O$3 &amp;"'!$j"&amp;6+$AO29)),INDIRECT("'" &amp; $O$3 &amp;"'!$b"&amp;6+$AO29),"")</f>
        <v/>
      </c>
      <c r="BO84" t="str">
        <f t="array" aca="1" ref="BO84" ca="1">IF(AND(BO$3=INDIRECT("'" &amp; $O$3 &amp;"'!$H"&amp;6+$AO29),$AR$56=INDIRECT("'" &amp; $O$3 &amp;"'!$j"&amp;6+$AO29)),INDIRECT("'" &amp; $O$3 &amp;"'!$b"&amp;6+$AO29),"")</f>
        <v/>
      </c>
      <c r="BQ84" t="str">
        <f t="array" aca="1" ref="BQ84" ca="1">IF(AND(BQ$3=INDIRECT("'" &amp; $O$3 &amp;"'!$H"&amp;6+$AO29),$AR$56=INDIRECT("'" &amp; $O$3 &amp;"'!$j"&amp;6+$AO29)),INDIRECT("'" &amp; $O$3 &amp;"'!$b"&amp;6+$AO29),"")</f>
        <v/>
      </c>
      <c r="BV84" t="str">
        <f t="array" aca="1" ref="BV84" ca="1">IF(AND(BV$3=INDIRECT("'" &amp; $O$3 &amp;"'!$H"&amp;6+$AO29),$AR$56=INDIRECT("'" &amp; $O$3 &amp;"'!$j"&amp;6+$AO29)),INDIRECT("'" &amp; $O$3 &amp;"'!$c"&amp;6+$AO29),"")</f>
        <v/>
      </c>
      <c r="BX84" t="str">
        <f t="array" aca="1" ref="BX84" ca="1">IF(AND(BX$3=INDIRECT("'" &amp; $O$3 &amp;"'!$H"&amp;6+$AO29),$AR$56=INDIRECT("'" &amp; $O$3 &amp;"'!$j"&amp;6+$AO29)),INDIRECT("'" &amp; $O$3 &amp;"'!$c"&amp;6+$AO29),"")</f>
        <v/>
      </c>
      <c r="BZ84" t="str">
        <f t="array" aca="1" ref="BZ84" ca="1">IF(AND(BZ$3=INDIRECT("'" &amp; $O$3 &amp;"'!$H"&amp;6+$AO29),$AR$56=INDIRECT("'" &amp; $O$3 &amp;"'!$j"&amp;6+$AO29)),INDIRECT("'" &amp; $O$3 &amp;"'!$c"&amp;6+$AO29),"")</f>
        <v/>
      </c>
      <c r="CB84" t="str">
        <f t="array" aca="1" ref="CB84" ca="1">IF(AND(CB$3=INDIRECT("'" &amp; $O$3 &amp;"'!$H"&amp;6+$AO29),$AR$56=INDIRECT("'" &amp; $O$3 &amp;"'!$j"&amp;6+$AO29)),INDIRECT("'" &amp; $O$3 &amp;"'!$c"&amp;6+$AO29),"")</f>
        <v/>
      </c>
      <c r="CD84" t="str">
        <f t="array" aca="1" ref="CD84" ca="1">IF(AND(CD$3=INDIRECT("'" &amp; $O$3 &amp;"'!$H"&amp;6+$AO29),$AR$56=INDIRECT("'" &amp; $O$3 &amp;"'!$j"&amp;6+$AO29)),INDIRECT("'" &amp; $O$3 &amp;"'!$c"&amp;6+$AO29),"")</f>
        <v/>
      </c>
      <c r="CF84" t="str">
        <f t="array" aca="1" ref="CF84" ca="1">IF(AND(CF$3=INDIRECT("'" &amp; $O$3 &amp;"'!$H"&amp;6+$AO29),$AR$56=INDIRECT("'" &amp; $O$3 &amp;"'!$j"&amp;6+$AO29)),INDIRECT("'" &amp; $O$3 &amp;"'!$c"&amp;6+$AO29),"")</f>
        <v/>
      </c>
      <c r="CH84" t="str">
        <f t="array" aca="1" ref="CH84" ca="1">IF(AND(CH$3=INDIRECT("'" &amp; $O$3 &amp;"'!$H"&amp;6+$AO29),$AR$56=INDIRECT("'" &amp; $O$3 &amp;"'!$j"&amp;6+$AO29)),INDIRECT("'" &amp; $O$3 &amp;"'!$c"&amp;6+$AO29),"")</f>
        <v/>
      </c>
      <c r="CJ84" t="str">
        <f t="array" aca="1" ref="CJ84" ca="1">IF(AND(CJ$3=INDIRECT("'" &amp; $O$3 &amp;"'!$H"&amp;6+$AO29),$AR$56=INDIRECT("'" &amp; $O$3 &amp;"'!$j"&amp;6+$AO29)),INDIRECT("'" &amp; $O$3 &amp;"'!$c"&amp;6+$AO29),"")</f>
        <v/>
      </c>
      <c r="CL84" t="str">
        <f t="array" aca="1" ref="CL84" ca="1">IF(AND(CL$3=INDIRECT("'" &amp; $O$3 &amp;"'!$H"&amp;6+$AO29),$AR$56=INDIRECT("'" &amp; $O$3 &amp;"'!$j"&amp;6+$AO29)),INDIRECT("'" &amp; $O$3 &amp;"'!$c"&amp;6+$AO29),"")</f>
        <v/>
      </c>
      <c r="CN84" t="str">
        <f t="array" aca="1" ref="CN84" ca="1">IF(AND(CN$3=INDIRECT("'" &amp; $O$3 &amp;"'!$H"&amp;6+$AO29),$AR$56=INDIRECT("'" &amp; $O$3 &amp;"'!$j"&amp;6+$AO29)),INDIRECT("'" &amp; $O$3 &amp;"'!$c"&amp;6+$AO29),"")</f>
        <v/>
      </c>
      <c r="CP84" t="str">
        <f t="array" aca="1" ref="CP84" ca="1">IF(AND(CP$3=INDIRECT("'" &amp; $O$3 &amp;"'!$H"&amp;6+$AO29),$AR$56=INDIRECT("'" &amp; $O$3 &amp;"'!$j"&amp;6+$AO29)),INDIRECT("'" &amp; $O$3 &amp;"'!$c"&amp;6+$AO29),"")</f>
        <v/>
      </c>
      <c r="CR84" s="218" t="str">
        <f t="array" aca="1" ref="CR84" ca="1">IF(AND(CR$3=INDIRECT("'" &amp; $O$3 &amp;"'!$H"&amp;6+$AO29),$AR$56=INDIRECT("'" &amp; $O$3 &amp;"'!$j"&amp;6+$AO29)),INDIRECT("'" &amp; $O$3 &amp;"'!$c"&amp;6+$AO29),"")</f>
        <v/>
      </c>
      <c r="CT84" s="218" t="str">
        <f t="array" aca="1" ref="CT84" ca="1">IF(AND(CT$3=INDIRECT("'" &amp; $O$3 &amp;"'!$H"&amp;6+$AO29),$AR$56=INDIRECT("'" &amp; $O$3 &amp;"'!$j"&amp;6+$AO29)),INDIRECT("'" &amp; $O$3 &amp;"'!$c"&amp;6+$AO29),"")</f>
        <v/>
      </c>
      <c r="CX84" s="218" t="str">
        <f t="array" aca="1" ref="CX84" ca="1">IF(AND(CX$3=INDIRECT("'" &amp; $O$3 &amp;"'!$H"&amp;6+$AO29),$AR$56=INDIRECT("'" &amp; $O$3 &amp;"'!$j"&amp;6+$AO29)),INDIRECT("'" &amp; $O$3 &amp;"'!$d"&amp;6+$AO29),"")</f>
        <v/>
      </c>
      <c r="CZ84" s="218" t="str">
        <f t="array" aca="1" ref="CZ84" ca="1">IF(AND(CZ$3=INDIRECT("'" &amp; $O$3 &amp;"'!$H"&amp;6+$AO29),$AR$56=INDIRECT("'" &amp; $O$3 &amp;"'!$j"&amp;6+$AO29)),INDIRECT("'" &amp; $O$3 &amp;"'!$d"&amp;6+$AO29),"")</f>
        <v/>
      </c>
      <c r="DB84" s="218" t="str">
        <f t="array" aca="1" ref="DB84" ca="1">IF(AND(DB$3=INDIRECT("'" &amp; $O$3 &amp;"'!$H"&amp;6+$AO29),$AR$56=INDIRECT("'" &amp; $O$3 &amp;"'!$j"&amp;6+$AO29)),INDIRECT("'" &amp; $O$3 &amp;"'!$d"&amp;6+$AO29),"")</f>
        <v/>
      </c>
      <c r="DD84" s="218" t="str">
        <f t="array" aca="1" ref="DD84" ca="1">IF(AND(DD$3=INDIRECT("'" &amp; $O$3 &amp;"'!$H"&amp;6+$AO29),$AR$56=INDIRECT("'" &amp; $O$3 &amp;"'!$j"&amp;6+$AO29)),INDIRECT("'" &amp; $O$3 &amp;"'!$d"&amp;6+$AO29),"")</f>
        <v/>
      </c>
      <c r="DF84" s="218" t="str">
        <f t="array" aca="1" ref="DF84" ca="1">IF(AND(DF$3=INDIRECT("'" &amp; $O$3 &amp;"'!$H"&amp;6+$AO29),$AR$56=INDIRECT("'" &amp; $O$3 &amp;"'!$j"&amp;6+$AO29)),INDIRECT("'" &amp; $O$3 &amp;"'!$d"&amp;6+$AO29),"")</f>
        <v/>
      </c>
      <c r="DH84" s="218" t="str">
        <f t="array" aca="1" ref="DH84" ca="1">IF(AND(DH$3=INDIRECT("'" &amp; $O$3 &amp;"'!$H"&amp;6+$AO29),$AR$56=INDIRECT("'" &amp; $O$3 &amp;"'!$j"&amp;6+$AO29)),INDIRECT("'" &amp; $O$3 &amp;"'!$d"&amp;6+$AO29),"")</f>
        <v/>
      </c>
      <c r="DJ84" s="218" t="str">
        <f t="array" aca="1" ref="DJ84" ca="1">IF(AND(DJ$3=INDIRECT("'" &amp; $O$3 &amp;"'!$H"&amp;6+$AO29),$AR$56=INDIRECT("'" &amp; $O$3 &amp;"'!$j"&amp;6+$AO29)),INDIRECT("'" &amp; $O$3 &amp;"'!$d"&amp;6+$AO29),"")</f>
        <v/>
      </c>
      <c r="DL84" s="218" t="str">
        <f t="array" aca="1" ref="DL84" ca="1">IF(AND(DL$3=INDIRECT("'" &amp; $O$3 &amp;"'!$H"&amp;6+$AO29),$AR$56=INDIRECT("'" &amp; $O$3 &amp;"'!$j"&amp;6+$AO29)),INDIRECT("'" &amp; $O$3 &amp;"'!$d"&amp;6+$AO29),"")</f>
        <v/>
      </c>
      <c r="DN84" s="218" t="str">
        <f t="array" aca="1" ref="DN84" ca="1">IF(AND(DN$3=INDIRECT("'" &amp; $O$3 &amp;"'!$H"&amp;6+$AO29),$AR$56=INDIRECT("'" &amp; $O$3 &amp;"'!$j"&amp;6+$AO29)),INDIRECT("'" &amp; $O$3 &amp;"'!$d"&amp;6+$AO29),"")</f>
        <v/>
      </c>
      <c r="DP84" s="218" t="str">
        <f t="array" aca="1" ref="DP84" ca="1">IF(AND(DP$3=INDIRECT("'" &amp; $O$3 &amp;"'!$H"&amp;6+$AO29),$AR$56=INDIRECT("'" &amp; $O$3 &amp;"'!$j"&amp;6+$AO29)),INDIRECT("'" &amp; $O$3 &amp;"'!$d"&amp;6+$AO29),"")</f>
        <v/>
      </c>
      <c r="DR84" s="218" t="str">
        <f t="array" aca="1" ref="DR84" ca="1">IF(AND(DR$3=INDIRECT("'" &amp; $O$3 &amp;"'!$H"&amp;6+$AO29),$AR$56=INDIRECT("'" &amp; $O$3 &amp;"'!$j"&amp;6+$AO29)),INDIRECT("'" &amp; $O$3 &amp;"'!$d"&amp;6+$AO29),"")</f>
        <v/>
      </c>
      <c r="DT84" s="218" t="str">
        <f t="array" aca="1" ref="DT84" ca="1">IF(AND(DT$3=INDIRECT("'" &amp; $O$3 &amp;"'!$H"&amp;6+$AO29),$AR$56=INDIRECT("'" &amp; $O$3 &amp;"'!$j"&amp;6+$AO29)),INDIRECT("'" &amp; $O$3 &amp;"'!$d"&amp;6+$AO29),"")</f>
        <v/>
      </c>
      <c r="DV84" s="218" t="str">
        <f t="array" aca="1" ref="DV84" ca="1">IF(AND(DV$3=INDIRECT("'" &amp; $O$3 &amp;"'!$H"&amp;6+$AO29),$AR$56=INDIRECT("'" &amp; $O$3 &amp;"'!$j"&amp;6+$AO29)),INDIRECT("'" &amp; $O$3 &amp;"'!$d"&amp;6+$AO29),"")</f>
        <v/>
      </c>
    </row>
    <row r="85" spans="45:126">
      <c r="AS85" t="str">
        <f t="array" aca="1" ref="AS85" ca="1">IF(AND(AS$3=INDIRECT("'" &amp; $O$3 &amp;"'!$H"&amp;6+$AO30),$AR$56=INDIRECT("'" &amp; $O$3 &amp;"'!$j"&amp;6+$AO30)),INDIRECT("'" &amp; $O$3 &amp;"'!$b"&amp;6+$AO30),"")</f>
        <v/>
      </c>
      <c r="AU85" t="str">
        <f t="array" aca="1" ref="AU85" ca="1">IF(AND(AU$3=INDIRECT("'" &amp; $O$3 &amp;"'!$H"&amp;6+$AO30),$AR$56=INDIRECT("'" &amp; $O$3 &amp;"'!$j"&amp;6+$AO30)),INDIRECT("'" &amp; $O$3 &amp;"'!$b"&amp;6+$AO30),"")</f>
        <v/>
      </c>
      <c r="AW85" t="str">
        <f t="array" aca="1" ref="AW85" ca="1">IF(AND(AW$3=INDIRECT("'" &amp; $O$3 &amp;"'!$H"&amp;6+$AO30),$AR$56=INDIRECT("'" &amp; $O$3 &amp;"'!$j"&amp;6+$AO30)),INDIRECT("'" &amp; $O$3 &amp;"'!$b"&amp;6+$AO30),"")</f>
        <v/>
      </c>
      <c r="AY85" t="str">
        <f t="array" aca="1" ref="AY85" ca="1">IF(AND(AY$3=INDIRECT("'" &amp; $O$3 &amp;"'!$H"&amp;6+$AO30),$AR$56=INDIRECT("'" &amp; $O$3 &amp;"'!$j"&amp;6+$AO30)),INDIRECT("'" &amp; $O$3 &amp;"'!$b"&amp;6+$AO30),"")</f>
        <v/>
      </c>
      <c r="BA85" t="str">
        <f t="array" aca="1" ref="BA85" ca="1">IF(AND(BA$3=INDIRECT("'" &amp; $O$3 &amp;"'!$H"&amp;6+$AO30),$AR$56=INDIRECT("'" &amp; $O$3 &amp;"'!$j"&amp;6+$AO30)),INDIRECT("'" &amp; $O$3 &amp;"'!$b"&amp;6+$AO30),"")</f>
        <v/>
      </c>
      <c r="BC85" t="str">
        <f t="array" aca="1" ref="BC85" ca="1">IF(AND(BC$3=INDIRECT("'" &amp; $O$3 &amp;"'!$H"&amp;6+$AO30),$AR$56=INDIRECT("'" &amp; $O$3 &amp;"'!$j"&amp;6+$AO30)),INDIRECT("'" &amp; $O$3 &amp;"'!$b"&amp;6+$AO30),"")</f>
        <v/>
      </c>
      <c r="BE85" t="str">
        <f t="array" aca="1" ref="BE85" ca="1">IF(AND(BE$3=INDIRECT("'" &amp; $O$3 &amp;"'!$H"&amp;6+$AO30),$AR$56=INDIRECT("'" &amp; $O$3 &amp;"'!$j"&amp;6+$AO30)),INDIRECT("'" &amp; $O$3 &amp;"'!$b"&amp;6+$AO30),"")</f>
        <v/>
      </c>
      <c r="BG85" t="str">
        <f t="array" aca="1" ref="BG85" ca="1">IF(AND(BG$3=INDIRECT("'" &amp; $O$3 &amp;"'!$H"&amp;6+$AO30),$AR$56=INDIRECT("'" &amp; $O$3 &amp;"'!$j"&amp;6+$AO30)),INDIRECT("'" &amp; $O$3 &amp;"'!$b"&amp;6+$AO30),"")</f>
        <v/>
      </c>
      <c r="BI85" t="str">
        <f t="array" aca="1" ref="BI85" ca="1">IF(AND(BI$3=INDIRECT("'" &amp; $O$3 &amp;"'!$H"&amp;6+$AO30),$AR$56=INDIRECT("'" &amp; $O$3 &amp;"'!$j"&amp;6+$AO30)),INDIRECT("'" &amp; $O$3 &amp;"'!$b"&amp;6+$AO30),"")</f>
        <v/>
      </c>
      <c r="BK85" t="str">
        <f t="array" aca="1" ref="BK85" ca="1">IF(AND(BK$3=INDIRECT("'" &amp; $O$3 &amp;"'!$H"&amp;6+$AO30),$AR$56=INDIRECT("'" &amp; $O$3 &amp;"'!$j"&amp;6+$AO30)),INDIRECT("'" &amp; $O$3 &amp;"'!$b"&amp;6+$AO30),"")</f>
        <v/>
      </c>
      <c r="BM85" t="str">
        <f t="array" aca="1" ref="BM85" ca="1">IF(AND(BM$3=INDIRECT("'" &amp; $O$3 &amp;"'!$H"&amp;6+$AO30),$AR$56=INDIRECT("'" &amp; $O$3 &amp;"'!$j"&amp;6+$AO30)),INDIRECT("'" &amp; $O$3 &amp;"'!$b"&amp;6+$AO30),"")</f>
        <v/>
      </c>
      <c r="BO85" t="str">
        <f t="array" aca="1" ref="BO85" ca="1">IF(AND(BO$3=INDIRECT("'" &amp; $O$3 &amp;"'!$H"&amp;6+$AO30),$AR$56=INDIRECT("'" &amp; $O$3 &amp;"'!$j"&amp;6+$AO30)),INDIRECT("'" &amp; $O$3 &amp;"'!$b"&amp;6+$AO30),"")</f>
        <v/>
      </c>
      <c r="BQ85" t="str">
        <f t="array" aca="1" ref="BQ85" ca="1">IF(AND(BQ$3=INDIRECT("'" &amp; $O$3 &amp;"'!$H"&amp;6+$AO30),$AR$56=INDIRECT("'" &amp; $O$3 &amp;"'!$j"&amp;6+$AO30)),INDIRECT("'" &amp; $O$3 &amp;"'!$b"&amp;6+$AO30),"")</f>
        <v/>
      </c>
      <c r="BV85" t="str">
        <f t="array" aca="1" ref="BV85" ca="1">IF(AND(BV$3=INDIRECT("'" &amp; $O$3 &amp;"'!$H"&amp;6+$AO30),$AR$56=INDIRECT("'" &amp; $O$3 &amp;"'!$j"&amp;6+$AO30)),INDIRECT("'" &amp; $O$3 &amp;"'!$c"&amp;6+$AO30),"")</f>
        <v/>
      </c>
      <c r="BX85" t="str">
        <f t="array" aca="1" ref="BX85" ca="1">IF(AND(BX$3=INDIRECT("'" &amp; $O$3 &amp;"'!$H"&amp;6+$AO30),$AR$56=INDIRECT("'" &amp; $O$3 &amp;"'!$j"&amp;6+$AO30)),INDIRECT("'" &amp; $O$3 &amp;"'!$c"&amp;6+$AO30),"")</f>
        <v/>
      </c>
      <c r="BZ85" t="str">
        <f t="array" aca="1" ref="BZ85" ca="1">IF(AND(BZ$3=INDIRECT("'" &amp; $O$3 &amp;"'!$H"&amp;6+$AO30),$AR$56=INDIRECT("'" &amp; $O$3 &amp;"'!$j"&amp;6+$AO30)),INDIRECT("'" &amp; $O$3 &amp;"'!$c"&amp;6+$AO30),"")</f>
        <v/>
      </c>
      <c r="CB85" t="str">
        <f t="array" aca="1" ref="CB85" ca="1">IF(AND(CB$3=INDIRECT("'" &amp; $O$3 &amp;"'!$H"&amp;6+$AO30),$AR$56=INDIRECT("'" &amp; $O$3 &amp;"'!$j"&amp;6+$AO30)),INDIRECT("'" &amp; $O$3 &amp;"'!$c"&amp;6+$AO30),"")</f>
        <v/>
      </c>
      <c r="CD85" t="str">
        <f t="array" aca="1" ref="CD85" ca="1">IF(AND(CD$3=INDIRECT("'" &amp; $O$3 &amp;"'!$H"&amp;6+$AO30),$AR$56=INDIRECT("'" &amp; $O$3 &amp;"'!$j"&amp;6+$AO30)),INDIRECT("'" &amp; $O$3 &amp;"'!$c"&amp;6+$AO30),"")</f>
        <v/>
      </c>
      <c r="CF85" t="str">
        <f t="array" aca="1" ref="CF85" ca="1">IF(AND(CF$3=INDIRECT("'" &amp; $O$3 &amp;"'!$H"&amp;6+$AO30),$AR$56=INDIRECT("'" &amp; $O$3 &amp;"'!$j"&amp;6+$AO30)),INDIRECT("'" &amp; $O$3 &amp;"'!$c"&amp;6+$AO30),"")</f>
        <v/>
      </c>
      <c r="CH85" t="str">
        <f t="array" aca="1" ref="CH85" ca="1">IF(AND(CH$3=INDIRECT("'" &amp; $O$3 &amp;"'!$H"&amp;6+$AO30),$AR$56=INDIRECT("'" &amp; $O$3 &amp;"'!$j"&amp;6+$AO30)),INDIRECT("'" &amp; $O$3 &amp;"'!$c"&amp;6+$AO30),"")</f>
        <v/>
      </c>
      <c r="CJ85" t="str">
        <f t="array" aca="1" ref="CJ85" ca="1">IF(AND(CJ$3=INDIRECT("'" &amp; $O$3 &amp;"'!$H"&amp;6+$AO30),$AR$56=INDIRECT("'" &amp; $O$3 &amp;"'!$j"&amp;6+$AO30)),INDIRECT("'" &amp; $O$3 &amp;"'!$c"&amp;6+$AO30),"")</f>
        <v/>
      </c>
      <c r="CL85" t="str">
        <f t="array" aca="1" ref="CL85" ca="1">IF(AND(CL$3=INDIRECT("'" &amp; $O$3 &amp;"'!$H"&amp;6+$AO30),$AR$56=INDIRECT("'" &amp; $O$3 &amp;"'!$j"&amp;6+$AO30)),INDIRECT("'" &amp; $O$3 &amp;"'!$c"&amp;6+$AO30),"")</f>
        <v/>
      </c>
      <c r="CN85" t="str">
        <f t="array" aca="1" ref="CN85" ca="1">IF(AND(CN$3=INDIRECT("'" &amp; $O$3 &amp;"'!$H"&amp;6+$AO30),$AR$56=INDIRECT("'" &amp; $O$3 &amp;"'!$j"&amp;6+$AO30)),INDIRECT("'" &amp; $O$3 &amp;"'!$c"&amp;6+$AO30),"")</f>
        <v/>
      </c>
      <c r="CP85" t="str">
        <f t="array" aca="1" ref="CP85" ca="1">IF(AND(CP$3=INDIRECT("'" &amp; $O$3 &amp;"'!$H"&amp;6+$AO30),$AR$56=INDIRECT("'" &amp; $O$3 &amp;"'!$j"&amp;6+$AO30)),INDIRECT("'" &amp; $O$3 &amp;"'!$c"&amp;6+$AO30),"")</f>
        <v/>
      </c>
      <c r="CR85" s="218" t="str">
        <f t="array" aca="1" ref="CR85" ca="1">IF(AND(CR$3=INDIRECT("'" &amp; $O$3 &amp;"'!$H"&amp;6+$AO30),$AR$56=INDIRECT("'" &amp; $O$3 &amp;"'!$j"&amp;6+$AO30)),INDIRECT("'" &amp; $O$3 &amp;"'!$c"&amp;6+$AO30),"")</f>
        <v/>
      </c>
      <c r="CT85" s="218" t="str">
        <f t="array" aca="1" ref="CT85" ca="1">IF(AND(CT$3=INDIRECT("'" &amp; $O$3 &amp;"'!$H"&amp;6+$AO30),$AR$56=INDIRECT("'" &amp; $O$3 &amp;"'!$j"&amp;6+$AO30)),INDIRECT("'" &amp; $O$3 &amp;"'!$c"&amp;6+$AO30),"")</f>
        <v/>
      </c>
      <c r="CX85" s="218" t="str">
        <f t="array" aca="1" ref="CX85" ca="1">IF(AND(CX$3=INDIRECT("'" &amp; $O$3 &amp;"'!$H"&amp;6+$AO30),$AR$56=INDIRECT("'" &amp; $O$3 &amp;"'!$j"&amp;6+$AO30)),INDIRECT("'" &amp; $O$3 &amp;"'!$d"&amp;6+$AO30),"")</f>
        <v/>
      </c>
      <c r="CZ85" s="218" t="str">
        <f t="array" aca="1" ref="CZ85" ca="1">IF(AND(CZ$3=INDIRECT("'" &amp; $O$3 &amp;"'!$H"&amp;6+$AO30),$AR$56=INDIRECT("'" &amp; $O$3 &amp;"'!$j"&amp;6+$AO30)),INDIRECT("'" &amp; $O$3 &amp;"'!$d"&amp;6+$AO30),"")</f>
        <v/>
      </c>
      <c r="DB85" s="218" t="str">
        <f t="array" aca="1" ref="DB85" ca="1">IF(AND(DB$3=INDIRECT("'" &amp; $O$3 &amp;"'!$H"&amp;6+$AO30),$AR$56=INDIRECT("'" &amp; $O$3 &amp;"'!$j"&amp;6+$AO30)),INDIRECT("'" &amp; $O$3 &amp;"'!$d"&amp;6+$AO30),"")</f>
        <v/>
      </c>
      <c r="DD85" s="218" t="str">
        <f t="array" aca="1" ref="DD85" ca="1">IF(AND(DD$3=INDIRECT("'" &amp; $O$3 &amp;"'!$H"&amp;6+$AO30),$AR$56=INDIRECT("'" &amp; $O$3 &amp;"'!$j"&amp;6+$AO30)),INDIRECT("'" &amp; $O$3 &amp;"'!$d"&amp;6+$AO30),"")</f>
        <v/>
      </c>
      <c r="DF85" s="218" t="str">
        <f t="array" aca="1" ref="DF85" ca="1">IF(AND(DF$3=INDIRECT("'" &amp; $O$3 &amp;"'!$H"&amp;6+$AO30),$AR$56=INDIRECT("'" &amp; $O$3 &amp;"'!$j"&amp;6+$AO30)),INDIRECT("'" &amp; $O$3 &amp;"'!$d"&amp;6+$AO30),"")</f>
        <v/>
      </c>
      <c r="DH85" s="218" t="str">
        <f t="array" aca="1" ref="DH85" ca="1">IF(AND(DH$3=INDIRECT("'" &amp; $O$3 &amp;"'!$H"&amp;6+$AO30),$AR$56=INDIRECT("'" &amp; $O$3 &amp;"'!$j"&amp;6+$AO30)),INDIRECT("'" &amp; $O$3 &amp;"'!$d"&amp;6+$AO30),"")</f>
        <v/>
      </c>
      <c r="DJ85" s="218" t="str">
        <f t="array" aca="1" ref="DJ85" ca="1">IF(AND(DJ$3=INDIRECT("'" &amp; $O$3 &amp;"'!$H"&amp;6+$AO30),$AR$56=INDIRECT("'" &amp; $O$3 &amp;"'!$j"&amp;6+$AO30)),INDIRECT("'" &amp; $O$3 &amp;"'!$d"&amp;6+$AO30),"")</f>
        <v/>
      </c>
      <c r="DL85" s="218" t="str">
        <f t="array" aca="1" ref="DL85" ca="1">IF(AND(DL$3=INDIRECT("'" &amp; $O$3 &amp;"'!$H"&amp;6+$AO30),$AR$56=INDIRECT("'" &amp; $O$3 &amp;"'!$j"&amp;6+$AO30)),INDIRECT("'" &amp; $O$3 &amp;"'!$d"&amp;6+$AO30),"")</f>
        <v/>
      </c>
      <c r="DN85" s="218" t="str">
        <f t="array" aca="1" ref="DN85" ca="1">IF(AND(DN$3=INDIRECT("'" &amp; $O$3 &amp;"'!$H"&amp;6+$AO30),$AR$56=INDIRECT("'" &amp; $O$3 &amp;"'!$j"&amp;6+$AO30)),INDIRECT("'" &amp; $O$3 &amp;"'!$d"&amp;6+$AO30),"")</f>
        <v/>
      </c>
      <c r="DP85" s="218" t="str">
        <f t="array" aca="1" ref="DP85" ca="1">IF(AND(DP$3=INDIRECT("'" &amp; $O$3 &amp;"'!$H"&amp;6+$AO30),$AR$56=INDIRECT("'" &amp; $O$3 &amp;"'!$j"&amp;6+$AO30)),INDIRECT("'" &amp; $O$3 &amp;"'!$d"&amp;6+$AO30),"")</f>
        <v/>
      </c>
      <c r="DR85" s="218" t="str">
        <f t="array" aca="1" ref="DR85" ca="1">IF(AND(DR$3=INDIRECT("'" &amp; $O$3 &amp;"'!$H"&amp;6+$AO30),$AR$56=INDIRECT("'" &amp; $O$3 &amp;"'!$j"&amp;6+$AO30)),INDIRECT("'" &amp; $O$3 &amp;"'!$d"&amp;6+$AO30),"")</f>
        <v/>
      </c>
      <c r="DT85" s="218" t="str">
        <f t="array" aca="1" ref="DT85" ca="1">IF(AND(DT$3=INDIRECT("'" &amp; $O$3 &amp;"'!$H"&amp;6+$AO30),$AR$56=INDIRECT("'" &amp; $O$3 &amp;"'!$j"&amp;6+$AO30)),INDIRECT("'" &amp; $O$3 &amp;"'!$d"&amp;6+$AO30),"")</f>
        <v/>
      </c>
      <c r="DV85" s="218" t="str">
        <f t="array" aca="1" ref="DV85" ca="1">IF(AND(DV$3=INDIRECT("'" &amp; $O$3 &amp;"'!$H"&amp;6+$AO30),$AR$56=INDIRECT("'" &amp; $O$3 &amp;"'!$j"&amp;6+$AO30)),INDIRECT("'" &amp; $O$3 &amp;"'!$d"&amp;6+$AO30),"")</f>
        <v/>
      </c>
    </row>
    <row r="86" spans="45:126">
      <c r="AS86" t="str">
        <f t="array" aca="1" ref="AS86" ca="1">IF(AND(AS$3=INDIRECT("'" &amp; $O$3 &amp;"'!$H"&amp;6+$AO31),$AR$56=INDIRECT("'" &amp; $O$3 &amp;"'!$j"&amp;6+$AO31)),INDIRECT("'" &amp; $O$3 &amp;"'!$b"&amp;6+$AO31),"")</f>
        <v/>
      </c>
      <c r="AU86" t="str">
        <f t="array" aca="1" ref="AU86" ca="1">IF(AND(AU$3=INDIRECT("'" &amp; $O$3 &amp;"'!$H"&amp;6+$AO31),$AR$56=INDIRECT("'" &amp; $O$3 &amp;"'!$j"&amp;6+$AO31)),INDIRECT("'" &amp; $O$3 &amp;"'!$b"&amp;6+$AO31),"")</f>
        <v/>
      </c>
      <c r="AW86" t="str">
        <f t="array" aca="1" ref="AW86" ca="1">IF(AND(AW$3=INDIRECT("'" &amp; $O$3 &amp;"'!$H"&amp;6+$AO31),$AR$56=INDIRECT("'" &amp; $O$3 &amp;"'!$j"&amp;6+$AO31)),INDIRECT("'" &amp; $O$3 &amp;"'!$b"&amp;6+$AO31),"")</f>
        <v/>
      </c>
      <c r="AY86" t="str">
        <f t="array" aca="1" ref="AY86" ca="1">IF(AND(AY$3=INDIRECT("'" &amp; $O$3 &amp;"'!$H"&amp;6+$AO31),$AR$56=INDIRECT("'" &amp; $O$3 &amp;"'!$j"&amp;6+$AO31)),INDIRECT("'" &amp; $O$3 &amp;"'!$b"&amp;6+$AO31),"")</f>
        <v/>
      </c>
      <c r="BA86" t="str">
        <f t="array" aca="1" ref="BA86" ca="1">IF(AND(BA$3=INDIRECT("'" &amp; $O$3 &amp;"'!$H"&amp;6+$AO31),$AR$56=INDIRECT("'" &amp; $O$3 &amp;"'!$j"&amp;6+$AO31)),INDIRECT("'" &amp; $O$3 &amp;"'!$b"&amp;6+$AO31),"")</f>
        <v/>
      </c>
      <c r="BC86" t="str">
        <f t="array" aca="1" ref="BC86" ca="1">IF(AND(BC$3=INDIRECT("'" &amp; $O$3 &amp;"'!$H"&amp;6+$AO31),$AR$56=INDIRECT("'" &amp; $O$3 &amp;"'!$j"&amp;6+$AO31)),INDIRECT("'" &amp; $O$3 &amp;"'!$b"&amp;6+$AO31),"")</f>
        <v/>
      </c>
      <c r="BE86" t="str">
        <f t="array" aca="1" ref="BE86" ca="1">IF(AND(BE$3=INDIRECT("'" &amp; $O$3 &amp;"'!$H"&amp;6+$AO31),$AR$56=INDIRECT("'" &amp; $O$3 &amp;"'!$j"&amp;6+$AO31)),INDIRECT("'" &amp; $O$3 &amp;"'!$b"&amp;6+$AO31),"")</f>
        <v/>
      </c>
      <c r="BG86" t="str">
        <f t="array" aca="1" ref="BG86" ca="1">IF(AND(BG$3=INDIRECT("'" &amp; $O$3 &amp;"'!$H"&amp;6+$AO31),$AR$56=INDIRECT("'" &amp; $O$3 &amp;"'!$j"&amp;6+$AO31)),INDIRECT("'" &amp; $O$3 &amp;"'!$b"&amp;6+$AO31),"")</f>
        <v/>
      </c>
      <c r="BI86" t="str">
        <f t="array" aca="1" ref="BI86" ca="1">IF(AND(BI$3=INDIRECT("'" &amp; $O$3 &amp;"'!$H"&amp;6+$AO31),$AR$56=INDIRECT("'" &amp; $O$3 &amp;"'!$j"&amp;6+$AO31)),INDIRECT("'" &amp; $O$3 &amp;"'!$b"&amp;6+$AO31),"")</f>
        <v/>
      </c>
      <c r="BK86" t="str">
        <f t="array" aca="1" ref="BK86" ca="1">IF(AND(BK$3=INDIRECT("'" &amp; $O$3 &amp;"'!$H"&amp;6+$AO31),$AR$56=INDIRECT("'" &amp; $O$3 &amp;"'!$j"&amp;6+$AO31)),INDIRECT("'" &amp; $O$3 &amp;"'!$b"&amp;6+$AO31),"")</f>
        <v/>
      </c>
      <c r="BM86" t="str">
        <f t="array" aca="1" ref="BM86" ca="1">IF(AND(BM$3=INDIRECT("'" &amp; $O$3 &amp;"'!$H"&amp;6+$AO31),$AR$56=INDIRECT("'" &amp; $O$3 &amp;"'!$j"&amp;6+$AO31)),INDIRECT("'" &amp; $O$3 &amp;"'!$b"&amp;6+$AO31),"")</f>
        <v/>
      </c>
      <c r="BO86" t="str">
        <f t="array" aca="1" ref="BO86" ca="1">IF(AND(BO$3=INDIRECT("'" &amp; $O$3 &amp;"'!$H"&amp;6+$AO31),$AR$56=INDIRECT("'" &amp; $O$3 &amp;"'!$j"&amp;6+$AO31)),INDIRECT("'" &amp; $O$3 &amp;"'!$b"&amp;6+$AO31),"")</f>
        <v/>
      </c>
      <c r="BQ86" t="str">
        <f t="array" aca="1" ref="BQ86" ca="1">IF(AND(BQ$3=INDIRECT("'" &amp; $O$3 &amp;"'!$H"&amp;6+$AO31),$AR$56=INDIRECT("'" &amp; $O$3 &amp;"'!$j"&amp;6+$AO31)),INDIRECT("'" &amp; $O$3 &amp;"'!$b"&amp;6+$AO31),"")</f>
        <v/>
      </c>
      <c r="BV86" t="str">
        <f t="array" aca="1" ref="BV86" ca="1">IF(AND(BV$3=INDIRECT("'" &amp; $O$3 &amp;"'!$H"&amp;6+$AO31),$AR$56=INDIRECT("'" &amp; $O$3 &amp;"'!$j"&amp;6+$AO31)),INDIRECT("'" &amp; $O$3 &amp;"'!$c"&amp;6+$AO31),"")</f>
        <v/>
      </c>
      <c r="BX86" t="str">
        <f t="array" aca="1" ref="BX86" ca="1">IF(AND(BX$3=INDIRECT("'" &amp; $O$3 &amp;"'!$H"&amp;6+$AO31),$AR$56=INDIRECT("'" &amp; $O$3 &amp;"'!$j"&amp;6+$AO31)),INDIRECT("'" &amp; $O$3 &amp;"'!$c"&amp;6+$AO31),"")</f>
        <v/>
      </c>
      <c r="BZ86" t="str">
        <f t="array" aca="1" ref="BZ86" ca="1">IF(AND(BZ$3=INDIRECT("'" &amp; $O$3 &amp;"'!$H"&amp;6+$AO31),$AR$56=INDIRECT("'" &amp; $O$3 &amp;"'!$j"&amp;6+$AO31)),INDIRECT("'" &amp; $O$3 &amp;"'!$c"&amp;6+$AO31),"")</f>
        <v/>
      </c>
      <c r="CB86" t="str">
        <f t="array" aca="1" ref="CB86" ca="1">IF(AND(CB$3=INDIRECT("'" &amp; $O$3 &amp;"'!$H"&amp;6+$AO31),$AR$56=INDIRECT("'" &amp; $O$3 &amp;"'!$j"&amp;6+$AO31)),INDIRECT("'" &amp; $O$3 &amp;"'!$c"&amp;6+$AO31),"")</f>
        <v/>
      </c>
      <c r="CD86" t="str">
        <f t="array" aca="1" ref="CD86" ca="1">IF(AND(CD$3=INDIRECT("'" &amp; $O$3 &amp;"'!$H"&amp;6+$AO31),$AR$56=INDIRECT("'" &amp; $O$3 &amp;"'!$j"&amp;6+$AO31)),INDIRECT("'" &amp; $O$3 &amp;"'!$c"&amp;6+$AO31),"")</f>
        <v/>
      </c>
      <c r="CF86" t="str">
        <f t="array" aca="1" ref="CF86" ca="1">IF(AND(CF$3=INDIRECT("'" &amp; $O$3 &amp;"'!$H"&amp;6+$AO31),$AR$56=INDIRECT("'" &amp; $O$3 &amp;"'!$j"&amp;6+$AO31)),INDIRECT("'" &amp; $O$3 &amp;"'!$c"&amp;6+$AO31),"")</f>
        <v/>
      </c>
      <c r="CH86" t="str">
        <f t="array" aca="1" ref="CH86" ca="1">IF(AND(CH$3=INDIRECT("'" &amp; $O$3 &amp;"'!$H"&amp;6+$AO31),$AR$56=INDIRECT("'" &amp; $O$3 &amp;"'!$j"&amp;6+$AO31)),INDIRECT("'" &amp; $O$3 &amp;"'!$c"&amp;6+$AO31),"")</f>
        <v/>
      </c>
      <c r="CJ86" t="str">
        <f t="array" aca="1" ref="CJ86" ca="1">IF(AND(CJ$3=INDIRECT("'" &amp; $O$3 &amp;"'!$H"&amp;6+$AO31),$AR$56=INDIRECT("'" &amp; $O$3 &amp;"'!$j"&amp;6+$AO31)),INDIRECT("'" &amp; $O$3 &amp;"'!$c"&amp;6+$AO31),"")</f>
        <v/>
      </c>
      <c r="CL86" t="str">
        <f t="array" aca="1" ref="CL86" ca="1">IF(AND(CL$3=INDIRECT("'" &amp; $O$3 &amp;"'!$H"&amp;6+$AO31),$AR$56=INDIRECT("'" &amp; $O$3 &amp;"'!$j"&amp;6+$AO31)),INDIRECT("'" &amp; $O$3 &amp;"'!$c"&amp;6+$AO31),"")</f>
        <v/>
      </c>
      <c r="CN86" t="str">
        <f t="array" aca="1" ref="CN86" ca="1">IF(AND(CN$3=INDIRECT("'" &amp; $O$3 &amp;"'!$H"&amp;6+$AO31),$AR$56=INDIRECT("'" &amp; $O$3 &amp;"'!$j"&amp;6+$AO31)),INDIRECT("'" &amp; $O$3 &amp;"'!$c"&amp;6+$AO31),"")</f>
        <v/>
      </c>
      <c r="CP86" t="str">
        <f t="array" aca="1" ref="CP86" ca="1">IF(AND(CP$3=INDIRECT("'" &amp; $O$3 &amp;"'!$H"&amp;6+$AO31),$AR$56=INDIRECT("'" &amp; $O$3 &amp;"'!$j"&amp;6+$AO31)),INDIRECT("'" &amp; $O$3 &amp;"'!$c"&amp;6+$AO31),"")</f>
        <v/>
      </c>
      <c r="CR86" s="218" t="str">
        <f t="array" aca="1" ref="CR86" ca="1">IF(AND(CR$3=INDIRECT("'" &amp; $O$3 &amp;"'!$H"&amp;6+$AO31),$AR$56=INDIRECT("'" &amp; $O$3 &amp;"'!$j"&amp;6+$AO31)),INDIRECT("'" &amp; $O$3 &amp;"'!$c"&amp;6+$AO31),"")</f>
        <v/>
      </c>
      <c r="CT86" s="218" t="str">
        <f t="array" aca="1" ref="CT86" ca="1">IF(AND(CT$3=INDIRECT("'" &amp; $O$3 &amp;"'!$H"&amp;6+$AO31),$AR$56=INDIRECT("'" &amp; $O$3 &amp;"'!$j"&amp;6+$AO31)),INDIRECT("'" &amp; $O$3 &amp;"'!$c"&amp;6+$AO31),"")</f>
        <v/>
      </c>
      <c r="CX86" s="218" t="str">
        <f t="array" aca="1" ref="CX86" ca="1">IF(AND(CX$3=INDIRECT("'" &amp; $O$3 &amp;"'!$H"&amp;6+$AO31),$AR$56=INDIRECT("'" &amp; $O$3 &amp;"'!$j"&amp;6+$AO31)),INDIRECT("'" &amp; $O$3 &amp;"'!$d"&amp;6+$AO31),"")</f>
        <v/>
      </c>
      <c r="CZ86" s="218" t="str">
        <f t="array" aca="1" ref="CZ86" ca="1">IF(AND(CZ$3=INDIRECT("'" &amp; $O$3 &amp;"'!$H"&amp;6+$AO31),$AR$56=INDIRECT("'" &amp; $O$3 &amp;"'!$j"&amp;6+$AO31)),INDIRECT("'" &amp; $O$3 &amp;"'!$d"&amp;6+$AO31),"")</f>
        <v/>
      </c>
      <c r="DB86" s="218" t="str">
        <f t="array" aca="1" ref="DB86" ca="1">IF(AND(DB$3=INDIRECT("'" &amp; $O$3 &amp;"'!$H"&amp;6+$AO31),$AR$56=INDIRECT("'" &amp; $O$3 &amp;"'!$j"&amp;6+$AO31)),INDIRECT("'" &amp; $O$3 &amp;"'!$d"&amp;6+$AO31),"")</f>
        <v/>
      </c>
      <c r="DD86" s="218" t="str">
        <f t="array" aca="1" ref="DD86" ca="1">IF(AND(DD$3=INDIRECT("'" &amp; $O$3 &amp;"'!$H"&amp;6+$AO31),$AR$56=INDIRECT("'" &amp; $O$3 &amp;"'!$j"&amp;6+$AO31)),INDIRECT("'" &amp; $O$3 &amp;"'!$d"&amp;6+$AO31),"")</f>
        <v/>
      </c>
      <c r="DF86" s="218" t="str">
        <f t="array" aca="1" ref="DF86" ca="1">IF(AND(DF$3=INDIRECT("'" &amp; $O$3 &amp;"'!$H"&amp;6+$AO31),$AR$56=INDIRECT("'" &amp; $O$3 &amp;"'!$j"&amp;6+$AO31)),INDIRECT("'" &amp; $O$3 &amp;"'!$d"&amp;6+$AO31),"")</f>
        <v/>
      </c>
      <c r="DH86" s="218" t="str">
        <f t="array" aca="1" ref="DH86" ca="1">IF(AND(DH$3=INDIRECT("'" &amp; $O$3 &amp;"'!$H"&amp;6+$AO31),$AR$56=INDIRECT("'" &amp; $O$3 &amp;"'!$j"&amp;6+$AO31)),INDIRECT("'" &amp; $O$3 &amp;"'!$d"&amp;6+$AO31),"")</f>
        <v/>
      </c>
      <c r="DJ86" s="218" t="str">
        <f t="array" aca="1" ref="DJ86" ca="1">IF(AND(DJ$3=INDIRECT("'" &amp; $O$3 &amp;"'!$H"&amp;6+$AO31),$AR$56=INDIRECT("'" &amp; $O$3 &amp;"'!$j"&amp;6+$AO31)),INDIRECT("'" &amp; $O$3 &amp;"'!$d"&amp;6+$AO31),"")</f>
        <v/>
      </c>
      <c r="DL86" s="218" t="str">
        <f t="array" aca="1" ref="DL86" ca="1">IF(AND(DL$3=INDIRECT("'" &amp; $O$3 &amp;"'!$H"&amp;6+$AO31),$AR$56=INDIRECT("'" &amp; $O$3 &amp;"'!$j"&amp;6+$AO31)),INDIRECT("'" &amp; $O$3 &amp;"'!$d"&amp;6+$AO31),"")</f>
        <v/>
      </c>
      <c r="DN86" s="218" t="str">
        <f t="array" aca="1" ref="DN86" ca="1">IF(AND(DN$3=INDIRECT("'" &amp; $O$3 &amp;"'!$H"&amp;6+$AO31),$AR$56=INDIRECT("'" &amp; $O$3 &amp;"'!$j"&amp;6+$AO31)),INDIRECT("'" &amp; $O$3 &amp;"'!$d"&amp;6+$AO31),"")</f>
        <v/>
      </c>
      <c r="DP86" s="218" t="str">
        <f t="array" aca="1" ref="DP86" ca="1">IF(AND(DP$3=INDIRECT("'" &amp; $O$3 &amp;"'!$H"&amp;6+$AO31),$AR$56=INDIRECT("'" &amp; $O$3 &amp;"'!$j"&amp;6+$AO31)),INDIRECT("'" &amp; $O$3 &amp;"'!$d"&amp;6+$AO31),"")</f>
        <v/>
      </c>
      <c r="DR86" s="218" t="str">
        <f t="array" aca="1" ref="DR86" ca="1">IF(AND(DR$3=INDIRECT("'" &amp; $O$3 &amp;"'!$H"&amp;6+$AO31),$AR$56=INDIRECT("'" &amp; $O$3 &amp;"'!$j"&amp;6+$AO31)),INDIRECT("'" &amp; $O$3 &amp;"'!$d"&amp;6+$AO31),"")</f>
        <v/>
      </c>
      <c r="DT86" s="218" t="str">
        <f t="array" aca="1" ref="DT86" ca="1">IF(AND(DT$3=INDIRECT("'" &amp; $O$3 &amp;"'!$H"&amp;6+$AO31),$AR$56=INDIRECT("'" &amp; $O$3 &amp;"'!$j"&amp;6+$AO31)),INDIRECT("'" &amp; $O$3 &amp;"'!$d"&amp;6+$AO31),"")</f>
        <v/>
      </c>
      <c r="DV86" s="218" t="str">
        <f t="array" aca="1" ref="DV86" ca="1">IF(AND(DV$3=INDIRECT("'" &amp; $O$3 &amp;"'!$H"&amp;6+$AO31),$AR$56=INDIRECT("'" &amp; $O$3 &amp;"'!$j"&amp;6+$AO31)),INDIRECT("'" &amp; $O$3 &amp;"'!$d"&amp;6+$AO31),"")</f>
        <v/>
      </c>
    </row>
    <row r="87" spans="45:126">
      <c r="AS87" t="str">
        <f t="array" aca="1" ref="AS87" ca="1">IF(AND(AS$3=INDIRECT("'" &amp; $O$3 &amp;"'!$H"&amp;6+$AO32),$AR$56=INDIRECT("'" &amp; $O$3 &amp;"'!$j"&amp;6+$AO32)),INDIRECT("'" &amp; $O$3 &amp;"'!$b"&amp;6+$AO32),"")</f>
        <v/>
      </c>
      <c r="AU87" t="str">
        <f t="array" aca="1" ref="AU87" ca="1">IF(AND(AU$3=INDIRECT("'" &amp; $O$3 &amp;"'!$H"&amp;6+$AO32),$AR$56=INDIRECT("'" &amp; $O$3 &amp;"'!$j"&amp;6+$AO32)),INDIRECT("'" &amp; $O$3 &amp;"'!$b"&amp;6+$AO32),"")</f>
        <v/>
      </c>
      <c r="AW87" t="str">
        <f t="array" aca="1" ref="AW87" ca="1">IF(AND(AW$3=INDIRECT("'" &amp; $O$3 &amp;"'!$H"&amp;6+$AO32),$AR$56=INDIRECT("'" &amp; $O$3 &amp;"'!$j"&amp;6+$AO32)),INDIRECT("'" &amp; $O$3 &amp;"'!$b"&amp;6+$AO32),"")</f>
        <v/>
      </c>
      <c r="AY87" t="str">
        <f t="array" aca="1" ref="AY87" ca="1">IF(AND(AY$3=INDIRECT("'" &amp; $O$3 &amp;"'!$H"&amp;6+$AO32),$AR$56=INDIRECT("'" &amp; $O$3 &amp;"'!$j"&amp;6+$AO32)),INDIRECT("'" &amp; $O$3 &amp;"'!$b"&amp;6+$AO32),"")</f>
        <v/>
      </c>
      <c r="BA87" t="str">
        <f t="array" aca="1" ref="BA87" ca="1">IF(AND(BA$3=INDIRECT("'" &amp; $O$3 &amp;"'!$H"&amp;6+$AO32),$AR$56=INDIRECT("'" &amp; $O$3 &amp;"'!$j"&amp;6+$AO32)),INDIRECT("'" &amp; $O$3 &amp;"'!$b"&amp;6+$AO32),"")</f>
        <v/>
      </c>
      <c r="BC87" t="str">
        <f t="array" aca="1" ref="BC87" ca="1">IF(AND(BC$3=INDIRECT("'" &amp; $O$3 &amp;"'!$H"&amp;6+$AO32),$AR$56=INDIRECT("'" &amp; $O$3 &amp;"'!$j"&amp;6+$AO32)),INDIRECT("'" &amp; $O$3 &amp;"'!$b"&amp;6+$AO32),"")</f>
        <v/>
      </c>
      <c r="BE87" t="str">
        <f t="array" aca="1" ref="BE87" ca="1">IF(AND(BE$3=INDIRECT("'" &amp; $O$3 &amp;"'!$H"&amp;6+$AO32),$AR$56=INDIRECT("'" &amp; $O$3 &amp;"'!$j"&amp;6+$AO32)),INDIRECT("'" &amp; $O$3 &amp;"'!$b"&amp;6+$AO32),"")</f>
        <v/>
      </c>
      <c r="BG87" t="str">
        <f t="array" aca="1" ref="BG87" ca="1">IF(AND(BG$3=INDIRECT("'" &amp; $O$3 &amp;"'!$H"&amp;6+$AO32),$AR$56=INDIRECT("'" &amp; $O$3 &amp;"'!$j"&amp;6+$AO32)),INDIRECT("'" &amp; $O$3 &amp;"'!$b"&amp;6+$AO32),"")</f>
        <v/>
      </c>
      <c r="BI87" t="str">
        <f t="array" aca="1" ref="BI87" ca="1">IF(AND(BI$3=INDIRECT("'" &amp; $O$3 &amp;"'!$H"&amp;6+$AO32),$AR$56=INDIRECT("'" &amp; $O$3 &amp;"'!$j"&amp;6+$AO32)),INDIRECT("'" &amp; $O$3 &amp;"'!$b"&amp;6+$AO32),"")</f>
        <v/>
      </c>
      <c r="BK87" t="str">
        <f t="array" aca="1" ref="BK87" ca="1">IF(AND(BK$3=INDIRECT("'" &amp; $O$3 &amp;"'!$H"&amp;6+$AO32),$AR$56=INDIRECT("'" &amp; $O$3 &amp;"'!$j"&amp;6+$AO32)),INDIRECT("'" &amp; $O$3 &amp;"'!$b"&amp;6+$AO32),"")</f>
        <v/>
      </c>
      <c r="BM87" t="str">
        <f t="array" aca="1" ref="BM87" ca="1">IF(AND(BM$3=INDIRECT("'" &amp; $O$3 &amp;"'!$H"&amp;6+$AO32),$AR$56=INDIRECT("'" &amp; $O$3 &amp;"'!$j"&amp;6+$AO32)),INDIRECT("'" &amp; $O$3 &amp;"'!$b"&amp;6+$AO32),"")</f>
        <v/>
      </c>
      <c r="BO87" t="str">
        <f t="array" aca="1" ref="BO87" ca="1">IF(AND(BO$3=INDIRECT("'" &amp; $O$3 &amp;"'!$H"&amp;6+$AO32),$AR$56=INDIRECT("'" &amp; $O$3 &amp;"'!$j"&amp;6+$AO32)),INDIRECT("'" &amp; $O$3 &amp;"'!$b"&amp;6+$AO32),"")</f>
        <v/>
      </c>
      <c r="BQ87" t="str">
        <f t="array" aca="1" ref="BQ87" ca="1">IF(AND(BQ$3=INDIRECT("'" &amp; $O$3 &amp;"'!$H"&amp;6+$AO32),$AR$56=INDIRECT("'" &amp; $O$3 &amp;"'!$j"&amp;6+$AO32)),INDIRECT("'" &amp; $O$3 &amp;"'!$b"&amp;6+$AO32),"")</f>
        <v/>
      </c>
      <c r="BV87" t="str">
        <f t="array" aca="1" ref="BV87" ca="1">IF(AND(BV$3=INDIRECT("'" &amp; $O$3 &amp;"'!$H"&amp;6+$AO32),$AR$56=INDIRECT("'" &amp; $O$3 &amp;"'!$j"&amp;6+$AO32)),INDIRECT("'" &amp; $O$3 &amp;"'!$c"&amp;6+$AO32),"")</f>
        <v/>
      </c>
      <c r="BX87" t="str">
        <f t="array" aca="1" ref="BX87" ca="1">IF(AND(BX$3=INDIRECT("'" &amp; $O$3 &amp;"'!$H"&amp;6+$AO32),$AR$56=INDIRECT("'" &amp; $O$3 &amp;"'!$j"&amp;6+$AO32)),INDIRECT("'" &amp; $O$3 &amp;"'!$c"&amp;6+$AO32),"")</f>
        <v/>
      </c>
      <c r="BZ87" t="str">
        <f t="array" aca="1" ref="BZ87" ca="1">IF(AND(BZ$3=INDIRECT("'" &amp; $O$3 &amp;"'!$H"&amp;6+$AO32),$AR$56=INDIRECT("'" &amp; $O$3 &amp;"'!$j"&amp;6+$AO32)),INDIRECT("'" &amp; $O$3 &amp;"'!$c"&amp;6+$AO32),"")</f>
        <v/>
      </c>
      <c r="CB87" t="str">
        <f t="array" aca="1" ref="CB87" ca="1">IF(AND(CB$3=INDIRECT("'" &amp; $O$3 &amp;"'!$H"&amp;6+$AO32),$AR$56=INDIRECT("'" &amp; $O$3 &amp;"'!$j"&amp;6+$AO32)),INDIRECT("'" &amp; $O$3 &amp;"'!$c"&amp;6+$AO32),"")</f>
        <v/>
      </c>
      <c r="CD87" t="str">
        <f t="array" aca="1" ref="CD87" ca="1">IF(AND(CD$3=INDIRECT("'" &amp; $O$3 &amp;"'!$H"&amp;6+$AO32),$AR$56=INDIRECT("'" &amp; $O$3 &amp;"'!$j"&amp;6+$AO32)),INDIRECT("'" &amp; $O$3 &amp;"'!$c"&amp;6+$AO32),"")</f>
        <v/>
      </c>
      <c r="CF87" t="str">
        <f t="array" aca="1" ref="CF87" ca="1">IF(AND(CF$3=INDIRECT("'" &amp; $O$3 &amp;"'!$H"&amp;6+$AO32),$AR$56=INDIRECT("'" &amp; $O$3 &amp;"'!$j"&amp;6+$AO32)),INDIRECT("'" &amp; $O$3 &amp;"'!$c"&amp;6+$AO32),"")</f>
        <v/>
      </c>
      <c r="CH87" t="str">
        <f t="array" aca="1" ref="CH87" ca="1">IF(AND(CH$3=INDIRECT("'" &amp; $O$3 &amp;"'!$H"&amp;6+$AO32),$AR$56=INDIRECT("'" &amp; $O$3 &amp;"'!$j"&amp;6+$AO32)),INDIRECT("'" &amp; $O$3 &amp;"'!$c"&amp;6+$AO32),"")</f>
        <v/>
      </c>
      <c r="CJ87" t="str">
        <f t="array" aca="1" ref="CJ87" ca="1">IF(AND(CJ$3=INDIRECT("'" &amp; $O$3 &amp;"'!$H"&amp;6+$AO32),$AR$56=INDIRECT("'" &amp; $O$3 &amp;"'!$j"&amp;6+$AO32)),INDIRECT("'" &amp; $O$3 &amp;"'!$c"&amp;6+$AO32),"")</f>
        <v/>
      </c>
      <c r="CL87" t="str">
        <f t="array" aca="1" ref="CL87" ca="1">IF(AND(CL$3=INDIRECT("'" &amp; $O$3 &amp;"'!$H"&amp;6+$AO32),$AR$56=INDIRECT("'" &amp; $O$3 &amp;"'!$j"&amp;6+$AO32)),INDIRECT("'" &amp; $O$3 &amp;"'!$c"&amp;6+$AO32),"")</f>
        <v/>
      </c>
      <c r="CN87" t="str">
        <f t="array" aca="1" ref="CN87" ca="1">IF(AND(CN$3=INDIRECT("'" &amp; $O$3 &amp;"'!$H"&amp;6+$AO32),$AR$56=INDIRECT("'" &amp; $O$3 &amp;"'!$j"&amp;6+$AO32)),INDIRECT("'" &amp; $O$3 &amp;"'!$c"&amp;6+$AO32),"")</f>
        <v/>
      </c>
      <c r="CP87" t="str">
        <f t="array" aca="1" ref="CP87" ca="1">IF(AND(CP$3=INDIRECT("'" &amp; $O$3 &amp;"'!$H"&amp;6+$AO32),$AR$56=INDIRECT("'" &amp; $O$3 &amp;"'!$j"&amp;6+$AO32)),INDIRECT("'" &amp; $O$3 &amp;"'!$c"&amp;6+$AO32),"")</f>
        <v/>
      </c>
      <c r="CR87" s="218" t="str">
        <f t="array" aca="1" ref="CR87" ca="1">IF(AND(CR$3=INDIRECT("'" &amp; $O$3 &amp;"'!$H"&amp;6+$AO32),$AR$56=INDIRECT("'" &amp; $O$3 &amp;"'!$j"&amp;6+$AO32)),INDIRECT("'" &amp; $O$3 &amp;"'!$c"&amp;6+$AO32),"")</f>
        <v/>
      </c>
      <c r="CT87" s="218" t="str">
        <f t="array" aca="1" ref="CT87" ca="1">IF(AND(CT$3=INDIRECT("'" &amp; $O$3 &amp;"'!$H"&amp;6+$AO32),$AR$56=INDIRECT("'" &amp; $O$3 &amp;"'!$j"&amp;6+$AO32)),INDIRECT("'" &amp; $O$3 &amp;"'!$c"&amp;6+$AO32),"")</f>
        <v/>
      </c>
      <c r="CX87" s="218" t="str">
        <f t="array" aca="1" ref="CX87" ca="1">IF(AND(CX$3=INDIRECT("'" &amp; $O$3 &amp;"'!$H"&amp;6+$AO32),$AR$56=INDIRECT("'" &amp; $O$3 &amp;"'!$j"&amp;6+$AO32)),INDIRECT("'" &amp; $O$3 &amp;"'!$d"&amp;6+$AO32),"")</f>
        <v/>
      </c>
      <c r="CZ87" s="218" t="str">
        <f t="array" aca="1" ref="CZ87" ca="1">IF(AND(CZ$3=INDIRECT("'" &amp; $O$3 &amp;"'!$H"&amp;6+$AO32),$AR$56=INDIRECT("'" &amp; $O$3 &amp;"'!$j"&amp;6+$AO32)),INDIRECT("'" &amp; $O$3 &amp;"'!$d"&amp;6+$AO32),"")</f>
        <v/>
      </c>
      <c r="DB87" s="218" t="str">
        <f t="array" aca="1" ref="DB87" ca="1">IF(AND(DB$3=INDIRECT("'" &amp; $O$3 &amp;"'!$H"&amp;6+$AO32),$AR$56=INDIRECT("'" &amp; $O$3 &amp;"'!$j"&amp;6+$AO32)),INDIRECT("'" &amp; $O$3 &amp;"'!$d"&amp;6+$AO32),"")</f>
        <v/>
      </c>
      <c r="DD87" s="218" t="str">
        <f t="array" aca="1" ref="DD87" ca="1">IF(AND(DD$3=INDIRECT("'" &amp; $O$3 &amp;"'!$H"&amp;6+$AO32),$AR$56=INDIRECT("'" &amp; $O$3 &amp;"'!$j"&amp;6+$AO32)),INDIRECT("'" &amp; $O$3 &amp;"'!$d"&amp;6+$AO32),"")</f>
        <v/>
      </c>
      <c r="DF87" s="218" t="str">
        <f t="array" aca="1" ref="DF87" ca="1">IF(AND(DF$3=INDIRECT("'" &amp; $O$3 &amp;"'!$H"&amp;6+$AO32),$AR$56=INDIRECT("'" &amp; $O$3 &amp;"'!$j"&amp;6+$AO32)),INDIRECT("'" &amp; $O$3 &amp;"'!$d"&amp;6+$AO32),"")</f>
        <v/>
      </c>
      <c r="DH87" s="218" t="str">
        <f t="array" aca="1" ref="DH87" ca="1">IF(AND(DH$3=INDIRECT("'" &amp; $O$3 &amp;"'!$H"&amp;6+$AO32),$AR$56=INDIRECT("'" &amp; $O$3 &amp;"'!$j"&amp;6+$AO32)),INDIRECT("'" &amp; $O$3 &amp;"'!$d"&amp;6+$AO32),"")</f>
        <v/>
      </c>
      <c r="DJ87" s="218" t="str">
        <f t="array" aca="1" ref="DJ87" ca="1">IF(AND(DJ$3=INDIRECT("'" &amp; $O$3 &amp;"'!$H"&amp;6+$AO32),$AR$56=INDIRECT("'" &amp; $O$3 &amp;"'!$j"&amp;6+$AO32)),INDIRECT("'" &amp; $O$3 &amp;"'!$d"&amp;6+$AO32),"")</f>
        <v/>
      </c>
      <c r="DL87" s="218" t="str">
        <f t="array" aca="1" ref="DL87" ca="1">IF(AND(DL$3=INDIRECT("'" &amp; $O$3 &amp;"'!$H"&amp;6+$AO32),$AR$56=INDIRECT("'" &amp; $O$3 &amp;"'!$j"&amp;6+$AO32)),INDIRECT("'" &amp; $O$3 &amp;"'!$d"&amp;6+$AO32),"")</f>
        <v/>
      </c>
      <c r="DN87" s="218" t="str">
        <f t="array" aca="1" ref="DN87" ca="1">IF(AND(DN$3=INDIRECT("'" &amp; $O$3 &amp;"'!$H"&amp;6+$AO32),$AR$56=INDIRECT("'" &amp; $O$3 &amp;"'!$j"&amp;6+$AO32)),INDIRECT("'" &amp; $O$3 &amp;"'!$d"&amp;6+$AO32),"")</f>
        <v/>
      </c>
      <c r="DP87" s="218" t="str">
        <f t="array" aca="1" ref="DP87" ca="1">IF(AND(DP$3=INDIRECT("'" &amp; $O$3 &amp;"'!$H"&amp;6+$AO32),$AR$56=INDIRECT("'" &amp; $O$3 &amp;"'!$j"&amp;6+$AO32)),INDIRECT("'" &amp; $O$3 &amp;"'!$d"&amp;6+$AO32),"")</f>
        <v/>
      </c>
      <c r="DR87" s="218" t="str">
        <f t="array" aca="1" ref="DR87" ca="1">IF(AND(DR$3=INDIRECT("'" &amp; $O$3 &amp;"'!$H"&amp;6+$AO32),$AR$56=INDIRECT("'" &amp; $O$3 &amp;"'!$j"&amp;6+$AO32)),INDIRECT("'" &amp; $O$3 &amp;"'!$d"&amp;6+$AO32),"")</f>
        <v/>
      </c>
      <c r="DT87" s="218" t="str">
        <f t="array" aca="1" ref="DT87" ca="1">IF(AND(DT$3=INDIRECT("'" &amp; $O$3 &amp;"'!$H"&amp;6+$AO32),$AR$56=INDIRECT("'" &amp; $O$3 &amp;"'!$j"&amp;6+$AO32)),INDIRECT("'" &amp; $O$3 &amp;"'!$d"&amp;6+$AO32),"")</f>
        <v/>
      </c>
      <c r="DV87" s="218" t="str">
        <f t="array" aca="1" ref="DV87" ca="1">IF(AND(DV$3=INDIRECT("'" &amp; $O$3 &amp;"'!$H"&amp;6+$AO32),$AR$56=INDIRECT("'" &amp; $O$3 &amp;"'!$j"&amp;6+$AO32)),INDIRECT("'" &amp; $O$3 &amp;"'!$d"&amp;6+$AO32),"")</f>
        <v/>
      </c>
    </row>
    <row r="88" spans="45:126">
      <c r="AS88" t="str">
        <f t="array" aca="1" ref="AS88" ca="1">IF(AND(AS$3=INDIRECT("'" &amp; $O$3 &amp;"'!$H"&amp;6+$AO33),$AR$56=INDIRECT("'" &amp; $O$3 &amp;"'!$j"&amp;6+$AO33)),INDIRECT("'" &amp; $O$3 &amp;"'!$b"&amp;6+$AO33),"")</f>
        <v/>
      </c>
      <c r="AU88" t="str">
        <f t="array" aca="1" ref="AU88" ca="1">IF(AND(AU$3=INDIRECT("'" &amp; $O$3 &amp;"'!$H"&amp;6+$AO33),$AR$56=INDIRECT("'" &amp; $O$3 &amp;"'!$j"&amp;6+$AO33)),INDIRECT("'" &amp; $O$3 &amp;"'!$b"&amp;6+$AO33),"")</f>
        <v/>
      </c>
      <c r="AW88" t="str">
        <f t="array" aca="1" ref="AW88" ca="1">IF(AND(AW$3=INDIRECT("'" &amp; $O$3 &amp;"'!$H"&amp;6+$AO33),$AR$56=INDIRECT("'" &amp; $O$3 &amp;"'!$j"&amp;6+$AO33)),INDIRECT("'" &amp; $O$3 &amp;"'!$b"&amp;6+$AO33),"")</f>
        <v/>
      </c>
      <c r="AY88" t="str">
        <f t="array" aca="1" ref="AY88" ca="1">IF(AND(AY$3=INDIRECT("'" &amp; $O$3 &amp;"'!$H"&amp;6+$AO33),$AR$56=INDIRECT("'" &amp; $O$3 &amp;"'!$j"&amp;6+$AO33)),INDIRECT("'" &amp; $O$3 &amp;"'!$b"&amp;6+$AO33),"")</f>
        <v/>
      </c>
      <c r="BA88" t="str">
        <f t="array" aca="1" ref="BA88" ca="1">IF(AND(BA$3=INDIRECT("'" &amp; $O$3 &amp;"'!$H"&amp;6+$AO33),$AR$56=INDIRECT("'" &amp; $O$3 &amp;"'!$j"&amp;6+$AO33)),INDIRECT("'" &amp; $O$3 &amp;"'!$b"&amp;6+$AO33),"")</f>
        <v/>
      </c>
      <c r="BC88" t="str">
        <f t="array" aca="1" ref="BC88" ca="1">IF(AND(BC$3=INDIRECT("'" &amp; $O$3 &amp;"'!$H"&amp;6+$AO33),$AR$56=INDIRECT("'" &amp; $O$3 &amp;"'!$j"&amp;6+$AO33)),INDIRECT("'" &amp; $O$3 &amp;"'!$b"&amp;6+$AO33),"")</f>
        <v/>
      </c>
      <c r="BE88" t="str">
        <f t="array" aca="1" ref="BE88" ca="1">IF(AND(BE$3=INDIRECT("'" &amp; $O$3 &amp;"'!$H"&amp;6+$AO33),$AR$56=INDIRECT("'" &amp; $O$3 &amp;"'!$j"&amp;6+$AO33)),INDIRECT("'" &amp; $O$3 &amp;"'!$b"&amp;6+$AO33),"")</f>
        <v/>
      </c>
      <c r="BG88" t="str">
        <f t="array" aca="1" ref="BG88" ca="1">IF(AND(BG$3=INDIRECT("'" &amp; $O$3 &amp;"'!$H"&amp;6+$AO33),$AR$56=INDIRECT("'" &amp; $O$3 &amp;"'!$j"&amp;6+$AO33)),INDIRECT("'" &amp; $O$3 &amp;"'!$b"&amp;6+$AO33),"")</f>
        <v/>
      </c>
      <c r="BI88" t="str">
        <f t="array" aca="1" ref="BI88" ca="1">IF(AND(BI$3=INDIRECT("'" &amp; $O$3 &amp;"'!$H"&amp;6+$AO33),$AR$56=INDIRECT("'" &amp; $O$3 &amp;"'!$j"&amp;6+$AO33)),INDIRECT("'" &amp; $O$3 &amp;"'!$b"&amp;6+$AO33),"")</f>
        <v/>
      </c>
      <c r="BK88" t="str">
        <f t="array" aca="1" ref="BK88" ca="1">IF(AND(BK$3=INDIRECT("'" &amp; $O$3 &amp;"'!$H"&amp;6+$AO33),$AR$56=INDIRECT("'" &amp; $O$3 &amp;"'!$j"&amp;6+$AO33)),INDIRECT("'" &amp; $O$3 &amp;"'!$b"&amp;6+$AO33),"")</f>
        <v/>
      </c>
      <c r="BM88" t="str">
        <f t="array" aca="1" ref="BM88" ca="1">IF(AND(BM$3=INDIRECT("'" &amp; $O$3 &amp;"'!$H"&amp;6+$AO33),$AR$56=INDIRECT("'" &amp; $O$3 &amp;"'!$j"&amp;6+$AO33)),INDIRECT("'" &amp; $O$3 &amp;"'!$b"&amp;6+$AO33),"")</f>
        <v/>
      </c>
      <c r="BO88" t="str">
        <f t="array" aca="1" ref="BO88" ca="1">IF(AND(BO$3=INDIRECT("'" &amp; $O$3 &amp;"'!$H"&amp;6+$AO33),$AR$56=INDIRECT("'" &amp; $O$3 &amp;"'!$j"&amp;6+$AO33)),INDIRECT("'" &amp; $O$3 &amp;"'!$b"&amp;6+$AO33),"")</f>
        <v/>
      </c>
      <c r="BQ88" t="str">
        <f t="array" aca="1" ref="BQ88" ca="1">IF(AND(BQ$3=INDIRECT("'" &amp; $O$3 &amp;"'!$H"&amp;6+$AO33),$AR$56=INDIRECT("'" &amp; $O$3 &amp;"'!$j"&amp;6+$AO33)),INDIRECT("'" &amp; $O$3 &amp;"'!$b"&amp;6+$AO33),"")</f>
        <v/>
      </c>
      <c r="BV88" t="str">
        <f t="array" aca="1" ref="BV88" ca="1">IF(AND(BV$3=INDIRECT("'" &amp; $O$3 &amp;"'!$H"&amp;6+$AO33),$AR$56=INDIRECT("'" &amp; $O$3 &amp;"'!$j"&amp;6+$AO33)),INDIRECT("'" &amp; $O$3 &amp;"'!$c"&amp;6+$AO33),"")</f>
        <v/>
      </c>
      <c r="BX88" t="str">
        <f t="array" aca="1" ref="BX88" ca="1">IF(AND(BX$3=INDIRECT("'" &amp; $O$3 &amp;"'!$H"&amp;6+$AO33),$AR$56=INDIRECT("'" &amp; $O$3 &amp;"'!$j"&amp;6+$AO33)),INDIRECT("'" &amp; $O$3 &amp;"'!$c"&amp;6+$AO33),"")</f>
        <v/>
      </c>
      <c r="BZ88" t="str">
        <f t="array" aca="1" ref="BZ88" ca="1">IF(AND(BZ$3=INDIRECT("'" &amp; $O$3 &amp;"'!$H"&amp;6+$AO33),$AR$56=INDIRECT("'" &amp; $O$3 &amp;"'!$j"&amp;6+$AO33)),INDIRECT("'" &amp; $O$3 &amp;"'!$c"&amp;6+$AO33),"")</f>
        <v/>
      </c>
      <c r="CB88" t="str">
        <f t="array" aca="1" ref="CB88" ca="1">IF(AND(CB$3=INDIRECT("'" &amp; $O$3 &amp;"'!$H"&amp;6+$AO33),$AR$56=INDIRECT("'" &amp; $O$3 &amp;"'!$j"&amp;6+$AO33)),INDIRECT("'" &amp; $O$3 &amp;"'!$c"&amp;6+$AO33),"")</f>
        <v/>
      </c>
      <c r="CD88" t="str">
        <f t="array" aca="1" ref="CD88" ca="1">IF(AND(CD$3=INDIRECT("'" &amp; $O$3 &amp;"'!$H"&amp;6+$AO33),$AR$56=INDIRECT("'" &amp; $O$3 &amp;"'!$j"&amp;6+$AO33)),INDIRECT("'" &amp; $O$3 &amp;"'!$c"&amp;6+$AO33),"")</f>
        <v/>
      </c>
      <c r="CF88" t="str">
        <f t="array" aca="1" ref="CF88" ca="1">IF(AND(CF$3=INDIRECT("'" &amp; $O$3 &amp;"'!$H"&amp;6+$AO33),$AR$56=INDIRECT("'" &amp; $O$3 &amp;"'!$j"&amp;6+$AO33)),INDIRECT("'" &amp; $O$3 &amp;"'!$c"&amp;6+$AO33),"")</f>
        <v/>
      </c>
      <c r="CH88" t="str">
        <f t="array" aca="1" ref="CH88" ca="1">IF(AND(CH$3=INDIRECT("'" &amp; $O$3 &amp;"'!$H"&amp;6+$AO33),$AR$56=INDIRECT("'" &amp; $O$3 &amp;"'!$j"&amp;6+$AO33)),INDIRECT("'" &amp; $O$3 &amp;"'!$c"&amp;6+$AO33),"")</f>
        <v/>
      </c>
      <c r="CJ88" t="str">
        <f t="array" aca="1" ref="CJ88" ca="1">IF(AND(CJ$3=INDIRECT("'" &amp; $O$3 &amp;"'!$H"&amp;6+$AO33),$AR$56=INDIRECT("'" &amp; $O$3 &amp;"'!$j"&amp;6+$AO33)),INDIRECT("'" &amp; $O$3 &amp;"'!$c"&amp;6+$AO33),"")</f>
        <v/>
      </c>
      <c r="CL88" t="str">
        <f t="array" aca="1" ref="CL88" ca="1">IF(AND(CL$3=INDIRECT("'" &amp; $O$3 &amp;"'!$H"&amp;6+$AO33),$AR$56=INDIRECT("'" &amp; $O$3 &amp;"'!$j"&amp;6+$AO33)),INDIRECT("'" &amp; $O$3 &amp;"'!$c"&amp;6+$AO33),"")</f>
        <v/>
      </c>
      <c r="CN88" t="str">
        <f t="array" aca="1" ref="CN88" ca="1">IF(AND(CN$3=INDIRECT("'" &amp; $O$3 &amp;"'!$H"&amp;6+$AO33),$AR$56=INDIRECT("'" &amp; $O$3 &amp;"'!$j"&amp;6+$AO33)),INDIRECT("'" &amp; $O$3 &amp;"'!$c"&amp;6+$AO33),"")</f>
        <v/>
      </c>
      <c r="CP88" t="str">
        <f t="array" aca="1" ref="CP88" ca="1">IF(AND(CP$3=INDIRECT("'" &amp; $O$3 &amp;"'!$H"&amp;6+$AO33),$AR$56=INDIRECT("'" &amp; $O$3 &amp;"'!$j"&amp;6+$AO33)),INDIRECT("'" &amp; $O$3 &amp;"'!$c"&amp;6+$AO33),"")</f>
        <v/>
      </c>
      <c r="CR88" s="218" t="str">
        <f t="array" aca="1" ref="CR88" ca="1">IF(AND(CR$3=INDIRECT("'" &amp; $O$3 &amp;"'!$H"&amp;6+$AO33),$AR$56=INDIRECT("'" &amp; $O$3 &amp;"'!$j"&amp;6+$AO33)),INDIRECT("'" &amp; $O$3 &amp;"'!$c"&amp;6+$AO33),"")</f>
        <v/>
      </c>
      <c r="CT88" s="218" t="str">
        <f t="array" aca="1" ref="CT88" ca="1">IF(AND(CT$3=INDIRECT("'" &amp; $O$3 &amp;"'!$H"&amp;6+$AO33),$AR$56=INDIRECT("'" &amp; $O$3 &amp;"'!$j"&amp;6+$AO33)),INDIRECT("'" &amp; $O$3 &amp;"'!$c"&amp;6+$AO33),"")</f>
        <v/>
      </c>
      <c r="CX88" s="218" t="str">
        <f t="array" aca="1" ref="CX88" ca="1">IF(AND(CX$3=INDIRECT("'" &amp; $O$3 &amp;"'!$H"&amp;6+$AO33),$AR$56=INDIRECT("'" &amp; $O$3 &amp;"'!$j"&amp;6+$AO33)),INDIRECT("'" &amp; $O$3 &amp;"'!$d"&amp;6+$AO33),"")</f>
        <v/>
      </c>
      <c r="CZ88" s="218" t="str">
        <f t="array" aca="1" ref="CZ88" ca="1">IF(AND(CZ$3=INDIRECT("'" &amp; $O$3 &amp;"'!$H"&amp;6+$AO33),$AR$56=INDIRECT("'" &amp; $O$3 &amp;"'!$j"&amp;6+$AO33)),INDIRECT("'" &amp; $O$3 &amp;"'!$d"&amp;6+$AO33),"")</f>
        <v/>
      </c>
      <c r="DB88" s="218" t="str">
        <f t="array" aca="1" ref="DB88" ca="1">IF(AND(DB$3=INDIRECT("'" &amp; $O$3 &amp;"'!$H"&amp;6+$AO33),$AR$56=INDIRECT("'" &amp; $O$3 &amp;"'!$j"&amp;6+$AO33)),INDIRECT("'" &amp; $O$3 &amp;"'!$d"&amp;6+$AO33),"")</f>
        <v/>
      </c>
      <c r="DD88" s="218" t="str">
        <f t="array" aca="1" ref="DD88" ca="1">IF(AND(DD$3=INDIRECT("'" &amp; $O$3 &amp;"'!$H"&amp;6+$AO33),$AR$56=INDIRECT("'" &amp; $O$3 &amp;"'!$j"&amp;6+$AO33)),INDIRECT("'" &amp; $O$3 &amp;"'!$d"&amp;6+$AO33),"")</f>
        <v/>
      </c>
      <c r="DF88" s="218" t="str">
        <f t="array" aca="1" ref="DF88" ca="1">IF(AND(DF$3=INDIRECT("'" &amp; $O$3 &amp;"'!$H"&amp;6+$AO33),$AR$56=INDIRECT("'" &amp; $O$3 &amp;"'!$j"&amp;6+$AO33)),INDIRECT("'" &amp; $O$3 &amp;"'!$d"&amp;6+$AO33),"")</f>
        <v/>
      </c>
      <c r="DH88" s="218" t="str">
        <f t="array" aca="1" ref="DH88" ca="1">IF(AND(DH$3=INDIRECT("'" &amp; $O$3 &amp;"'!$H"&amp;6+$AO33),$AR$56=INDIRECT("'" &amp; $O$3 &amp;"'!$j"&amp;6+$AO33)),INDIRECT("'" &amp; $O$3 &amp;"'!$d"&amp;6+$AO33),"")</f>
        <v/>
      </c>
      <c r="DJ88" s="218" t="str">
        <f t="array" aca="1" ref="DJ88" ca="1">IF(AND(DJ$3=INDIRECT("'" &amp; $O$3 &amp;"'!$H"&amp;6+$AO33),$AR$56=INDIRECT("'" &amp; $O$3 &amp;"'!$j"&amp;6+$AO33)),INDIRECT("'" &amp; $O$3 &amp;"'!$d"&amp;6+$AO33),"")</f>
        <v/>
      </c>
      <c r="DL88" s="218" t="str">
        <f t="array" aca="1" ref="DL88" ca="1">IF(AND(DL$3=INDIRECT("'" &amp; $O$3 &amp;"'!$H"&amp;6+$AO33),$AR$56=INDIRECT("'" &amp; $O$3 &amp;"'!$j"&amp;6+$AO33)),INDIRECT("'" &amp; $O$3 &amp;"'!$d"&amp;6+$AO33),"")</f>
        <v/>
      </c>
      <c r="DN88" s="218" t="str">
        <f t="array" aca="1" ref="DN88" ca="1">IF(AND(DN$3=INDIRECT("'" &amp; $O$3 &amp;"'!$H"&amp;6+$AO33),$AR$56=INDIRECT("'" &amp; $O$3 &amp;"'!$j"&amp;6+$AO33)),INDIRECT("'" &amp; $O$3 &amp;"'!$d"&amp;6+$AO33),"")</f>
        <v/>
      </c>
      <c r="DP88" s="218" t="str">
        <f t="array" aca="1" ref="DP88" ca="1">IF(AND(DP$3=INDIRECT("'" &amp; $O$3 &amp;"'!$H"&amp;6+$AO33),$AR$56=INDIRECT("'" &amp; $O$3 &amp;"'!$j"&amp;6+$AO33)),INDIRECT("'" &amp; $O$3 &amp;"'!$d"&amp;6+$AO33),"")</f>
        <v/>
      </c>
      <c r="DR88" s="218" t="str">
        <f t="array" aca="1" ref="DR88" ca="1">IF(AND(DR$3=INDIRECT("'" &amp; $O$3 &amp;"'!$H"&amp;6+$AO33),$AR$56=INDIRECT("'" &amp; $O$3 &amp;"'!$j"&amp;6+$AO33)),INDIRECT("'" &amp; $O$3 &amp;"'!$d"&amp;6+$AO33),"")</f>
        <v/>
      </c>
      <c r="DT88" s="218" t="str">
        <f t="array" aca="1" ref="DT88" ca="1">IF(AND(DT$3=INDIRECT("'" &amp; $O$3 &amp;"'!$H"&amp;6+$AO33),$AR$56=INDIRECT("'" &amp; $O$3 &amp;"'!$j"&amp;6+$AO33)),INDIRECT("'" &amp; $O$3 &amp;"'!$d"&amp;6+$AO33),"")</f>
        <v/>
      </c>
      <c r="DV88" s="218" t="str">
        <f t="array" aca="1" ref="DV88" ca="1">IF(AND(DV$3=INDIRECT("'" &amp; $O$3 &amp;"'!$H"&amp;6+$AO33),$AR$56=INDIRECT("'" &amp; $O$3 &amp;"'!$j"&amp;6+$AO33)),INDIRECT("'" &amp; $O$3 &amp;"'!$d"&amp;6+$AO33),"")</f>
        <v/>
      </c>
    </row>
    <row r="89" spans="45:126">
      <c r="AS89" t="str">
        <f t="array" aca="1" ref="AS89" ca="1">IF(AND(AS$3=INDIRECT("'" &amp; $O$3 &amp;"'!$H"&amp;6+$AO34),$AR$56=INDIRECT("'" &amp; $O$3 &amp;"'!$j"&amp;6+$AO34)),INDIRECT("'" &amp; $O$3 &amp;"'!$b"&amp;6+$AO34),"")</f>
        <v/>
      </c>
      <c r="AU89" t="str">
        <f t="array" aca="1" ref="AU89" ca="1">IF(AND(AU$3=INDIRECT("'" &amp; $O$3 &amp;"'!$H"&amp;6+$AO34),$AR$56=INDIRECT("'" &amp; $O$3 &amp;"'!$j"&amp;6+$AO34)),INDIRECT("'" &amp; $O$3 &amp;"'!$b"&amp;6+$AO34),"")</f>
        <v/>
      </c>
      <c r="AW89" t="str">
        <f t="array" aca="1" ref="AW89" ca="1">IF(AND(AW$3=INDIRECT("'" &amp; $O$3 &amp;"'!$H"&amp;6+$AO34),$AR$56=INDIRECT("'" &amp; $O$3 &amp;"'!$j"&amp;6+$AO34)),INDIRECT("'" &amp; $O$3 &amp;"'!$b"&amp;6+$AO34),"")</f>
        <v/>
      </c>
      <c r="AY89" t="str">
        <f t="array" aca="1" ref="AY89" ca="1">IF(AND(AY$3=INDIRECT("'" &amp; $O$3 &amp;"'!$H"&amp;6+$AO34),$AR$56=INDIRECT("'" &amp; $O$3 &amp;"'!$j"&amp;6+$AO34)),INDIRECT("'" &amp; $O$3 &amp;"'!$b"&amp;6+$AO34),"")</f>
        <v/>
      </c>
      <c r="BA89" t="str">
        <f t="array" aca="1" ref="BA89" ca="1">IF(AND(BA$3=INDIRECT("'" &amp; $O$3 &amp;"'!$H"&amp;6+$AO34),$AR$56=INDIRECT("'" &amp; $O$3 &amp;"'!$j"&amp;6+$AO34)),INDIRECT("'" &amp; $O$3 &amp;"'!$b"&amp;6+$AO34),"")</f>
        <v/>
      </c>
      <c r="BC89" t="str">
        <f t="array" aca="1" ref="BC89" ca="1">IF(AND(BC$3=INDIRECT("'" &amp; $O$3 &amp;"'!$H"&amp;6+$AO34),$AR$56=INDIRECT("'" &amp; $O$3 &amp;"'!$j"&amp;6+$AO34)),INDIRECT("'" &amp; $O$3 &amp;"'!$b"&amp;6+$AO34),"")</f>
        <v/>
      </c>
      <c r="BE89" t="str">
        <f t="array" aca="1" ref="BE89" ca="1">IF(AND(BE$3=INDIRECT("'" &amp; $O$3 &amp;"'!$H"&amp;6+$AO34),$AR$56=INDIRECT("'" &amp; $O$3 &amp;"'!$j"&amp;6+$AO34)),INDIRECT("'" &amp; $O$3 &amp;"'!$b"&amp;6+$AO34),"")</f>
        <v/>
      </c>
      <c r="BG89" t="str">
        <f t="array" aca="1" ref="BG89" ca="1">IF(AND(BG$3=INDIRECT("'" &amp; $O$3 &amp;"'!$H"&amp;6+$AO34),$AR$56=INDIRECT("'" &amp; $O$3 &amp;"'!$j"&amp;6+$AO34)),INDIRECT("'" &amp; $O$3 &amp;"'!$b"&amp;6+$AO34),"")</f>
        <v/>
      </c>
      <c r="BI89" t="str">
        <f t="array" aca="1" ref="BI89" ca="1">IF(AND(BI$3=INDIRECT("'" &amp; $O$3 &amp;"'!$H"&amp;6+$AO34),$AR$56=INDIRECT("'" &amp; $O$3 &amp;"'!$j"&amp;6+$AO34)),INDIRECT("'" &amp; $O$3 &amp;"'!$b"&amp;6+$AO34),"")</f>
        <v/>
      </c>
      <c r="BK89" t="str">
        <f t="array" aca="1" ref="BK89" ca="1">IF(AND(BK$3=INDIRECT("'" &amp; $O$3 &amp;"'!$H"&amp;6+$AO34),$AR$56=INDIRECT("'" &amp; $O$3 &amp;"'!$j"&amp;6+$AO34)),INDIRECT("'" &amp; $O$3 &amp;"'!$b"&amp;6+$AO34),"")</f>
        <v/>
      </c>
      <c r="BM89" t="str">
        <f t="array" aca="1" ref="BM89" ca="1">IF(AND(BM$3=INDIRECT("'" &amp; $O$3 &amp;"'!$H"&amp;6+$AO34),$AR$56=INDIRECT("'" &amp; $O$3 &amp;"'!$j"&amp;6+$AO34)),INDIRECT("'" &amp; $O$3 &amp;"'!$b"&amp;6+$AO34),"")</f>
        <v/>
      </c>
      <c r="BO89" t="str">
        <f t="array" aca="1" ref="BO89" ca="1">IF(AND(BO$3=INDIRECT("'" &amp; $O$3 &amp;"'!$H"&amp;6+$AO34),$AR$56=INDIRECT("'" &amp; $O$3 &amp;"'!$j"&amp;6+$AO34)),INDIRECT("'" &amp; $O$3 &amp;"'!$b"&amp;6+$AO34),"")</f>
        <v/>
      </c>
      <c r="BQ89" t="str">
        <f t="array" aca="1" ref="BQ89" ca="1">IF(AND(BQ$3=INDIRECT("'" &amp; $O$3 &amp;"'!$H"&amp;6+$AO34),$AR$56=INDIRECT("'" &amp; $O$3 &amp;"'!$j"&amp;6+$AO34)),INDIRECT("'" &amp; $O$3 &amp;"'!$b"&amp;6+$AO34),"")</f>
        <v/>
      </c>
      <c r="BV89" t="str">
        <f t="array" aca="1" ref="BV89" ca="1">IF(AND(BV$3=INDIRECT("'" &amp; $O$3 &amp;"'!$H"&amp;6+$AO34),$AR$56=INDIRECT("'" &amp; $O$3 &amp;"'!$j"&amp;6+$AO34)),INDIRECT("'" &amp; $O$3 &amp;"'!$c"&amp;6+$AO34),"")</f>
        <v/>
      </c>
      <c r="BX89" t="str">
        <f t="array" aca="1" ref="BX89" ca="1">IF(AND(BX$3=INDIRECT("'" &amp; $O$3 &amp;"'!$H"&amp;6+$AO34),$AR$56=INDIRECT("'" &amp; $O$3 &amp;"'!$j"&amp;6+$AO34)),INDIRECT("'" &amp; $O$3 &amp;"'!$c"&amp;6+$AO34),"")</f>
        <v/>
      </c>
      <c r="BZ89" t="str">
        <f t="array" aca="1" ref="BZ89" ca="1">IF(AND(BZ$3=INDIRECT("'" &amp; $O$3 &amp;"'!$H"&amp;6+$AO34),$AR$56=INDIRECT("'" &amp; $O$3 &amp;"'!$j"&amp;6+$AO34)),INDIRECT("'" &amp; $O$3 &amp;"'!$c"&amp;6+$AO34),"")</f>
        <v/>
      </c>
      <c r="CB89" t="str">
        <f t="array" aca="1" ref="CB89" ca="1">IF(AND(CB$3=INDIRECT("'" &amp; $O$3 &amp;"'!$H"&amp;6+$AO34),$AR$56=INDIRECT("'" &amp; $O$3 &amp;"'!$j"&amp;6+$AO34)),INDIRECT("'" &amp; $O$3 &amp;"'!$c"&amp;6+$AO34),"")</f>
        <v/>
      </c>
      <c r="CD89" t="str">
        <f t="array" aca="1" ref="CD89" ca="1">IF(AND(CD$3=INDIRECT("'" &amp; $O$3 &amp;"'!$H"&amp;6+$AO34),$AR$56=INDIRECT("'" &amp; $O$3 &amp;"'!$j"&amp;6+$AO34)),INDIRECT("'" &amp; $O$3 &amp;"'!$c"&amp;6+$AO34),"")</f>
        <v/>
      </c>
      <c r="CF89" t="str">
        <f t="array" aca="1" ref="CF89" ca="1">IF(AND(CF$3=INDIRECT("'" &amp; $O$3 &amp;"'!$H"&amp;6+$AO34),$AR$56=INDIRECT("'" &amp; $O$3 &amp;"'!$j"&amp;6+$AO34)),INDIRECT("'" &amp; $O$3 &amp;"'!$c"&amp;6+$AO34),"")</f>
        <v/>
      </c>
      <c r="CH89" t="str">
        <f t="array" aca="1" ref="CH89" ca="1">IF(AND(CH$3=INDIRECT("'" &amp; $O$3 &amp;"'!$H"&amp;6+$AO34),$AR$56=INDIRECT("'" &amp; $O$3 &amp;"'!$j"&amp;6+$AO34)),INDIRECT("'" &amp; $O$3 &amp;"'!$c"&amp;6+$AO34),"")</f>
        <v/>
      </c>
      <c r="CJ89" t="str">
        <f t="array" aca="1" ref="CJ89" ca="1">IF(AND(CJ$3=INDIRECT("'" &amp; $O$3 &amp;"'!$H"&amp;6+$AO34),$AR$56=INDIRECT("'" &amp; $O$3 &amp;"'!$j"&amp;6+$AO34)),INDIRECT("'" &amp; $O$3 &amp;"'!$c"&amp;6+$AO34),"")</f>
        <v/>
      </c>
      <c r="CL89" t="str">
        <f t="array" aca="1" ref="CL89" ca="1">IF(AND(CL$3=INDIRECT("'" &amp; $O$3 &amp;"'!$H"&amp;6+$AO34),$AR$56=INDIRECT("'" &amp; $O$3 &amp;"'!$j"&amp;6+$AO34)),INDIRECT("'" &amp; $O$3 &amp;"'!$c"&amp;6+$AO34),"")</f>
        <v/>
      </c>
      <c r="CN89" t="str">
        <f t="array" aca="1" ref="CN89" ca="1">IF(AND(CN$3=INDIRECT("'" &amp; $O$3 &amp;"'!$H"&amp;6+$AO34),$AR$56=INDIRECT("'" &amp; $O$3 &amp;"'!$j"&amp;6+$AO34)),INDIRECT("'" &amp; $O$3 &amp;"'!$c"&amp;6+$AO34),"")</f>
        <v/>
      </c>
      <c r="CP89" t="str">
        <f t="array" aca="1" ref="CP89" ca="1">IF(AND(CP$3=INDIRECT("'" &amp; $O$3 &amp;"'!$H"&amp;6+$AO34),$AR$56=INDIRECT("'" &amp; $O$3 &amp;"'!$j"&amp;6+$AO34)),INDIRECT("'" &amp; $O$3 &amp;"'!$c"&amp;6+$AO34),"")</f>
        <v/>
      </c>
      <c r="CR89" s="218" t="str">
        <f t="array" aca="1" ref="CR89" ca="1">IF(AND(CR$3=INDIRECT("'" &amp; $O$3 &amp;"'!$H"&amp;6+$AO34),$AR$56=INDIRECT("'" &amp; $O$3 &amp;"'!$j"&amp;6+$AO34)),INDIRECT("'" &amp; $O$3 &amp;"'!$c"&amp;6+$AO34),"")</f>
        <v/>
      </c>
      <c r="CT89" s="218" t="str">
        <f t="array" aca="1" ref="CT89" ca="1">IF(AND(CT$3=INDIRECT("'" &amp; $O$3 &amp;"'!$H"&amp;6+$AO34),$AR$56=INDIRECT("'" &amp; $O$3 &amp;"'!$j"&amp;6+$AO34)),INDIRECT("'" &amp; $O$3 &amp;"'!$c"&amp;6+$AO34),"")</f>
        <v/>
      </c>
      <c r="CX89" s="218" t="str">
        <f t="array" aca="1" ref="CX89" ca="1">IF(AND(CX$3=INDIRECT("'" &amp; $O$3 &amp;"'!$H"&amp;6+$AO34),$AR$56=INDIRECT("'" &amp; $O$3 &amp;"'!$j"&amp;6+$AO34)),INDIRECT("'" &amp; $O$3 &amp;"'!$d"&amp;6+$AO34),"")</f>
        <v/>
      </c>
      <c r="CZ89" s="218" t="str">
        <f t="array" aca="1" ref="CZ89" ca="1">IF(AND(CZ$3=INDIRECT("'" &amp; $O$3 &amp;"'!$H"&amp;6+$AO34),$AR$56=INDIRECT("'" &amp; $O$3 &amp;"'!$j"&amp;6+$AO34)),INDIRECT("'" &amp; $O$3 &amp;"'!$d"&amp;6+$AO34),"")</f>
        <v/>
      </c>
      <c r="DB89" s="218" t="str">
        <f t="array" aca="1" ref="DB89" ca="1">IF(AND(DB$3=INDIRECT("'" &amp; $O$3 &amp;"'!$H"&amp;6+$AO34),$AR$56=INDIRECT("'" &amp; $O$3 &amp;"'!$j"&amp;6+$AO34)),INDIRECT("'" &amp; $O$3 &amp;"'!$d"&amp;6+$AO34),"")</f>
        <v/>
      </c>
      <c r="DD89" s="218" t="str">
        <f t="array" aca="1" ref="DD89" ca="1">IF(AND(DD$3=INDIRECT("'" &amp; $O$3 &amp;"'!$H"&amp;6+$AO34),$AR$56=INDIRECT("'" &amp; $O$3 &amp;"'!$j"&amp;6+$AO34)),INDIRECT("'" &amp; $O$3 &amp;"'!$d"&amp;6+$AO34),"")</f>
        <v/>
      </c>
      <c r="DF89" s="218" t="str">
        <f t="array" aca="1" ref="DF89" ca="1">IF(AND(DF$3=INDIRECT("'" &amp; $O$3 &amp;"'!$H"&amp;6+$AO34),$AR$56=INDIRECT("'" &amp; $O$3 &amp;"'!$j"&amp;6+$AO34)),INDIRECT("'" &amp; $O$3 &amp;"'!$d"&amp;6+$AO34),"")</f>
        <v/>
      </c>
      <c r="DH89" s="218" t="str">
        <f t="array" aca="1" ref="DH89" ca="1">IF(AND(DH$3=INDIRECT("'" &amp; $O$3 &amp;"'!$H"&amp;6+$AO34),$AR$56=INDIRECT("'" &amp; $O$3 &amp;"'!$j"&amp;6+$AO34)),INDIRECT("'" &amp; $O$3 &amp;"'!$d"&amp;6+$AO34),"")</f>
        <v/>
      </c>
      <c r="DJ89" s="218" t="str">
        <f t="array" aca="1" ref="DJ89" ca="1">IF(AND(DJ$3=INDIRECT("'" &amp; $O$3 &amp;"'!$H"&amp;6+$AO34),$AR$56=INDIRECT("'" &amp; $O$3 &amp;"'!$j"&amp;6+$AO34)),INDIRECT("'" &amp; $O$3 &amp;"'!$d"&amp;6+$AO34),"")</f>
        <v/>
      </c>
      <c r="DL89" s="218" t="str">
        <f t="array" aca="1" ref="DL89" ca="1">IF(AND(DL$3=INDIRECT("'" &amp; $O$3 &amp;"'!$H"&amp;6+$AO34),$AR$56=INDIRECT("'" &amp; $O$3 &amp;"'!$j"&amp;6+$AO34)),INDIRECT("'" &amp; $O$3 &amp;"'!$d"&amp;6+$AO34),"")</f>
        <v/>
      </c>
      <c r="DN89" s="218" t="str">
        <f t="array" aca="1" ref="DN89" ca="1">IF(AND(DN$3=INDIRECT("'" &amp; $O$3 &amp;"'!$H"&amp;6+$AO34),$AR$56=INDIRECT("'" &amp; $O$3 &amp;"'!$j"&amp;6+$AO34)),INDIRECT("'" &amp; $O$3 &amp;"'!$d"&amp;6+$AO34),"")</f>
        <v/>
      </c>
      <c r="DP89" s="218" t="str">
        <f t="array" aca="1" ref="DP89" ca="1">IF(AND(DP$3=INDIRECT("'" &amp; $O$3 &amp;"'!$H"&amp;6+$AO34),$AR$56=INDIRECT("'" &amp; $O$3 &amp;"'!$j"&amp;6+$AO34)),INDIRECT("'" &amp; $O$3 &amp;"'!$d"&amp;6+$AO34),"")</f>
        <v/>
      </c>
      <c r="DR89" s="218" t="str">
        <f t="array" aca="1" ref="DR89" ca="1">IF(AND(DR$3=INDIRECT("'" &amp; $O$3 &amp;"'!$H"&amp;6+$AO34),$AR$56=INDIRECT("'" &amp; $O$3 &amp;"'!$j"&amp;6+$AO34)),INDIRECT("'" &amp; $O$3 &amp;"'!$d"&amp;6+$AO34),"")</f>
        <v/>
      </c>
      <c r="DT89" s="218" t="str">
        <f t="array" aca="1" ref="DT89" ca="1">IF(AND(DT$3=INDIRECT("'" &amp; $O$3 &amp;"'!$H"&amp;6+$AO34),$AR$56=INDIRECT("'" &amp; $O$3 &amp;"'!$j"&amp;6+$AO34)),INDIRECT("'" &amp; $O$3 &amp;"'!$d"&amp;6+$AO34),"")</f>
        <v/>
      </c>
      <c r="DV89" s="218" t="str">
        <f t="array" aca="1" ref="DV89" ca="1">IF(AND(DV$3=INDIRECT("'" &amp; $O$3 &amp;"'!$H"&amp;6+$AO34),$AR$56=INDIRECT("'" &amp; $O$3 &amp;"'!$j"&amp;6+$AO34)),INDIRECT("'" &amp; $O$3 &amp;"'!$d"&amp;6+$AO34),"")</f>
        <v/>
      </c>
    </row>
    <row r="90" spans="45:126">
      <c r="AS90" t="str">
        <f t="array" aca="1" ref="AS90" ca="1">IF(AND(AS$3=INDIRECT("'" &amp; $O$3 &amp;"'!$H"&amp;6+$AO35),$AR$56=INDIRECT("'" &amp; $O$3 &amp;"'!$j"&amp;6+$AO35)),INDIRECT("'" &amp; $O$3 &amp;"'!$b"&amp;6+$AO35),"")</f>
        <v/>
      </c>
      <c r="AU90" t="str">
        <f t="array" aca="1" ref="AU90" ca="1">IF(AND(AU$3=INDIRECT("'" &amp; $O$3 &amp;"'!$H"&amp;6+$AO35),$AR$56=INDIRECT("'" &amp; $O$3 &amp;"'!$j"&amp;6+$AO35)),INDIRECT("'" &amp; $O$3 &amp;"'!$b"&amp;6+$AO35),"")</f>
        <v/>
      </c>
      <c r="AW90" t="str">
        <f t="array" aca="1" ref="AW90" ca="1">IF(AND(AW$3=INDIRECT("'" &amp; $O$3 &amp;"'!$H"&amp;6+$AO35),$AR$56=INDIRECT("'" &amp; $O$3 &amp;"'!$j"&amp;6+$AO35)),INDIRECT("'" &amp; $O$3 &amp;"'!$b"&amp;6+$AO35),"")</f>
        <v/>
      </c>
      <c r="AY90" t="str">
        <f t="array" aca="1" ref="AY90" ca="1">IF(AND(AY$3=INDIRECT("'" &amp; $O$3 &amp;"'!$H"&amp;6+$AO35),$AR$56=INDIRECT("'" &amp; $O$3 &amp;"'!$j"&amp;6+$AO35)),INDIRECT("'" &amp; $O$3 &amp;"'!$b"&amp;6+$AO35),"")</f>
        <v/>
      </c>
      <c r="BA90" t="str">
        <f t="array" aca="1" ref="BA90" ca="1">IF(AND(BA$3=INDIRECT("'" &amp; $O$3 &amp;"'!$H"&amp;6+$AO35),$AR$56=INDIRECT("'" &amp; $O$3 &amp;"'!$j"&amp;6+$AO35)),INDIRECT("'" &amp; $O$3 &amp;"'!$b"&amp;6+$AO35),"")</f>
        <v/>
      </c>
      <c r="BC90" t="str">
        <f t="array" aca="1" ref="BC90" ca="1">IF(AND(BC$3=INDIRECT("'" &amp; $O$3 &amp;"'!$H"&amp;6+$AO35),$AR$56=INDIRECT("'" &amp; $O$3 &amp;"'!$j"&amp;6+$AO35)),INDIRECT("'" &amp; $O$3 &amp;"'!$b"&amp;6+$AO35),"")</f>
        <v/>
      </c>
      <c r="BE90" t="str">
        <f t="array" aca="1" ref="BE90" ca="1">IF(AND(BE$3=INDIRECT("'" &amp; $O$3 &amp;"'!$H"&amp;6+$AO35),$AR$56=INDIRECT("'" &amp; $O$3 &amp;"'!$j"&amp;6+$AO35)),INDIRECT("'" &amp; $O$3 &amp;"'!$b"&amp;6+$AO35),"")</f>
        <v/>
      </c>
      <c r="BG90" t="str">
        <f t="array" aca="1" ref="BG90" ca="1">IF(AND(BG$3=INDIRECT("'" &amp; $O$3 &amp;"'!$H"&amp;6+$AO35),$AR$56=INDIRECT("'" &amp; $O$3 &amp;"'!$j"&amp;6+$AO35)),INDIRECT("'" &amp; $O$3 &amp;"'!$b"&amp;6+$AO35),"")</f>
        <v/>
      </c>
      <c r="BI90" t="str">
        <f t="array" aca="1" ref="BI90" ca="1">IF(AND(BI$3=INDIRECT("'" &amp; $O$3 &amp;"'!$H"&amp;6+$AO35),$AR$56=INDIRECT("'" &amp; $O$3 &amp;"'!$j"&amp;6+$AO35)),INDIRECT("'" &amp; $O$3 &amp;"'!$b"&amp;6+$AO35),"")</f>
        <v/>
      </c>
      <c r="BK90" t="str">
        <f t="array" aca="1" ref="BK90" ca="1">IF(AND(BK$3=INDIRECT("'" &amp; $O$3 &amp;"'!$H"&amp;6+$AO35),$AR$56=INDIRECT("'" &amp; $O$3 &amp;"'!$j"&amp;6+$AO35)),INDIRECT("'" &amp; $O$3 &amp;"'!$b"&amp;6+$AO35),"")</f>
        <v/>
      </c>
      <c r="BM90" t="str">
        <f t="array" aca="1" ref="BM90" ca="1">IF(AND(BM$3=INDIRECT("'" &amp; $O$3 &amp;"'!$H"&amp;6+$AO35),$AR$56=INDIRECT("'" &amp; $O$3 &amp;"'!$j"&amp;6+$AO35)),INDIRECT("'" &amp; $O$3 &amp;"'!$b"&amp;6+$AO35),"")</f>
        <v/>
      </c>
      <c r="BO90" t="str">
        <f t="array" aca="1" ref="BO90" ca="1">IF(AND(BO$3=INDIRECT("'" &amp; $O$3 &amp;"'!$H"&amp;6+$AO35),$AR$56=INDIRECT("'" &amp; $O$3 &amp;"'!$j"&amp;6+$AO35)),INDIRECT("'" &amp; $O$3 &amp;"'!$b"&amp;6+$AO35),"")</f>
        <v/>
      </c>
      <c r="BQ90" t="str">
        <f t="array" aca="1" ref="BQ90" ca="1">IF(AND(BQ$3=INDIRECT("'" &amp; $O$3 &amp;"'!$H"&amp;6+$AO35),$AR$56=INDIRECT("'" &amp; $O$3 &amp;"'!$j"&amp;6+$AO35)),INDIRECT("'" &amp; $O$3 &amp;"'!$b"&amp;6+$AO35),"")</f>
        <v/>
      </c>
      <c r="BV90" t="str">
        <f t="array" aca="1" ref="BV90" ca="1">IF(AND(BV$3=INDIRECT("'" &amp; $O$3 &amp;"'!$H"&amp;6+$AO35),$AR$56=INDIRECT("'" &amp; $O$3 &amp;"'!$j"&amp;6+$AO35)),INDIRECT("'" &amp; $O$3 &amp;"'!$c"&amp;6+$AO35),"")</f>
        <v/>
      </c>
      <c r="BX90" t="str">
        <f t="array" aca="1" ref="BX90" ca="1">IF(AND(BX$3=INDIRECT("'" &amp; $O$3 &amp;"'!$H"&amp;6+$AO35),$AR$56=INDIRECT("'" &amp; $O$3 &amp;"'!$j"&amp;6+$AO35)),INDIRECT("'" &amp; $O$3 &amp;"'!$c"&amp;6+$AO35),"")</f>
        <v/>
      </c>
      <c r="BZ90" t="str">
        <f t="array" aca="1" ref="BZ90" ca="1">IF(AND(BZ$3=INDIRECT("'" &amp; $O$3 &amp;"'!$H"&amp;6+$AO35),$AR$56=INDIRECT("'" &amp; $O$3 &amp;"'!$j"&amp;6+$AO35)),INDIRECT("'" &amp; $O$3 &amp;"'!$c"&amp;6+$AO35),"")</f>
        <v/>
      </c>
      <c r="CB90" t="str">
        <f t="array" aca="1" ref="CB90" ca="1">IF(AND(CB$3=INDIRECT("'" &amp; $O$3 &amp;"'!$H"&amp;6+$AO35),$AR$56=INDIRECT("'" &amp; $O$3 &amp;"'!$j"&amp;6+$AO35)),INDIRECT("'" &amp; $O$3 &amp;"'!$c"&amp;6+$AO35),"")</f>
        <v/>
      </c>
      <c r="CD90" t="str">
        <f t="array" aca="1" ref="CD90" ca="1">IF(AND(CD$3=INDIRECT("'" &amp; $O$3 &amp;"'!$H"&amp;6+$AO35),$AR$56=INDIRECT("'" &amp; $O$3 &amp;"'!$j"&amp;6+$AO35)),INDIRECT("'" &amp; $O$3 &amp;"'!$c"&amp;6+$AO35),"")</f>
        <v/>
      </c>
      <c r="CF90" t="str">
        <f t="array" aca="1" ref="CF90" ca="1">IF(AND(CF$3=INDIRECT("'" &amp; $O$3 &amp;"'!$H"&amp;6+$AO35),$AR$56=INDIRECT("'" &amp; $O$3 &amp;"'!$j"&amp;6+$AO35)),INDIRECT("'" &amp; $O$3 &amp;"'!$c"&amp;6+$AO35),"")</f>
        <v/>
      </c>
      <c r="CH90" t="str">
        <f t="array" aca="1" ref="CH90" ca="1">IF(AND(CH$3=INDIRECT("'" &amp; $O$3 &amp;"'!$H"&amp;6+$AO35),$AR$56=INDIRECT("'" &amp; $O$3 &amp;"'!$j"&amp;6+$AO35)),INDIRECT("'" &amp; $O$3 &amp;"'!$c"&amp;6+$AO35),"")</f>
        <v/>
      </c>
      <c r="CJ90" t="str">
        <f t="array" aca="1" ref="CJ90" ca="1">IF(AND(CJ$3=INDIRECT("'" &amp; $O$3 &amp;"'!$H"&amp;6+$AO35),$AR$56=INDIRECT("'" &amp; $O$3 &amp;"'!$j"&amp;6+$AO35)),INDIRECT("'" &amp; $O$3 &amp;"'!$c"&amp;6+$AO35),"")</f>
        <v/>
      </c>
      <c r="CL90" t="str">
        <f t="array" aca="1" ref="CL90" ca="1">IF(AND(CL$3=INDIRECT("'" &amp; $O$3 &amp;"'!$H"&amp;6+$AO35),$AR$56=INDIRECT("'" &amp; $O$3 &amp;"'!$j"&amp;6+$AO35)),INDIRECT("'" &amp; $O$3 &amp;"'!$c"&amp;6+$AO35),"")</f>
        <v/>
      </c>
      <c r="CN90" t="str">
        <f t="array" aca="1" ref="CN90" ca="1">IF(AND(CN$3=INDIRECT("'" &amp; $O$3 &amp;"'!$H"&amp;6+$AO35),$AR$56=INDIRECT("'" &amp; $O$3 &amp;"'!$j"&amp;6+$AO35)),INDIRECT("'" &amp; $O$3 &amp;"'!$c"&amp;6+$AO35),"")</f>
        <v/>
      </c>
      <c r="CP90" t="str">
        <f t="array" aca="1" ref="CP90" ca="1">IF(AND(CP$3=INDIRECT("'" &amp; $O$3 &amp;"'!$H"&amp;6+$AO35),$AR$56=INDIRECT("'" &amp; $O$3 &amp;"'!$j"&amp;6+$AO35)),INDIRECT("'" &amp; $O$3 &amp;"'!$c"&amp;6+$AO35),"")</f>
        <v/>
      </c>
      <c r="CR90" s="218" t="str">
        <f t="array" aca="1" ref="CR90" ca="1">IF(AND(CR$3=INDIRECT("'" &amp; $O$3 &amp;"'!$H"&amp;6+$AO35),$AR$56=INDIRECT("'" &amp; $O$3 &amp;"'!$j"&amp;6+$AO35)),INDIRECT("'" &amp; $O$3 &amp;"'!$c"&amp;6+$AO35),"")</f>
        <v/>
      </c>
      <c r="CT90" s="218" t="str">
        <f t="array" aca="1" ref="CT90" ca="1">IF(AND(CT$3=INDIRECT("'" &amp; $O$3 &amp;"'!$H"&amp;6+$AO35),$AR$56=INDIRECT("'" &amp; $O$3 &amp;"'!$j"&amp;6+$AO35)),INDIRECT("'" &amp; $O$3 &amp;"'!$c"&amp;6+$AO35),"")</f>
        <v/>
      </c>
      <c r="CX90" s="218" t="str">
        <f t="array" aca="1" ref="CX90" ca="1">IF(AND(CX$3=INDIRECT("'" &amp; $O$3 &amp;"'!$H"&amp;6+$AO35),$AR$56=INDIRECT("'" &amp; $O$3 &amp;"'!$j"&amp;6+$AO35)),INDIRECT("'" &amp; $O$3 &amp;"'!$d"&amp;6+$AO35),"")</f>
        <v/>
      </c>
      <c r="CZ90" s="218" t="str">
        <f t="array" aca="1" ref="CZ90" ca="1">IF(AND(CZ$3=INDIRECT("'" &amp; $O$3 &amp;"'!$H"&amp;6+$AO35),$AR$56=INDIRECT("'" &amp; $O$3 &amp;"'!$j"&amp;6+$AO35)),INDIRECT("'" &amp; $O$3 &amp;"'!$d"&amp;6+$AO35),"")</f>
        <v/>
      </c>
      <c r="DB90" s="218" t="str">
        <f t="array" aca="1" ref="DB90" ca="1">IF(AND(DB$3=INDIRECT("'" &amp; $O$3 &amp;"'!$H"&amp;6+$AO35),$AR$56=INDIRECT("'" &amp; $O$3 &amp;"'!$j"&amp;6+$AO35)),INDIRECT("'" &amp; $O$3 &amp;"'!$d"&amp;6+$AO35),"")</f>
        <v/>
      </c>
      <c r="DD90" s="218" t="str">
        <f t="array" aca="1" ref="DD90" ca="1">IF(AND(DD$3=INDIRECT("'" &amp; $O$3 &amp;"'!$H"&amp;6+$AO35),$AR$56=INDIRECT("'" &amp; $O$3 &amp;"'!$j"&amp;6+$AO35)),INDIRECT("'" &amp; $O$3 &amp;"'!$d"&amp;6+$AO35),"")</f>
        <v/>
      </c>
      <c r="DF90" s="218" t="str">
        <f t="array" aca="1" ref="DF90" ca="1">IF(AND(DF$3=INDIRECT("'" &amp; $O$3 &amp;"'!$H"&amp;6+$AO35),$AR$56=INDIRECT("'" &amp; $O$3 &amp;"'!$j"&amp;6+$AO35)),INDIRECT("'" &amp; $O$3 &amp;"'!$d"&amp;6+$AO35),"")</f>
        <v/>
      </c>
      <c r="DH90" s="218" t="str">
        <f t="array" aca="1" ref="DH90" ca="1">IF(AND(DH$3=INDIRECT("'" &amp; $O$3 &amp;"'!$H"&amp;6+$AO35),$AR$56=INDIRECT("'" &amp; $O$3 &amp;"'!$j"&amp;6+$AO35)),INDIRECT("'" &amp; $O$3 &amp;"'!$d"&amp;6+$AO35),"")</f>
        <v/>
      </c>
      <c r="DJ90" s="218" t="str">
        <f t="array" aca="1" ref="DJ90" ca="1">IF(AND(DJ$3=INDIRECT("'" &amp; $O$3 &amp;"'!$H"&amp;6+$AO35),$AR$56=INDIRECT("'" &amp; $O$3 &amp;"'!$j"&amp;6+$AO35)),INDIRECT("'" &amp; $O$3 &amp;"'!$d"&amp;6+$AO35),"")</f>
        <v/>
      </c>
      <c r="DL90" s="218" t="str">
        <f t="array" aca="1" ref="DL90" ca="1">IF(AND(DL$3=INDIRECT("'" &amp; $O$3 &amp;"'!$H"&amp;6+$AO35),$AR$56=INDIRECT("'" &amp; $O$3 &amp;"'!$j"&amp;6+$AO35)),INDIRECT("'" &amp; $O$3 &amp;"'!$d"&amp;6+$AO35),"")</f>
        <v/>
      </c>
      <c r="DN90" s="218" t="str">
        <f t="array" aca="1" ref="DN90" ca="1">IF(AND(DN$3=INDIRECT("'" &amp; $O$3 &amp;"'!$H"&amp;6+$AO35),$AR$56=INDIRECT("'" &amp; $O$3 &amp;"'!$j"&amp;6+$AO35)),INDIRECT("'" &amp; $O$3 &amp;"'!$d"&amp;6+$AO35),"")</f>
        <v/>
      </c>
      <c r="DP90" s="218" t="str">
        <f t="array" aca="1" ref="DP90" ca="1">IF(AND(DP$3=INDIRECT("'" &amp; $O$3 &amp;"'!$H"&amp;6+$AO35),$AR$56=INDIRECT("'" &amp; $O$3 &amp;"'!$j"&amp;6+$AO35)),INDIRECT("'" &amp; $O$3 &amp;"'!$d"&amp;6+$AO35),"")</f>
        <v/>
      </c>
      <c r="DR90" s="218" t="str">
        <f t="array" aca="1" ref="DR90" ca="1">IF(AND(DR$3=INDIRECT("'" &amp; $O$3 &amp;"'!$H"&amp;6+$AO35),$AR$56=INDIRECT("'" &amp; $O$3 &amp;"'!$j"&amp;6+$AO35)),INDIRECT("'" &amp; $O$3 &amp;"'!$d"&amp;6+$AO35),"")</f>
        <v/>
      </c>
      <c r="DT90" s="218" t="str">
        <f t="array" aca="1" ref="DT90" ca="1">IF(AND(DT$3=INDIRECT("'" &amp; $O$3 &amp;"'!$H"&amp;6+$AO35),$AR$56=INDIRECT("'" &amp; $O$3 &amp;"'!$j"&amp;6+$AO35)),INDIRECT("'" &amp; $O$3 &amp;"'!$d"&amp;6+$AO35),"")</f>
        <v/>
      </c>
      <c r="DV90" s="218" t="str">
        <f t="array" aca="1" ref="DV90" ca="1">IF(AND(DV$3=INDIRECT("'" &amp; $O$3 &amp;"'!$H"&amp;6+$AO35),$AR$56=INDIRECT("'" &amp; $O$3 &amp;"'!$j"&amp;6+$AO35)),INDIRECT("'" &amp; $O$3 &amp;"'!$d"&amp;6+$AO35),"")</f>
        <v/>
      </c>
    </row>
    <row r="91" spans="45:126">
      <c r="AS91" t="str">
        <f t="array" aca="1" ref="AS91" ca="1">IF(AND(AS$3=INDIRECT("'" &amp; $O$3 &amp;"'!$H"&amp;6+$AO36),$AR$56=INDIRECT("'" &amp; $O$3 &amp;"'!$j"&amp;6+$AO36)),INDIRECT("'" &amp; $O$3 &amp;"'!$b"&amp;6+$AO36),"")</f>
        <v/>
      </c>
      <c r="AU91" t="str">
        <f t="array" aca="1" ref="AU91" ca="1">IF(AND(AU$3=INDIRECT("'" &amp; $O$3 &amp;"'!$H"&amp;6+$AO36),$AR$56=INDIRECT("'" &amp; $O$3 &amp;"'!$j"&amp;6+$AO36)),INDIRECT("'" &amp; $O$3 &amp;"'!$b"&amp;6+$AO36),"")</f>
        <v/>
      </c>
      <c r="AW91" t="str">
        <f t="array" aca="1" ref="AW91" ca="1">IF(AND(AW$3=INDIRECT("'" &amp; $O$3 &amp;"'!$H"&amp;6+$AO36),$AR$56=INDIRECT("'" &amp; $O$3 &amp;"'!$j"&amp;6+$AO36)),INDIRECT("'" &amp; $O$3 &amp;"'!$b"&amp;6+$AO36),"")</f>
        <v/>
      </c>
      <c r="AY91" t="str">
        <f t="array" aca="1" ref="AY91" ca="1">IF(AND(AY$3=INDIRECT("'" &amp; $O$3 &amp;"'!$H"&amp;6+$AO36),$AR$56=INDIRECT("'" &amp; $O$3 &amp;"'!$j"&amp;6+$AO36)),INDIRECT("'" &amp; $O$3 &amp;"'!$b"&amp;6+$AO36),"")</f>
        <v/>
      </c>
      <c r="BA91" t="str">
        <f t="array" aca="1" ref="BA91" ca="1">IF(AND(BA$3=INDIRECT("'" &amp; $O$3 &amp;"'!$H"&amp;6+$AO36),$AR$56=INDIRECT("'" &amp; $O$3 &amp;"'!$j"&amp;6+$AO36)),INDIRECT("'" &amp; $O$3 &amp;"'!$b"&amp;6+$AO36),"")</f>
        <v/>
      </c>
      <c r="BC91" t="str">
        <f t="array" aca="1" ref="BC91" ca="1">IF(AND(BC$3=INDIRECT("'" &amp; $O$3 &amp;"'!$H"&amp;6+$AO36),$AR$56=INDIRECT("'" &amp; $O$3 &amp;"'!$j"&amp;6+$AO36)),INDIRECT("'" &amp; $O$3 &amp;"'!$b"&amp;6+$AO36),"")</f>
        <v/>
      </c>
      <c r="BE91" t="str">
        <f t="array" aca="1" ref="BE91" ca="1">IF(AND(BE$3=INDIRECT("'" &amp; $O$3 &amp;"'!$H"&amp;6+$AO36),$AR$56=INDIRECT("'" &amp; $O$3 &amp;"'!$j"&amp;6+$AO36)),INDIRECT("'" &amp; $O$3 &amp;"'!$b"&amp;6+$AO36),"")</f>
        <v/>
      </c>
      <c r="BG91" t="str">
        <f t="array" aca="1" ref="BG91" ca="1">IF(AND(BG$3=INDIRECT("'" &amp; $O$3 &amp;"'!$H"&amp;6+$AO36),$AR$56=INDIRECT("'" &amp; $O$3 &amp;"'!$j"&amp;6+$AO36)),INDIRECT("'" &amp; $O$3 &amp;"'!$b"&amp;6+$AO36),"")</f>
        <v/>
      </c>
      <c r="BI91" t="str">
        <f t="array" aca="1" ref="BI91" ca="1">IF(AND(BI$3=INDIRECT("'" &amp; $O$3 &amp;"'!$H"&amp;6+$AO36),$AR$56=INDIRECT("'" &amp; $O$3 &amp;"'!$j"&amp;6+$AO36)),INDIRECT("'" &amp; $O$3 &amp;"'!$b"&amp;6+$AO36),"")</f>
        <v/>
      </c>
      <c r="BK91" t="str">
        <f t="array" aca="1" ref="BK91" ca="1">IF(AND(BK$3=INDIRECT("'" &amp; $O$3 &amp;"'!$H"&amp;6+$AO36),$AR$56=INDIRECT("'" &amp; $O$3 &amp;"'!$j"&amp;6+$AO36)),INDIRECT("'" &amp; $O$3 &amp;"'!$b"&amp;6+$AO36),"")</f>
        <v/>
      </c>
      <c r="BM91" t="str">
        <f t="array" aca="1" ref="BM91" ca="1">IF(AND(BM$3=INDIRECT("'" &amp; $O$3 &amp;"'!$H"&amp;6+$AO36),$AR$56=INDIRECT("'" &amp; $O$3 &amp;"'!$j"&amp;6+$AO36)),INDIRECT("'" &amp; $O$3 &amp;"'!$b"&amp;6+$AO36),"")</f>
        <v/>
      </c>
      <c r="BO91" t="str">
        <f t="array" aca="1" ref="BO91" ca="1">IF(AND(BO$3=INDIRECT("'" &amp; $O$3 &amp;"'!$H"&amp;6+$AO36),$AR$56=INDIRECT("'" &amp; $O$3 &amp;"'!$j"&amp;6+$AO36)),INDIRECT("'" &amp; $O$3 &amp;"'!$b"&amp;6+$AO36),"")</f>
        <v/>
      </c>
      <c r="BQ91" t="str">
        <f t="array" aca="1" ref="BQ91" ca="1">IF(AND(BQ$3=INDIRECT("'" &amp; $O$3 &amp;"'!$H"&amp;6+$AO36),$AR$56=INDIRECT("'" &amp; $O$3 &amp;"'!$j"&amp;6+$AO36)),INDIRECT("'" &amp; $O$3 &amp;"'!$b"&amp;6+$AO36),"")</f>
        <v/>
      </c>
      <c r="BV91" t="str">
        <f t="array" aca="1" ref="BV91" ca="1">IF(AND(BV$3=INDIRECT("'" &amp; $O$3 &amp;"'!$H"&amp;6+$AO36),$AR$56=INDIRECT("'" &amp; $O$3 &amp;"'!$j"&amp;6+$AO36)),INDIRECT("'" &amp; $O$3 &amp;"'!$c"&amp;6+$AO36),"")</f>
        <v/>
      </c>
      <c r="BX91" t="str">
        <f t="array" aca="1" ref="BX91" ca="1">IF(AND(BX$3=INDIRECT("'" &amp; $O$3 &amp;"'!$H"&amp;6+$AO36),$AR$56=INDIRECT("'" &amp; $O$3 &amp;"'!$j"&amp;6+$AO36)),INDIRECT("'" &amp; $O$3 &amp;"'!$c"&amp;6+$AO36),"")</f>
        <v/>
      </c>
      <c r="BZ91" t="str">
        <f t="array" aca="1" ref="BZ91" ca="1">IF(AND(BZ$3=INDIRECT("'" &amp; $O$3 &amp;"'!$H"&amp;6+$AO36),$AR$56=INDIRECT("'" &amp; $O$3 &amp;"'!$j"&amp;6+$AO36)),INDIRECT("'" &amp; $O$3 &amp;"'!$c"&amp;6+$AO36),"")</f>
        <v/>
      </c>
      <c r="CB91" t="str">
        <f t="array" aca="1" ref="CB91" ca="1">IF(AND(CB$3=INDIRECT("'" &amp; $O$3 &amp;"'!$H"&amp;6+$AO36),$AR$56=INDIRECT("'" &amp; $O$3 &amp;"'!$j"&amp;6+$AO36)),INDIRECT("'" &amp; $O$3 &amp;"'!$c"&amp;6+$AO36),"")</f>
        <v/>
      </c>
      <c r="CD91" t="str">
        <f t="array" aca="1" ref="CD91" ca="1">IF(AND(CD$3=INDIRECT("'" &amp; $O$3 &amp;"'!$H"&amp;6+$AO36),$AR$56=INDIRECT("'" &amp; $O$3 &amp;"'!$j"&amp;6+$AO36)),INDIRECT("'" &amp; $O$3 &amp;"'!$c"&amp;6+$AO36),"")</f>
        <v/>
      </c>
      <c r="CF91" t="str">
        <f t="array" aca="1" ref="CF91" ca="1">IF(AND(CF$3=INDIRECT("'" &amp; $O$3 &amp;"'!$H"&amp;6+$AO36),$AR$56=INDIRECT("'" &amp; $O$3 &amp;"'!$j"&amp;6+$AO36)),INDIRECT("'" &amp; $O$3 &amp;"'!$c"&amp;6+$AO36),"")</f>
        <v/>
      </c>
      <c r="CH91" t="str">
        <f t="array" aca="1" ref="CH91" ca="1">IF(AND(CH$3=INDIRECT("'" &amp; $O$3 &amp;"'!$H"&amp;6+$AO36),$AR$56=INDIRECT("'" &amp; $O$3 &amp;"'!$j"&amp;6+$AO36)),INDIRECT("'" &amp; $O$3 &amp;"'!$c"&amp;6+$AO36),"")</f>
        <v/>
      </c>
      <c r="CJ91" t="str">
        <f t="array" aca="1" ref="CJ91" ca="1">IF(AND(CJ$3=INDIRECT("'" &amp; $O$3 &amp;"'!$H"&amp;6+$AO36),$AR$56=INDIRECT("'" &amp; $O$3 &amp;"'!$j"&amp;6+$AO36)),INDIRECT("'" &amp; $O$3 &amp;"'!$c"&amp;6+$AO36),"")</f>
        <v/>
      </c>
      <c r="CL91" t="str">
        <f t="array" aca="1" ref="CL91" ca="1">IF(AND(CL$3=INDIRECT("'" &amp; $O$3 &amp;"'!$H"&amp;6+$AO36),$AR$56=INDIRECT("'" &amp; $O$3 &amp;"'!$j"&amp;6+$AO36)),INDIRECT("'" &amp; $O$3 &amp;"'!$c"&amp;6+$AO36),"")</f>
        <v/>
      </c>
      <c r="CN91" t="str">
        <f t="array" aca="1" ref="CN91" ca="1">IF(AND(CN$3=INDIRECT("'" &amp; $O$3 &amp;"'!$H"&amp;6+$AO36),$AR$56=INDIRECT("'" &amp; $O$3 &amp;"'!$j"&amp;6+$AO36)),INDIRECT("'" &amp; $O$3 &amp;"'!$c"&amp;6+$AO36),"")</f>
        <v/>
      </c>
      <c r="CP91" t="str">
        <f t="array" aca="1" ref="CP91" ca="1">IF(AND(CP$3=INDIRECT("'" &amp; $O$3 &amp;"'!$H"&amp;6+$AO36),$AR$56=INDIRECT("'" &amp; $O$3 &amp;"'!$j"&amp;6+$AO36)),INDIRECT("'" &amp; $O$3 &amp;"'!$c"&amp;6+$AO36),"")</f>
        <v/>
      </c>
      <c r="CR91" s="218" t="str">
        <f t="array" aca="1" ref="CR91" ca="1">IF(AND(CR$3=INDIRECT("'" &amp; $O$3 &amp;"'!$H"&amp;6+$AO36),$AR$56=INDIRECT("'" &amp; $O$3 &amp;"'!$j"&amp;6+$AO36)),INDIRECT("'" &amp; $O$3 &amp;"'!$c"&amp;6+$AO36),"")</f>
        <v/>
      </c>
      <c r="CT91" s="218" t="str">
        <f t="array" aca="1" ref="CT91" ca="1">IF(AND(CT$3=INDIRECT("'" &amp; $O$3 &amp;"'!$H"&amp;6+$AO36),$AR$56=INDIRECT("'" &amp; $O$3 &amp;"'!$j"&amp;6+$AO36)),INDIRECT("'" &amp; $O$3 &amp;"'!$c"&amp;6+$AO36),"")</f>
        <v/>
      </c>
      <c r="CX91" s="218" t="str">
        <f t="array" aca="1" ref="CX91" ca="1">IF(AND(CX$3=INDIRECT("'" &amp; $O$3 &amp;"'!$H"&amp;6+$AO36),$AR$56=INDIRECT("'" &amp; $O$3 &amp;"'!$j"&amp;6+$AO36)),INDIRECT("'" &amp; $O$3 &amp;"'!$d"&amp;6+$AO36),"")</f>
        <v/>
      </c>
      <c r="CZ91" s="218" t="str">
        <f t="array" aca="1" ref="CZ91" ca="1">IF(AND(CZ$3=INDIRECT("'" &amp; $O$3 &amp;"'!$H"&amp;6+$AO36),$AR$56=INDIRECT("'" &amp; $O$3 &amp;"'!$j"&amp;6+$AO36)),INDIRECT("'" &amp; $O$3 &amp;"'!$d"&amp;6+$AO36),"")</f>
        <v/>
      </c>
      <c r="DB91" s="218" t="str">
        <f t="array" aca="1" ref="DB91" ca="1">IF(AND(DB$3=INDIRECT("'" &amp; $O$3 &amp;"'!$H"&amp;6+$AO36),$AR$56=INDIRECT("'" &amp; $O$3 &amp;"'!$j"&amp;6+$AO36)),INDIRECT("'" &amp; $O$3 &amp;"'!$d"&amp;6+$AO36),"")</f>
        <v/>
      </c>
      <c r="DD91" s="218" t="str">
        <f t="array" aca="1" ref="DD91" ca="1">IF(AND(DD$3=INDIRECT("'" &amp; $O$3 &amp;"'!$H"&amp;6+$AO36),$AR$56=INDIRECT("'" &amp; $O$3 &amp;"'!$j"&amp;6+$AO36)),INDIRECT("'" &amp; $O$3 &amp;"'!$d"&amp;6+$AO36),"")</f>
        <v/>
      </c>
      <c r="DF91" s="218" t="str">
        <f t="array" aca="1" ref="DF91" ca="1">IF(AND(DF$3=INDIRECT("'" &amp; $O$3 &amp;"'!$H"&amp;6+$AO36),$AR$56=INDIRECT("'" &amp; $O$3 &amp;"'!$j"&amp;6+$AO36)),INDIRECT("'" &amp; $O$3 &amp;"'!$d"&amp;6+$AO36),"")</f>
        <v/>
      </c>
      <c r="DH91" s="218" t="str">
        <f t="array" aca="1" ref="DH91" ca="1">IF(AND(DH$3=INDIRECT("'" &amp; $O$3 &amp;"'!$H"&amp;6+$AO36),$AR$56=INDIRECT("'" &amp; $O$3 &amp;"'!$j"&amp;6+$AO36)),INDIRECT("'" &amp; $O$3 &amp;"'!$d"&amp;6+$AO36),"")</f>
        <v/>
      </c>
      <c r="DJ91" s="218" t="str">
        <f t="array" aca="1" ref="DJ91" ca="1">IF(AND(DJ$3=INDIRECT("'" &amp; $O$3 &amp;"'!$H"&amp;6+$AO36),$AR$56=INDIRECT("'" &amp; $O$3 &amp;"'!$j"&amp;6+$AO36)),INDIRECT("'" &amp; $O$3 &amp;"'!$d"&amp;6+$AO36),"")</f>
        <v/>
      </c>
      <c r="DL91" s="218" t="str">
        <f t="array" aca="1" ref="DL91" ca="1">IF(AND(DL$3=INDIRECT("'" &amp; $O$3 &amp;"'!$H"&amp;6+$AO36),$AR$56=INDIRECT("'" &amp; $O$3 &amp;"'!$j"&amp;6+$AO36)),INDIRECT("'" &amp; $O$3 &amp;"'!$d"&amp;6+$AO36),"")</f>
        <v/>
      </c>
      <c r="DN91" s="218" t="str">
        <f t="array" aca="1" ref="DN91" ca="1">IF(AND(DN$3=INDIRECT("'" &amp; $O$3 &amp;"'!$H"&amp;6+$AO36),$AR$56=INDIRECT("'" &amp; $O$3 &amp;"'!$j"&amp;6+$AO36)),INDIRECT("'" &amp; $O$3 &amp;"'!$d"&amp;6+$AO36),"")</f>
        <v/>
      </c>
      <c r="DP91" s="218" t="str">
        <f t="array" aca="1" ref="DP91" ca="1">IF(AND(DP$3=INDIRECT("'" &amp; $O$3 &amp;"'!$H"&amp;6+$AO36),$AR$56=INDIRECT("'" &amp; $O$3 &amp;"'!$j"&amp;6+$AO36)),INDIRECT("'" &amp; $O$3 &amp;"'!$d"&amp;6+$AO36),"")</f>
        <v/>
      </c>
      <c r="DR91" s="218" t="str">
        <f t="array" aca="1" ref="DR91" ca="1">IF(AND(DR$3=INDIRECT("'" &amp; $O$3 &amp;"'!$H"&amp;6+$AO36),$AR$56=INDIRECT("'" &amp; $O$3 &amp;"'!$j"&amp;6+$AO36)),INDIRECT("'" &amp; $O$3 &amp;"'!$d"&amp;6+$AO36),"")</f>
        <v/>
      </c>
      <c r="DT91" s="218" t="str">
        <f t="array" aca="1" ref="DT91" ca="1">IF(AND(DT$3=INDIRECT("'" &amp; $O$3 &amp;"'!$H"&amp;6+$AO36),$AR$56=INDIRECT("'" &amp; $O$3 &amp;"'!$j"&amp;6+$AO36)),INDIRECT("'" &amp; $O$3 &amp;"'!$d"&amp;6+$AO36),"")</f>
        <v/>
      </c>
      <c r="DV91" s="218" t="str">
        <f t="array" aca="1" ref="DV91" ca="1">IF(AND(DV$3=INDIRECT("'" &amp; $O$3 &amp;"'!$H"&amp;6+$AO36),$AR$56=INDIRECT("'" &amp; $O$3 &amp;"'!$j"&amp;6+$AO36)),INDIRECT("'" &amp; $O$3 &amp;"'!$d"&amp;6+$AO36),"")</f>
        <v/>
      </c>
    </row>
    <row r="92" spans="45:126">
      <c r="AS92" t="str">
        <f t="array" aca="1" ref="AS92" ca="1">IF(AND(AS$3=INDIRECT("'" &amp; $O$3 &amp;"'!$H"&amp;6+$AO37),$AR$56=INDIRECT("'" &amp; $O$3 &amp;"'!$j"&amp;6+$AO37)),INDIRECT("'" &amp; $O$3 &amp;"'!$b"&amp;6+$AO37),"")</f>
        <v/>
      </c>
      <c r="AU92" t="str">
        <f t="array" aca="1" ref="AU92" ca="1">IF(AND(AU$3=INDIRECT("'" &amp; $O$3 &amp;"'!$H"&amp;6+$AO37),$AR$56=INDIRECT("'" &amp; $O$3 &amp;"'!$j"&amp;6+$AO37)),INDIRECT("'" &amp; $O$3 &amp;"'!$b"&amp;6+$AO37),"")</f>
        <v/>
      </c>
      <c r="AW92" t="str">
        <f t="array" aca="1" ref="AW92" ca="1">IF(AND(AW$3=INDIRECT("'" &amp; $O$3 &amp;"'!$H"&amp;6+$AO37),$AR$56=INDIRECT("'" &amp; $O$3 &amp;"'!$j"&amp;6+$AO37)),INDIRECT("'" &amp; $O$3 &amp;"'!$b"&amp;6+$AO37),"")</f>
        <v/>
      </c>
      <c r="AY92" t="str">
        <f t="array" aca="1" ref="AY92" ca="1">IF(AND(AY$3=INDIRECT("'" &amp; $O$3 &amp;"'!$H"&amp;6+$AO37),$AR$56=INDIRECT("'" &amp; $O$3 &amp;"'!$j"&amp;6+$AO37)),INDIRECT("'" &amp; $O$3 &amp;"'!$b"&amp;6+$AO37),"")</f>
        <v/>
      </c>
      <c r="BA92" t="str">
        <f t="array" aca="1" ref="BA92" ca="1">IF(AND(BA$3=INDIRECT("'" &amp; $O$3 &amp;"'!$H"&amp;6+$AO37),$AR$56=INDIRECT("'" &amp; $O$3 &amp;"'!$j"&amp;6+$AO37)),INDIRECT("'" &amp; $O$3 &amp;"'!$b"&amp;6+$AO37),"")</f>
        <v/>
      </c>
      <c r="BC92" t="str">
        <f t="array" aca="1" ref="BC92" ca="1">IF(AND(BC$3=INDIRECT("'" &amp; $O$3 &amp;"'!$H"&amp;6+$AO37),$AR$56=INDIRECT("'" &amp; $O$3 &amp;"'!$j"&amp;6+$AO37)),INDIRECT("'" &amp; $O$3 &amp;"'!$b"&amp;6+$AO37),"")</f>
        <v/>
      </c>
      <c r="BE92" t="str">
        <f t="array" aca="1" ref="BE92" ca="1">IF(AND(BE$3=INDIRECT("'" &amp; $O$3 &amp;"'!$H"&amp;6+$AO37),$AR$56=INDIRECT("'" &amp; $O$3 &amp;"'!$j"&amp;6+$AO37)),INDIRECT("'" &amp; $O$3 &amp;"'!$b"&amp;6+$AO37),"")</f>
        <v/>
      </c>
      <c r="BG92" t="str">
        <f t="array" aca="1" ref="BG92" ca="1">IF(AND(BG$3=INDIRECT("'" &amp; $O$3 &amp;"'!$H"&amp;6+$AO37),$AR$56=INDIRECT("'" &amp; $O$3 &amp;"'!$j"&amp;6+$AO37)),INDIRECT("'" &amp; $O$3 &amp;"'!$b"&amp;6+$AO37),"")</f>
        <v/>
      </c>
      <c r="BI92" t="str">
        <f t="array" aca="1" ref="BI92" ca="1">IF(AND(BI$3=INDIRECT("'" &amp; $O$3 &amp;"'!$H"&amp;6+$AO37),$AR$56=INDIRECT("'" &amp; $O$3 &amp;"'!$j"&amp;6+$AO37)),INDIRECT("'" &amp; $O$3 &amp;"'!$b"&amp;6+$AO37),"")</f>
        <v/>
      </c>
      <c r="BK92" t="str">
        <f t="array" aca="1" ref="BK92" ca="1">IF(AND(BK$3=INDIRECT("'" &amp; $O$3 &amp;"'!$H"&amp;6+$AO37),$AR$56=INDIRECT("'" &amp; $O$3 &amp;"'!$j"&amp;6+$AO37)),INDIRECT("'" &amp; $O$3 &amp;"'!$b"&amp;6+$AO37),"")</f>
        <v/>
      </c>
      <c r="BM92" t="str">
        <f t="array" aca="1" ref="BM92" ca="1">IF(AND(BM$3=INDIRECT("'" &amp; $O$3 &amp;"'!$H"&amp;6+$AO37),$AR$56=INDIRECT("'" &amp; $O$3 &amp;"'!$j"&amp;6+$AO37)),INDIRECT("'" &amp; $O$3 &amp;"'!$b"&amp;6+$AO37),"")</f>
        <v/>
      </c>
      <c r="BO92" t="str">
        <f t="array" aca="1" ref="BO92" ca="1">IF(AND(BO$3=INDIRECT("'" &amp; $O$3 &amp;"'!$H"&amp;6+$AO37),$AR$56=INDIRECT("'" &amp; $O$3 &amp;"'!$j"&amp;6+$AO37)),INDIRECT("'" &amp; $O$3 &amp;"'!$b"&amp;6+$AO37),"")</f>
        <v/>
      </c>
      <c r="BQ92" t="str">
        <f t="array" aca="1" ref="BQ92" ca="1">IF(AND(BQ$3=INDIRECT("'" &amp; $O$3 &amp;"'!$H"&amp;6+$AO37),$AR$56=INDIRECT("'" &amp; $O$3 &amp;"'!$j"&amp;6+$AO37)),INDIRECT("'" &amp; $O$3 &amp;"'!$b"&amp;6+$AO37),"")</f>
        <v/>
      </c>
      <c r="BV92" t="str">
        <f t="array" aca="1" ref="BV92" ca="1">IF(AND(BV$3=INDIRECT("'" &amp; $O$3 &amp;"'!$H"&amp;6+$AO37),$AR$56=INDIRECT("'" &amp; $O$3 &amp;"'!$j"&amp;6+$AO37)),INDIRECT("'" &amp; $O$3 &amp;"'!$c"&amp;6+$AO37),"")</f>
        <v/>
      </c>
      <c r="BX92" t="str">
        <f t="array" aca="1" ref="BX92" ca="1">IF(AND(BX$3=INDIRECT("'" &amp; $O$3 &amp;"'!$H"&amp;6+$AO37),$AR$56=INDIRECT("'" &amp; $O$3 &amp;"'!$j"&amp;6+$AO37)),INDIRECT("'" &amp; $O$3 &amp;"'!$c"&amp;6+$AO37),"")</f>
        <v/>
      </c>
      <c r="BZ92" t="str">
        <f t="array" aca="1" ref="BZ92" ca="1">IF(AND(BZ$3=INDIRECT("'" &amp; $O$3 &amp;"'!$H"&amp;6+$AO37),$AR$56=INDIRECT("'" &amp; $O$3 &amp;"'!$j"&amp;6+$AO37)),INDIRECT("'" &amp; $O$3 &amp;"'!$c"&amp;6+$AO37),"")</f>
        <v/>
      </c>
      <c r="CB92" t="str">
        <f t="array" aca="1" ref="CB92" ca="1">IF(AND(CB$3=INDIRECT("'" &amp; $O$3 &amp;"'!$H"&amp;6+$AO37),$AR$56=INDIRECT("'" &amp; $O$3 &amp;"'!$j"&amp;6+$AO37)),INDIRECT("'" &amp; $O$3 &amp;"'!$c"&amp;6+$AO37),"")</f>
        <v/>
      </c>
      <c r="CD92" t="str">
        <f t="array" aca="1" ref="CD92" ca="1">IF(AND(CD$3=INDIRECT("'" &amp; $O$3 &amp;"'!$H"&amp;6+$AO37),$AR$56=INDIRECT("'" &amp; $O$3 &amp;"'!$j"&amp;6+$AO37)),INDIRECT("'" &amp; $O$3 &amp;"'!$c"&amp;6+$AO37),"")</f>
        <v/>
      </c>
      <c r="CF92" t="str">
        <f t="array" aca="1" ref="CF92" ca="1">IF(AND(CF$3=INDIRECT("'" &amp; $O$3 &amp;"'!$H"&amp;6+$AO37),$AR$56=INDIRECT("'" &amp; $O$3 &amp;"'!$j"&amp;6+$AO37)),INDIRECT("'" &amp; $O$3 &amp;"'!$c"&amp;6+$AO37),"")</f>
        <v/>
      </c>
      <c r="CH92" t="str">
        <f t="array" aca="1" ref="CH92" ca="1">IF(AND(CH$3=INDIRECT("'" &amp; $O$3 &amp;"'!$H"&amp;6+$AO37),$AR$56=INDIRECT("'" &amp; $O$3 &amp;"'!$j"&amp;6+$AO37)),INDIRECT("'" &amp; $O$3 &amp;"'!$c"&amp;6+$AO37),"")</f>
        <v/>
      </c>
      <c r="CJ92" t="str">
        <f t="array" aca="1" ref="CJ92" ca="1">IF(AND(CJ$3=INDIRECT("'" &amp; $O$3 &amp;"'!$H"&amp;6+$AO37),$AR$56=INDIRECT("'" &amp; $O$3 &amp;"'!$j"&amp;6+$AO37)),INDIRECT("'" &amp; $O$3 &amp;"'!$c"&amp;6+$AO37),"")</f>
        <v/>
      </c>
      <c r="CL92" t="str">
        <f t="array" aca="1" ref="CL92" ca="1">IF(AND(CL$3=INDIRECT("'" &amp; $O$3 &amp;"'!$H"&amp;6+$AO37),$AR$56=INDIRECT("'" &amp; $O$3 &amp;"'!$j"&amp;6+$AO37)),INDIRECT("'" &amp; $O$3 &amp;"'!$c"&amp;6+$AO37),"")</f>
        <v/>
      </c>
      <c r="CN92" t="str">
        <f t="array" aca="1" ref="CN92" ca="1">IF(AND(CN$3=INDIRECT("'" &amp; $O$3 &amp;"'!$H"&amp;6+$AO37),$AR$56=INDIRECT("'" &amp; $O$3 &amp;"'!$j"&amp;6+$AO37)),INDIRECT("'" &amp; $O$3 &amp;"'!$c"&amp;6+$AO37),"")</f>
        <v/>
      </c>
      <c r="CP92" t="str">
        <f t="array" aca="1" ref="CP92" ca="1">IF(AND(CP$3=INDIRECT("'" &amp; $O$3 &amp;"'!$H"&amp;6+$AO37),$AR$56=INDIRECT("'" &amp; $O$3 &amp;"'!$j"&amp;6+$AO37)),INDIRECT("'" &amp; $O$3 &amp;"'!$c"&amp;6+$AO37),"")</f>
        <v/>
      </c>
      <c r="CR92" s="218" t="str">
        <f t="array" aca="1" ref="CR92" ca="1">IF(AND(CR$3=INDIRECT("'" &amp; $O$3 &amp;"'!$H"&amp;6+$AO37),$AR$56=INDIRECT("'" &amp; $O$3 &amp;"'!$j"&amp;6+$AO37)),INDIRECT("'" &amp; $O$3 &amp;"'!$c"&amp;6+$AO37),"")</f>
        <v/>
      </c>
      <c r="CT92" s="218" t="str">
        <f t="array" aca="1" ref="CT92" ca="1">IF(AND(CT$3=INDIRECT("'" &amp; $O$3 &amp;"'!$H"&amp;6+$AO37),$AR$56=INDIRECT("'" &amp; $O$3 &amp;"'!$j"&amp;6+$AO37)),INDIRECT("'" &amp; $O$3 &amp;"'!$c"&amp;6+$AO37),"")</f>
        <v/>
      </c>
      <c r="CX92" s="218" t="str">
        <f t="array" aca="1" ref="CX92" ca="1">IF(AND(CX$3=INDIRECT("'" &amp; $O$3 &amp;"'!$H"&amp;6+$AO37),$AR$56=INDIRECT("'" &amp; $O$3 &amp;"'!$j"&amp;6+$AO37)),INDIRECT("'" &amp; $O$3 &amp;"'!$d"&amp;6+$AO37),"")</f>
        <v/>
      </c>
      <c r="CZ92" s="218" t="str">
        <f t="array" aca="1" ref="CZ92" ca="1">IF(AND(CZ$3=INDIRECT("'" &amp; $O$3 &amp;"'!$H"&amp;6+$AO37),$AR$56=INDIRECT("'" &amp; $O$3 &amp;"'!$j"&amp;6+$AO37)),INDIRECT("'" &amp; $O$3 &amp;"'!$d"&amp;6+$AO37),"")</f>
        <v/>
      </c>
      <c r="DB92" s="218" t="str">
        <f t="array" aca="1" ref="DB92" ca="1">IF(AND(DB$3=INDIRECT("'" &amp; $O$3 &amp;"'!$H"&amp;6+$AO37),$AR$56=INDIRECT("'" &amp; $O$3 &amp;"'!$j"&amp;6+$AO37)),INDIRECT("'" &amp; $O$3 &amp;"'!$d"&amp;6+$AO37),"")</f>
        <v/>
      </c>
      <c r="DD92" s="218" t="str">
        <f t="array" aca="1" ref="DD92" ca="1">IF(AND(DD$3=INDIRECT("'" &amp; $O$3 &amp;"'!$H"&amp;6+$AO37),$AR$56=INDIRECT("'" &amp; $O$3 &amp;"'!$j"&amp;6+$AO37)),INDIRECT("'" &amp; $O$3 &amp;"'!$d"&amp;6+$AO37),"")</f>
        <v/>
      </c>
      <c r="DF92" s="218" t="str">
        <f t="array" aca="1" ref="DF92" ca="1">IF(AND(DF$3=INDIRECT("'" &amp; $O$3 &amp;"'!$H"&amp;6+$AO37),$AR$56=INDIRECT("'" &amp; $O$3 &amp;"'!$j"&amp;6+$AO37)),INDIRECT("'" &amp; $O$3 &amp;"'!$d"&amp;6+$AO37),"")</f>
        <v/>
      </c>
      <c r="DH92" s="218" t="str">
        <f t="array" aca="1" ref="DH92" ca="1">IF(AND(DH$3=INDIRECT("'" &amp; $O$3 &amp;"'!$H"&amp;6+$AO37),$AR$56=INDIRECT("'" &amp; $O$3 &amp;"'!$j"&amp;6+$AO37)),INDIRECT("'" &amp; $O$3 &amp;"'!$d"&amp;6+$AO37),"")</f>
        <v/>
      </c>
      <c r="DJ92" s="218" t="str">
        <f t="array" aca="1" ref="DJ92" ca="1">IF(AND(DJ$3=INDIRECT("'" &amp; $O$3 &amp;"'!$H"&amp;6+$AO37),$AR$56=INDIRECT("'" &amp; $O$3 &amp;"'!$j"&amp;6+$AO37)),INDIRECT("'" &amp; $O$3 &amp;"'!$d"&amp;6+$AO37),"")</f>
        <v/>
      </c>
      <c r="DL92" s="218" t="str">
        <f t="array" aca="1" ref="DL92" ca="1">IF(AND(DL$3=INDIRECT("'" &amp; $O$3 &amp;"'!$H"&amp;6+$AO37),$AR$56=INDIRECT("'" &amp; $O$3 &amp;"'!$j"&amp;6+$AO37)),INDIRECT("'" &amp; $O$3 &amp;"'!$d"&amp;6+$AO37),"")</f>
        <v/>
      </c>
      <c r="DN92" s="218" t="str">
        <f t="array" aca="1" ref="DN92" ca="1">IF(AND(DN$3=INDIRECT("'" &amp; $O$3 &amp;"'!$H"&amp;6+$AO37),$AR$56=INDIRECT("'" &amp; $O$3 &amp;"'!$j"&amp;6+$AO37)),INDIRECT("'" &amp; $O$3 &amp;"'!$d"&amp;6+$AO37),"")</f>
        <v/>
      </c>
      <c r="DP92" s="218" t="str">
        <f t="array" aca="1" ref="DP92" ca="1">IF(AND(DP$3=INDIRECT("'" &amp; $O$3 &amp;"'!$H"&amp;6+$AO37),$AR$56=INDIRECT("'" &amp; $O$3 &amp;"'!$j"&amp;6+$AO37)),INDIRECT("'" &amp; $O$3 &amp;"'!$d"&amp;6+$AO37),"")</f>
        <v/>
      </c>
      <c r="DR92" s="218" t="str">
        <f t="array" aca="1" ref="DR92" ca="1">IF(AND(DR$3=INDIRECT("'" &amp; $O$3 &amp;"'!$H"&amp;6+$AO37),$AR$56=INDIRECT("'" &amp; $O$3 &amp;"'!$j"&amp;6+$AO37)),INDIRECT("'" &amp; $O$3 &amp;"'!$d"&amp;6+$AO37),"")</f>
        <v/>
      </c>
      <c r="DT92" s="218" t="str">
        <f t="array" aca="1" ref="DT92" ca="1">IF(AND(DT$3=INDIRECT("'" &amp; $O$3 &amp;"'!$H"&amp;6+$AO37),$AR$56=INDIRECT("'" &amp; $O$3 &amp;"'!$j"&amp;6+$AO37)),INDIRECT("'" &amp; $O$3 &amp;"'!$d"&amp;6+$AO37),"")</f>
        <v/>
      </c>
      <c r="DV92" s="218" t="str">
        <f t="array" aca="1" ref="DV92" ca="1">IF(AND(DV$3=INDIRECT("'" &amp; $O$3 &amp;"'!$H"&amp;6+$AO37),$AR$56=INDIRECT("'" &amp; $O$3 &amp;"'!$j"&amp;6+$AO37)),INDIRECT("'" &amp; $O$3 &amp;"'!$d"&amp;6+$AO37),"")</f>
        <v/>
      </c>
    </row>
    <row r="93" spans="45:126">
      <c r="AS93" t="str">
        <f t="array" aca="1" ref="AS93" ca="1">IF(AND(AS$3=INDIRECT("'" &amp; $O$3 &amp;"'!$H"&amp;6+$AO38),$AR$56=INDIRECT("'" &amp; $O$3 &amp;"'!$j"&amp;6+$AO38)),INDIRECT("'" &amp; $O$3 &amp;"'!$b"&amp;6+$AO38),"")</f>
        <v/>
      </c>
      <c r="AU93" t="str">
        <f t="array" aca="1" ref="AU93" ca="1">IF(AND(AU$3=INDIRECT("'" &amp; $O$3 &amp;"'!$H"&amp;6+$AO38),$AR$56=INDIRECT("'" &amp; $O$3 &amp;"'!$j"&amp;6+$AO38)),INDIRECT("'" &amp; $O$3 &amp;"'!$b"&amp;6+$AO38),"")</f>
        <v/>
      </c>
      <c r="AW93" t="str">
        <f t="array" aca="1" ref="AW93" ca="1">IF(AND(AW$3=INDIRECT("'" &amp; $O$3 &amp;"'!$H"&amp;6+$AO38),$AR$56=INDIRECT("'" &amp; $O$3 &amp;"'!$j"&amp;6+$AO38)),INDIRECT("'" &amp; $O$3 &amp;"'!$b"&amp;6+$AO38),"")</f>
        <v/>
      </c>
      <c r="AY93" t="str">
        <f t="array" aca="1" ref="AY93" ca="1">IF(AND(AY$3=INDIRECT("'" &amp; $O$3 &amp;"'!$H"&amp;6+$AO38),$AR$56=INDIRECT("'" &amp; $O$3 &amp;"'!$j"&amp;6+$AO38)),INDIRECT("'" &amp; $O$3 &amp;"'!$b"&amp;6+$AO38),"")</f>
        <v/>
      </c>
      <c r="BA93" t="str">
        <f t="array" aca="1" ref="BA93" ca="1">IF(AND(BA$3=INDIRECT("'" &amp; $O$3 &amp;"'!$H"&amp;6+$AO38),$AR$56=INDIRECT("'" &amp; $O$3 &amp;"'!$j"&amp;6+$AO38)),INDIRECT("'" &amp; $O$3 &amp;"'!$b"&amp;6+$AO38),"")</f>
        <v/>
      </c>
      <c r="BC93" t="str">
        <f t="array" aca="1" ref="BC93" ca="1">IF(AND(BC$3=INDIRECT("'" &amp; $O$3 &amp;"'!$H"&amp;6+$AO38),$AR$56=INDIRECT("'" &amp; $O$3 &amp;"'!$j"&amp;6+$AO38)),INDIRECT("'" &amp; $O$3 &amp;"'!$b"&amp;6+$AO38),"")</f>
        <v/>
      </c>
      <c r="BE93" t="str">
        <f t="array" aca="1" ref="BE93" ca="1">IF(AND(BE$3=INDIRECT("'" &amp; $O$3 &amp;"'!$H"&amp;6+$AO38),$AR$56=INDIRECT("'" &amp; $O$3 &amp;"'!$j"&amp;6+$AO38)),INDIRECT("'" &amp; $O$3 &amp;"'!$b"&amp;6+$AO38),"")</f>
        <v/>
      </c>
      <c r="BG93" t="str">
        <f t="array" aca="1" ref="BG93" ca="1">IF(AND(BG$3=INDIRECT("'" &amp; $O$3 &amp;"'!$H"&amp;6+$AO38),$AR$56=INDIRECT("'" &amp; $O$3 &amp;"'!$j"&amp;6+$AO38)),INDIRECT("'" &amp; $O$3 &amp;"'!$b"&amp;6+$AO38),"")</f>
        <v/>
      </c>
      <c r="BI93" t="str">
        <f t="array" aca="1" ref="BI93" ca="1">IF(AND(BI$3=INDIRECT("'" &amp; $O$3 &amp;"'!$H"&amp;6+$AO38),$AR$56=INDIRECT("'" &amp; $O$3 &amp;"'!$j"&amp;6+$AO38)),INDIRECT("'" &amp; $O$3 &amp;"'!$b"&amp;6+$AO38),"")</f>
        <v/>
      </c>
      <c r="BK93" t="str">
        <f t="array" aca="1" ref="BK93" ca="1">IF(AND(BK$3=INDIRECT("'" &amp; $O$3 &amp;"'!$H"&amp;6+$AO38),$AR$56=INDIRECT("'" &amp; $O$3 &amp;"'!$j"&amp;6+$AO38)),INDIRECT("'" &amp; $O$3 &amp;"'!$b"&amp;6+$AO38),"")</f>
        <v/>
      </c>
      <c r="BM93" t="str">
        <f t="array" aca="1" ref="BM93" ca="1">IF(AND(BM$3=INDIRECT("'" &amp; $O$3 &amp;"'!$H"&amp;6+$AO38),$AR$56=INDIRECT("'" &amp; $O$3 &amp;"'!$j"&amp;6+$AO38)),INDIRECT("'" &amp; $O$3 &amp;"'!$b"&amp;6+$AO38),"")</f>
        <v/>
      </c>
      <c r="BO93" t="str">
        <f t="array" aca="1" ref="BO93" ca="1">IF(AND(BO$3=INDIRECT("'" &amp; $O$3 &amp;"'!$H"&amp;6+$AO38),$AR$56=INDIRECT("'" &amp; $O$3 &amp;"'!$j"&amp;6+$AO38)),INDIRECT("'" &amp; $O$3 &amp;"'!$b"&amp;6+$AO38),"")</f>
        <v/>
      </c>
      <c r="BQ93" t="str">
        <f t="array" aca="1" ref="BQ93" ca="1">IF(AND(BQ$3=INDIRECT("'" &amp; $O$3 &amp;"'!$H"&amp;6+$AO38),$AR$56=INDIRECT("'" &amp; $O$3 &amp;"'!$j"&amp;6+$AO38)),INDIRECT("'" &amp; $O$3 &amp;"'!$b"&amp;6+$AO38),"")</f>
        <v/>
      </c>
      <c r="BV93" t="str">
        <f t="array" aca="1" ref="BV93" ca="1">IF(AND(BV$3=INDIRECT("'" &amp; $O$3 &amp;"'!$H"&amp;6+$AO38),$AR$56=INDIRECT("'" &amp; $O$3 &amp;"'!$j"&amp;6+$AO38)),INDIRECT("'" &amp; $O$3 &amp;"'!$c"&amp;6+$AO38),"")</f>
        <v/>
      </c>
      <c r="BX93" t="str">
        <f t="array" aca="1" ref="BX93" ca="1">IF(AND(BX$3=INDIRECT("'" &amp; $O$3 &amp;"'!$H"&amp;6+$AO38),$AR$56=INDIRECT("'" &amp; $O$3 &amp;"'!$j"&amp;6+$AO38)),INDIRECT("'" &amp; $O$3 &amp;"'!$c"&amp;6+$AO38),"")</f>
        <v/>
      </c>
      <c r="BZ93" t="str">
        <f t="array" aca="1" ref="BZ93" ca="1">IF(AND(BZ$3=INDIRECT("'" &amp; $O$3 &amp;"'!$H"&amp;6+$AO38),$AR$56=INDIRECT("'" &amp; $O$3 &amp;"'!$j"&amp;6+$AO38)),INDIRECT("'" &amp; $O$3 &amp;"'!$c"&amp;6+$AO38),"")</f>
        <v/>
      </c>
      <c r="CB93" t="str">
        <f t="array" aca="1" ref="CB93" ca="1">IF(AND(CB$3=INDIRECT("'" &amp; $O$3 &amp;"'!$H"&amp;6+$AO38),$AR$56=INDIRECT("'" &amp; $O$3 &amp;"'!$j"&amp;6+$AO38)),INDIRECT("'" &amp; $O$3 &amp;"'!$c"&amp;6+$AO38),"")</f>
        <v/>
      </c>
      <c r="CD93" t="str">
        <f t="array" aca="1" ref="CD93" ca="1">IF(AND(CD$3=INDIRECT("'" &amp; $O$3 &amp;"'!$H"&amp;6+$AO38),$AR$56=INDIRECT("'" &amp; $O$3 &amp;"'!$j"&amp;6+$AO38)),INDIRECT("'" &amp; $O$3 &amp;"'!$c"&amp;6+$AO38),"")</f>
        <v/>
      </c>
      <c r="CF93" t="str">
        <f t="array" aca="1" ref="CF93" ca="1">IF(AND(CF$3=INDIRECT("'" &amp; $O$3 &amp;"'!$H"&amp;6+$AO38),$AR$56=INDIRECT("'" &amp; $O$3 &amp;"'!$j"&amp;6+$AO38)),INDIRECT("'" &amp; $O$3 &amp;"'!$c"&amp;6+$AO38),"")</f>
        <v/>
      </c>
      <c r="CH93" t="str">
        <f t="array" aca="1" ref="CH93" ca="1">IF(AND(CH$3=INDIRECT("'" &amp; $O$3 &amp;"'!$H"&amp;6+$AO38),$AR$56=INDIRECT("'" &amp; $O$3 &amp;"'!$j"&amp;6+$AO38)),INDIRECT("'" &amp; $O$3 &amp;"'!$c"&amp;6+$AO38),"")</f>
        <v/>
      </c>
      <c r="CJ93" t="str">
        <f t="array" aca="1" ref="CJ93" ca="1">IF(AND(CJ$3=INDIRECT("'" &amp; $O$3 &amp;"'!$H"&amp;6+$AO38),$AR$56=INDIRECT("'" &amp; $O$3 &amp;"'!$j"&amp;6+$AO38)),INDIRECT("'" &amp; $O$3 &amp;"'!$c"&amp;6+$AO38),"")</f>
        <v/>
      </c>
      <c r="CL93" t="str">
        <f t="array" aca="1" ref="CL93" ca="1">IF(AND(CL$3=INDIRECT("'" &amp; $O$3 &amp;"'!$H"&amp;6+$AO38),$AR$56=INDIRECT("'" &amp; $O$3 &amp;"'!$j"&amp;6+$AO38)),INDIRECT("'" &amp; $O$3 &amp;"'!$c"&amp;6+$AO38),"")</f>
        <v/>
      </c>
      <c r="CN93" t="str">
        <f t="array" aca="1" ref="CN93" ca="1">IF(AND(CN$3=INDIRECT("'" &amp; $O$3 &amp;"'!$H"&amp;6+$AO38),$AR$56=INDIRECT("'" &amp; $O$3 &amp;"'!$j"&amp;6+$AO38)),INDIRECT("'" &amp; $O$3 &amp;"'!$c"&amp;6+$AO38),"")</f>
        <v/>
      </c>
      <c r="CP93" t="str">
        <f t="array" aca="1" ref="CP93" ca="1">IF(AND(CP$3=INDIRECT("'" &amp; $O$3 &amp;"'!$H"&amp;6+$AO38),$AR$56=INDIRECT("'" &amp; $O$3 &amp;"'!$j"&amp;6+$AO38)),INDIRECT("'" &amp; $O$3 &amp;"'!$c"&amp;6+$AO38),"")</f>
        <v/>
      </c>
      <c r="CR93" s="218" t="str">
        <f t="array" aca="1" ref="CR93" ca="1">IF(AND(CR$3=INDIRECT("'" &amp; $O$3 &amp;"'!$H"&amp;6+$AO38),$AR$56=INDIRECT("'" &amp; $O$3 &amp;"'!$j"&amp;6+$AO38)),INDIRECT("'" &amp; $O$3 &amp;"'!$c"&amp;6+$AO38),"")</f>
        <v/>
      </c>
      <c r="CT93" s="218" t="str">
        <f t="array" aca="1" ref="CT93" ca="1">IF(AND(CT$3=INDIRECT("'" &amp; $O$3 &amp;"'!$H"&amp;6+$AO38),$AR$56=INDIRECT("'" &amp; $O$3 &amp;"'!$j"&amp;6+$AO38)),INDIRECT("'" &amp; $O$3 &amp;"'!$c"&amp;6+$AO38),"")</f>
        <v/>
      </c>
      <c r="CX93" s="218" t="str">
        <f t="array" aca="1" ref="CX93" ca="1">IF(AND(CX$3=INDIRECT("'" &amp; $O$3 &amp;"'!$H"&amp;6+$AO38),$AR$56=INDIRECT("'" &amp; $O$3 &amp;"'!$j"&amp;6+$AO38)),INDIRECT("'" &amp; $O$3 &amp;"'!$d"&amp;6+$AO38),"")</f>
        <v/>
      </c>
      <c r="CZ93" s="218" t="str">
        <f t="array" aca="1" ref="CZ93" ca="1">IF(AND(CZ$3=INDIRECT("'" &amp; $O$3 &amp;"'!$H"&amp;6+$AO38),$AR$56=INDIRECT("'" &amp; $O$3 &amp;"'!$j"&amp;6+$AO38)),INDIRECT("'" &amp; $O$3 &amp;"'!$d"&amp;6+$AO38),"")</f>
        <v/>
      </c>
      <c r="DB93" s="218" t="str">
        <f t="array" aca="1" ref="DB93" ca="1">IF(AND(DB$3=INDIRECT("'" &amp; $O$3 &amp;"'!$H"&amp;6+$AO38),$AR$56=INDIRECT("'" &amp; $O$3 &amp;"'!$j"&amp;6+$AO38)),INDIRECT("'" &amp; $O$3 &amp;"'!$d"&amp;6+$AO38),"")</f>
        <v/>
      </c>
      <c r="DD93" s="218" t="str">
        <f t="array" aca="1" ref="DD93" ca="1">IF(AND(DD$3=INDIRECT("'" &amp; $O$3 &amp;"'!$H"&amp;6+$AO38),$AR$56=INDIRECT("'" &amp; $O$3 &amp;"'!$j"&amp;6+$AO38)),INDIRECT("'" &amp; $O$3 &amp;"'!$d"&amp;6+$AO38),"")</f>
        <v/>
      </c>
      <c r="DF93" s="218" t="str">
        <f t="array" aca="1" ref="DF93" ca="1">IF(AND(DF$3=INDIRECT("'" &amp; $O$3 &amp;"'!$H"&amp;6+$AO38),$AR$56=INDIRECT("'" &amp; $O$3 &amp;"'!$j"&amp;6+$AO38)),INDIRECT("'" &amp; $O$3 &amp;"'!$d"&amp;6+$AO38),"")</f>
        <v/>
      </c>
      <c r="DH93" s="218" t="str">
        <f t="array" aca="1" ref="DH93" ca="1">IF(AND(DH$3=INDIRECT("'" &amp; $O$3 &amp;"'!$H"&amp;6+$AO38),$AR$56=INDIRECT("'" &amp; $O$3 &amp;"'!$j"&amp;6+$AO38)),INDIRECT("'" &amp; $O$3 &amp;"'!$d"&amp;6+$AO38),"")</f>
        <v/>
      </c>
      <c r="DJ93" s="218" t="str">
        <f t="array" aca="1" ref="DJ93" ca="1">IF(AND(DJ$3=INDIRECT("'" &amp; $O$3 &amp;"'!$H"&amp;6+$AO38),$AR$56=INDIRECT("'" &amp; $O$3 &amp;"'!$j"&amp;6+$AO38)),INDIRECT("'" &amp; $O$3 &amp;"'!$d"&amp;6+$AO38),"")</f>
        <v/>
      </c>
      <c r="DL93" s="218" t="str">
        <f t="array" aca="1" ref="DL93" ca="1">IF(AND(DL$3=INDIRECT("'" &amp; $O$3 &amp;"'!$H"&amp;6+$AO38),$AR$56=INDIRECT("'" &amp; $O$3 &amp;"'!$j"&amp;6+$AO38)),INDIRECT("'" &amp; $O$3 &amp;"'!$d"&amp;6+$AO38),"")</f>
        <v/>
      </c>
      <c r="DN93" s="218" t="str">
        <f t="array" aca="1" ref="DN93" ca="1">IF(AND(DN$3=INDIRECT("'" &amp; $O$3 &amp;"'!$H"&amp;6+$AO38),$AR$56=INDIRECT("'" &amp; $O$3 &amp;"'!$j"&amp;6+$AO38)),INDIRECT("'" &amp; $O$3 &amp;"'!$d"&amp;6+$AO38),"")</f>
        <v/>
      </c>
      <c r="DP93" s="218" t="str">
        <f t="array" aca="1" ref="DP93" ca="1">IF(AND(DP$3=INDIRECT("'" &amp; $O$3 &amp;"'!$H"&amp;6+$AO38),$AR$56=INDIRECT("'" &amp; $O$3 &amp;"'!$j"&amp;6+$AO38)),INDIRECT("'" &amp; $O$3 &amp;"'!$d"&amp;6+$AO38),"")</f>
        <v/>
      </c>
      <c r="DR93" s="218" t="str">
        <f t="array" aca="1" ref="DR93" ca="1">IF(AND(DR$3=INDIRECT("'" &amp; $O$3 &amp;"'!$H"&amp;6+$AO38),$AR$56=INDIRECT("'" &amp; $O$3 &amp;"'!$j"&amp;6+$AO38)),INDIRECT("'" &amp; $O$3 &amp;"'!$d"&amp;6+$AO38),"")</f>
        <v/>
      </c>
      <c r="DT93" s="218" t="str">
        <f t="array" aca="1" ref="DT93" ca="1">IF(AND(DT$3=INDIRECT("'" &amp; $O$3 &amp;"'!$H"&amp;6+$AO38),$AR$56=INDIRECT("'" &amp; $O$3 &amp;"'!$j"&amp;6+$AO38)),INDIRECT("'" &amp; $O$3 &amp;"'!$d"&amp;6+$AO38),"")</f>
        <v/>
      </c>
      <c r="DV93" s="218" t="str">
        <f t="array" aca="1" ref="DV93" ca="1">IF(AND(DV$3=INDIRECT("'" &amp; $O$3 &amp;"'!$H"&amp;6+$AO38),$AR$56=INDIRECT("'" &amp; $O$3 &amp;"'!$j"&amp;6+$AO38)),INDIRECT("'" &amp; $O$3 &amp;"'!$d"&amp;6+$AO38),"")</f>
        <v/>
      </c>
    </row>
    <row r="94" spans="45:126">
      <c r="AS94" t="str">
        <f t="array" aca="1" ref="AS94" ca="1">IF(AND(AS$3=INDIRECT("'" &amp; $O$3 &amp;"'!$H"&amp;6+$AO39),$AR$56=INDIRECT("'" &amp; $O$3 &amp;"'!$j"&amp;6+$AO39)),INDIRECT("'" &amp; $O$3 &amp;"'!$b"&amp;6+$AO39),"")</f>
        <v/>
      </c>
      <c r="AU94" t="str">
        <f t="array" aca="1" ref="AU94" ca="1">IF(AND(AU$3=INDIRECT("'" &amp; $O$3 &amp;"'!$H"&amp;6+$AO39),$AR$56=INDIRECT("'" &amp; $O$3 &amp;"'!$j"&amp;6+$AO39)),INDIRECT("'" &amp; $O$3 &amp;"'!$b"&amp;6+$AO39),"")</f>
        <v/>
      </c>
      <c r="AW94" t="str">
        <f t="array" aca="1" ref="AW94" ca="1">IF(AND(AW$3=INDIRECT("'" &amp; $O$3 &amp;"'!$H"&amp;6+$AO39),$AR$56=INDIRECT("'" &amp; $O$3 &amp;"'!$j"&amp;6+$AO39)),INDIRECT("'" &amp; $O$3 &amp;"'!$b"&amp;6+$AO39),"")</f>
        <v/>
      </c>
      <c r="AY94" t="str">
        <f t="array" aca="1" ref="AY94" ca="1">IF(AND(AY$3=INDIRECT("'" &amp; $O$3 &amp;"'!$H"&amp;6+$AO39),$AR$56=INDIRECT("'" &amp; $O$3 &amp;"'!$j"&amp;6+$AO39)),INDIRECT("'" &amp; $O$3 &amp;"'!$b"&amp;6+$AO39),"")</f>
        <v/>
      </c>
      <c r="BA94" t="str">
        <f t="array" aca="1" ref="BA94" ca="1">IF(AND(BA$3=INDIRECT("'" &amp; $O$3 &amp;"'!$H"&amp;6+$AO39),$AR$56=INDIRECT("'" &amp; $O$3 &amp;"'!$j"&amp;6+$AO39)),INDIRECT("'" &amp; $O$3 &amp;"'!$b"&amp;6+$AO39),"")</f>
        <v/>
      </c>
      <c r="BC94" t="str">
        <f t="array" aca="1" ref="BC94" ca="1">IF(AND(BC$3=INDIRECT("'" &amp; $O$3 &amp;"'!$H"&amp;6+$AO39),$AR$56=INDIRECT("'" &amp; $O$3 &amp;"'!$j"&amp;6+$AO39)),INDIRECT("'" &amp; $O$3 &amp;"'!$b"&amp;6+$AO39),"")</f>
        <v/>
      </c>
      <c r="BE94" t="str">
        <f t="array" aca="1" ref="BE94" ca="1">IF(AND(BE$3=INDIRECT("'" &amp; $O$3 &amp;"'!$H"&amp;6+$AO39),$AR$56=INDIRECT("'" &amp; $O$3 &amp;"'!$j"&amp;6+$AO39)),INDIRECT("'" &amp; $O$3 &amp;"'!$b"&amp;6+$AO39),"")</f>
        <v/>
      </c>
      <c r="BG94" t="str">
        <f t="array" aca="1" ref="BG94" ca="1">IF(AND(BG$3=INDIRECT("'" &amp; $O$3 &amp;"'!$H"&amp;6+$AO39),$AR$56=INDIRECT("'" &amp; $O$3 &amp;"'!$j"&amp;6+$AO39)),INDIRECT("'" &amp; $O$3 &amp;"'!$b"&amp;6+$AO39),"")</f>
        <v/>
      </c>
      <c r="BI94" t="str">
        <f t="array" aca="1" ref="BI94" ca="1">IF(AND(BI$3=INDIRECT("'" &amp; $O$3 &amp;"'!$H"&amp;6+$AO39),$AR$56=INDIRECT("'" &amp; $O$3 &amp;"'!$j"&amp;6+$AO39)),INDIRECT("'" &amp; $O$3 &amp;"'!$b"&amp;6+$AO39),"")</f>
        <v/>
      </c>
      <c r="BK94" t="str">
        <f t="array" aca="1" ref="BK94" ca="1">IF(AND(BK$3=INDIRECT("'" &amp; $O$3 &amp;"'!$H"&amp;6+$AO39),$AR$56=INDIRECT("'" &amp; $O$3 &amp;"'!$j"&amp;6+$AO39)),INDIRECT("'" &amp; $O$3 &amp;"'!$b"&amp;6+$AO39),"")</f>
        <v/>
      </c>
      <c r="BM94" t="str">
        <f t="array" aca="1" ref="BM94" ca="1">IF(AND(BM$3=INDIRECT("'" &amp; $O$3 &amp;"'!$H"&amp;6+$AO39),$AR$56=INDIRECT("'" &amp; $O$3 &amp;"'!$j"&amp;6+$AO39)),INDIRECT("'" &amp; $O$3 &amp;"'!$b"&amp;6+$AO39),"")</f>
        <v/>
      </c>
      <c r="BO94" t="str">
        <f t="array" aca="1" ref="BO94" ca="1">IF(AND(BO$3=INDIRECT("'" &amp; $O$3 &amp;"'!$H"&amp;6+$AO39),$AR$56=INDIRECT("'" &amp; $O$3 &amp;"'!$j"&amp;6+$AO39)),INDIRECT("'" &amp; $O$3 &amp;"'!$b"&amp;6+$AO39),"")</f>
        <v/>
      </c>
      <c r="BQ94" t="str">
        <f t="array" aca="1" ref="BQ94" ca="1">IF(AND(BQ$3=INDIRECT("'" &amp; $O$3 &amp;"'!$H"&amp;6+$AO39),$AR$56=INDIRECT("'" &amp; $O$3 &amp;"'!$j"&amp;6+$AO39)),INDIRECT("'" &amp; $O$3 &amp;"'!$b"&amp;6+$AO39),"")</f>
        <v/>
      </c>
      <c r="BV94" t="str">
        <f t="array" aca="1" ref="BV94" ca="1">IF(AND(BV$3=INDIRECT("'" &amp; $O$3 &amp;"'!$H"&amp;6+$AO39),$AR$56=INDIRECT("'" &amp; $O$3 &amp;"'!$j"&amp;6+$AO39)),INDIRECT("'" &amp; $O$3 &amp;"'!$c"&amp;6+$AO39),"")</f>
        <v/>
      </c>
      <c r="BX94" t="str">
        <f t="array" aca="1" ref="BX94" ca="1">IF(AND(BX$3=INDIRECT("'" &amp; $O$3 &amp;"'!$H"&amp;6+$AO39),$AR$56=INDIRECT("'" &amp; $O$3 &amp;"'!$j"&amp;6+$AO39)),INDIRECT("'" &amp; $O$3 &amp;"'!$c"&amp;6+$AO39),"")</f>
        <v/>
      </c>
      <c r="BZ94" t="str">
        <f t="array" aca="1" ref="BZ94" ca="1">IF(AND(BZ$3=INDIRECT("'" &amp; $O$3 &amp;"'!$H"&amp;6+$AO39),$AR$56=INDIRECT("'" &amp; $O$3 &amp;"'!$j"&amp;6+$AO39)),INDIRECT("'" &amp; $O$3 &amp;"'!$c"&amp;6+$AO39),"")</f>
        <v/>
      </c>
      <c r="CB94" t="str">
        <f t="array" aca="1" ref="CB94" ca="1">IF(AND(CB$3=INDIRECT("'" &amp; $O$3 &amp;"'!$H"&amp;6+$AO39),$AR$56=INDIRECT("'" &amp; $O$3 &amp;"'!$j"&amp;6+$AO39)),INDIRECT("'" &amp; $O$3 &amp;"'!$c"&amp;6+$AO39),"")</f>
        <v/>
      </c>
      <c r="CD94" t="str">
        <f t="array" aca="1" ref="CD94" ca="1">IF(AND(CD$3=INDIRECT("'" &amp; $O$3 &amp;"'!$H"&amp;6+$AO39),$AR$56=INDIRECT("'" &amp; $O$3 &amp;"'!$j"&amp;6+$AO39)),INDIRECT("'" &amp; $O$3 &amp;"'!$c"&amp;6+$AO39),"")</f>
        <v/>
      </c>
      <c r="CF94" t="str">
        <f t="array" aca="1" ref="CF94" ca="1">IF(AND(CF$3=INDIRECT("'" &amp; $O$3 &amp;"'!$H"&amp;6+$AO39),$AR$56=INDIRECT("'" &amp; $O$3 &amp;"'!$j"&amp;6+$AO39)),INDIRECT("'" &amp; $O$3 &amp;"'!$c"&amp;6+$AO39),"")</f>
        <v/>
      </c>
      <c r="CH94" t="str">
        <f t="array" aca="1" ref="CH94" ca="1">IF(AND(CH$3=INDIRECT("'" &amp; $O$3 &amp;"'!$H"&amp;6+$AO39),$AR$56=INDIRECT("'" &amp; $O$3 &amp;"'!$j"&amp;6+$AO39)),INDIRECT("'" &amp; $O$3 &amp;"'!$c"&amp;6+$AO39),"")</f>
        <v/>
      </c>
      <c r="CJ94" t="str">
        <f t="array" aca="1" ref="CJ94" ca="1">IF(AND(CJ$3=INDIRECT("'" &amp; $O$3 &amp;"'!$H"&amp;6+$AO39),$AR$56=INDIRECT("'" &amp; $O$3 &amp;"'!$j"&amp;6+$AO39)),INDIRECT("'" &amp; $O$3 &amp;"'!$c"&amp;6+$AO39),"")</f>
        <v/>
      </c>
      <c r="CL94" t="str">
        <f t="array" aca="1" ref="CL94" ca="1">IF(AND(CL$3=INDIRECT("'" &amp; $O$3 &amp;"'!$H"&amp;6+$AO39),$AR$56=INDIRECT("'" &amp; $O$3 &amp;"'!$j"&amp;6+$AO39)),INDIRECT("'" &amp; $O$3 &amp;"'!$c"&amp;6+$AO39),"")</f>
        <v/>
      </c>
      <c r="CN94" t="str">
        <f t="array" aca="1" ref="CN94" ca="1">IF(AND(CN$3=INDIRECT("'" &amp; $O$3 &amp;"'!$H"&amp;6+$AO39),$AR$56=INDIRECT("'" &amp; $O$3 &amp;"'!$j"&amp;6+$AO39)),INDIRECT("'" &amp; $O$3 &amp;"'!$c"&amp;6+$AO39),"")</f>
        <v/>
      </c>
      <c r="CP94" t="str">
        <f t="array" aca="1" ref="CP94" ca="1">IF(AND(CP$3=INDIRECT("'" &amp; $O$3 &amp;"'!$H"&amp;6+$AO39),$AR$56=INDIRECT("'" &amp; $O$3 &amp;"'!$j"&amp;6+$AO39)),INDIRECT("'" &amp; $O$3 &amp;"'!$c"&amp;6+$AO39),"")</f>
        <v/>
      </c>
      <c r="CR94" s="218" t="str">
        <f t="array" aca="1" ref="CR94" ca="1">IF(AND(CR$3=INDIRECT("'" &amp; $O$3 &amp;"'!$H"&amp;6+$AO39),$AR$56=INDIRECT("'" &amp; $O$3 &amp;"'!$j"&amp;6+$AO39)),INDIRECT("'" &amp; $O$3 &amp;"'!$c"&amp;6+$AO39),"")</f>
        <v/>
      </c>
      <c r="CT94" s="218" t="str">
        <f t="array" aca="1" ref="CT94" ca="1">IF(AND(CT$3=INDIRECT("'" &amp; $O$3 &amp;"'!$H"&amp;6+$AO39),$AR$56=INDIRECT("'" &amp; $O$3 &amp;"'!$j"&amp;6+$AO39)),INDIRECT("'" &amp; $O$3 &amp;"'!$c"&amp;6+$AO39),"")</f>
        <v/>
      </c>
      <c r="CX94" s="218" t="str">
        <f t="array" aca="1" ref="CX94" ca="1">IF(AND(CX$3=INDIRECT("'" &amp; $O$3 &amp;"'!$H"&amp;6+$AO39),$AR$56=INDIRECT("'" &amp; $O$3 &amp;"'!$j"&amp;6+$AO39)),INDIRECT("'" &amp; $O$3 &amp;"'!$d"&amp;6+$AO39),"")</f>
        <v/>
      </c>
      <c r="CZ94" s="218" t="str">
        <f t="array" aca="1" ref="CZ94" ca="1">IF(AND(CZ$3=INDIRECT("'" &amp; $O$3 &amp;"'!$H"&amp;6+$AO39),$AR$56=INDIRECT("'" &amp; $O$3 &amp;"'!$j"&amp;6+$AO39)),INDIRECT("'" &amp; $O$3 &amp;"'!$d"&amp;6+$AO39),"")</f>
        <v/>
      </c>
      <c r="DB94" s="218" t="str">
        <f t="array" aca="1" ref="DB94" ca="1">IF(AND(DB$3=INDIRECT("'" &amp; $O$3 &amp;"'!$H"&amp;6+$AO39),$AR$56=INDIRECT("'" &amp; $O$3 &amp;"'!$j"&amp;6+$AO39)),INDIRECT("'" &amp; $O$3 &amp;"'!$d"&amp;6+$AO39),"")</f>
        <v/>
      </c>
      <c r="DD94" s="218" t="str">
        <f t="array" aca="1" ref="DD94" ca="1">IF(AND(DD$3=INDIRECT("'" &amp; $O$3 &amp;"'!$H"&amp;6+$AO39),$AR$56=INDIRECT("'" &amp; $O$3 &amp;"'!$j"&amp;6+$AO39)),INDIRECT("'" &amp; $O$3 &amp;"'!$d"&amp;6+$AO39),"")</f>
        <v/>
      </c>
      <c r="DF94" s="218" t="str">
        <f t="array" aca="1" ref="DF94" ca="1">IF(AND(DF$3=INDIRECT("'" &amp; $O$3 &amp;"'!$H"&amp;6+$AO39),$AR$56=INDIRECT("'" &amp; $O$3 &amp;"'!$j"&amp;6+$AO39)),INDIRECT("'" &amp; $O$3 &amp;"'!$d"&amp;6+$AO39),"")</f>
        <v/>
      </c>
      <c r="DH94" s="218" t="str">
        <f t="array" aca="1" ref="DH94" ca="1">IF(AND(DH$3=INDIRECT("'" &amp; $O$3 &amp;"'!$H"&amp;6+$AO39),$AR$56=INDIRECT("'" &amp; $O$3 &amp;"'!$j"&amp;6+$AO39)),INDIRECT("'" &amp; $O$3 &amp;"'!$d"&amp;6+$AO39),"")</f>
        <v/>
      </c>
      <c r="DJ94" s="218" t="str">
        <f t="array" aca="1" ref="DJ94" ca="1">IF(AND(DJ$3=INDIRECT("'" &amp; $O$3 &amp;"'!$H"&amp;6+$AO39),$AR$56=INDIRECT("'" &amp; $O$3 &amp;"'!$j"&amp;6+$AO39)),INDIRECT("'" &amp; $O$3 &amp;"'!$d"&amp;6+$AO39),"")</f>
        <v/>
      </c>
      <c r="DL94" s="218" t="str">
        <f t="array" aca="1" ref="DL94" ca="1">IF(AND(DL$3=INDIRECT("'" &amp; $O$3 &amp;"'!$H"&amp;6+$AO39),$AR$56=INDIRECT("'" &amp; $O$3 &amp;"'!$j"&amp;6+$AO39)),INDIRECT("'" &amp; $O$3 &amp;"'!$d"&amp;6+$AO39),"")</f>
        <v/>
      </c>
      <c r="DN94" s="218" t="str">
        <f t="array" aca="1" ref="DN94" ca="1">IF(AND(DN$3=INDIRECT("'" &amp; $O$3 &amp;"'!$H"&amp;6+$AO39),$AR$56=INDIRECT("'" &amp; $O$3 &amp;"'!$j"&amp;6+$AO39)),INDIRECT("'" &amp; $O$3 &amp;"'!$d"&amp;6+$AO39),"")</f>
        <v/>
      </c>
      <c r="DP94" s="218" t="str">
        <f t="array" aca="1" ref="DP94" ca="1">IF(AND(DP$3=INDIRECT("'" &amp; $O$3 &amp;"'!$H"&amp;6+$AO39),$AR$56=INDIRECT("'" &amp; $O$3 &amp;"'!$j"&amp;6+$AO39)),INDIRECT("'" &amp; $O$3 &amp;"'!$d"&amp;6+$AO39),"")</f>
        <v/>
      </c>
      <c r="DR94" s="218" t="str">
        <f t="array" aca="1" ref="DR94" ca="1">IF(AND(DR$3=INDIRECT("'" &amp; $O$3 &amp;"'!$H"&amp;6+$AO39),$AR$56=INDIRECT("'" &amp; $O$3 &amp;"'!$j"&amp;6+$AO39)),INDIRECT("'" &amp; $O$3 &amp;"'!$d"&amp;6+$AO39),"")</f>
        <v/>
      </c>
      <c r="DT94" s="218" t="str">
        <f t="array" aca="1" ref="DT94" ca="1">IF(AND(DT$3=INDIRECT("'" &amp; $O$3 &amp;"'!$H"&amp;6+$AO39),$AR$56=INDIRECT("'" &amp; $O$3 &amp;"'!$j"&amp;6+$AO39)),INDIRECT("'" &amp; $O$3 &amp;"'!$d"&amp;6+$AO39),"")</f>
        <v/>
      </c>
      <c r="DV94" s="218" t="str">
        <f t="array" aca="1" ref="DV94" ca="1">IF(AND(DV$3=INDIRECT("'" &amp; $O$3 &amp;"'!$H"&amp;6+$AO39),$AR$56=INDIRECT("'" &amp; $O$3 &amp;"'!$j"&amp;6+$AO39)),INDIRECT("'" &amp; $O$3 &amp;"'!$d"&amp;6+$AO39),"")</f>
        <v/>
      </c>
    </row>
    <row r="95" spans="45:126">
      <c r="AS95" t="str">
        <f t="array" aca="1" ref="AS95" ca="1">IF(AND(AS$3=INDIRECT("'" &amp; $O$3 &amp;"'!$H"&amp;6+$AO40),$AR$56=INDIRECT("'" &amp; $O$3 &amp;"'!$j"&amp;6+$AO40)),INDIRECT("'" &amp; $O$3 &amp;"'!$b"&amp;6+$AO40),"")</f>
        <v/>
      </c>
      <c r="AU95" t="str">
        <f t="array" aca="1" ref="AU95" ca="1">IF(AND(AU$3=INDIRECT("'" &amp; $O$3 &amp;"'!$H"&amp;6+$AO40),$AR$56=INDIRECT("'" &amp; $O$3 &amp;"'!$j"&amp;6+$AO40)),INDIRECT("'" &amp; $O$3 &amp;"'!$b"&amp;6+$AO40),"")</f>
        <v/>
      </c>
      <c r="AW95" t="str">
        <f t="array" aca="1" ref="AW95" ca="1">IF(AND(AW$3=INDIRECT("'" &amp; $O$3 &amp;"'!$H"&amp;6+$AO40),$AR$56=INDIRECT("'" &amp; $O$3 &amp;"'!$j"&amp;6+$AO40)),INDIRECT("'" &amp; $O$3 &amp;"'!$b"&amp;6+$AO40),"")</f>
        <v/>
      </c>
      <c r="AY95" t="str">
        <f t="array" aca="1" ref="AY95" ca="1">IF(AND(AY$3=INDIRECT("'" &amp; $O$3 &amp;"'!$H"&amp;6+$AO40),$AR$56=INDIRECT("'" &amp; $O$3 &amp;"'!$j"&amp;6+$AO40)),INDIRECT("'" &amp; $O$3 &amp;"'!$b"&amp;6+$AO40),"")</f>
        <v/>
      </c>
      <c r="BA95" t="str">
        <f t="array" aca="1" ref="BA95" ca="1">IF(AND(BA$3=INDIRECT("'" &amp; $O$3 &amp;"'!$H"&amp;6+$AO40),$AR$56=INDIRECT("'" &amp; $O$3 &amp;"'!$j"&amp;6+$AO40)),INDIRECT("'" &amp; $O$3 &amp;"'!$b"&amp;6+$AO40),"")</f>
        <v/>
      </c>
      <c r="BC95" t="str">
        <f t="array" aca="1" ref="BC95" ca="1">IF(AND(BC$3=INDIRECT("'" &amp; $O$3 &amp;"'!$H"&amp;6+$AO40),$AR$56=INDIRECT("'" &amp; $O$3 &amp;"'!$j"&amp;6+$AO40)),INDIRECT("'" &amp; $O$3 &amp;"'!$b"&amp;6+$AO40),"")</f>
        <v/>
      </c>
      <c r="BE95" t="str">
        <f t="array" aca="1" ref="BE95" ca="1">IF(AND(BE$3=INDIRECT("'" &amp; $O$3 &amp;"'!$H"&amp;6+$AO40),$AR$56=INDIRECT("'" &amp; $O$3 &amp;"'!$j"&amp;6+$AO40)),INDIRECT("'" &amp; $O$3 &amp;"'!$b"&amp;6+$AO40),"")</f>
        <v/>
      </c>
      <c r="BG95" t="str">
        <f t="array" aca="1" ref="BG95" ca="1">IF(AND(BG$3=INDIRECT("'" &amp; $O$3 &amp;"'!$H"&amp;6+$AO40),$AR$56=INDIRECT("'" &amp; $O$3 &amp;"'!$j"&amp;6+$AO40)),INDIRECT("'" &amp; $O$3 &amp;"'!$b"&amp;6+$AO40),"")</f>
        <v/>
      </c>
      <c r="BI95" t="str">
        <f t="array" aca="1" ref="BI95" ca="1">IF(AND(BI$3=INDIRECT("'" &amp; $O$3 &amp;"'!$H"&amp;6+$AO40),$AR$56=INDIRECT("'" &amp; $O$3 &amp;"'!$j"&amp;6+$AO40)),INDIRECT("'" &amp; $O$3 &amp;"'!$b"&amp;6+$AO40),"")</f>
        <v/>
      </c>
      <c r="BK95" t="str">
        <f t="array" aca="1" ref="BK95" ca="1">IF(AND(BK$3=INDIRECT("'" &amp; $O$3 &amp;"'!$H"&amp;6+$AO40),$AR$56=INDIRECT("'" &amp; $O$3 &amp;"'!$j"&amp;6+$AO40)),INDIRECT("'" &amp; $O$3 &amp;"'!$b"&amp;6+$AO40),"")</f>
        <v/>
      </c>
      <c r="BM95" t="str">
        <f t="array" aca="1" ref="BM95" ca="1">IF(AND(BM$3=INDIRECT("'" &amp; $O$3 &amp;"'!$H"&amp;6+$AO40),$AR$56=INDIRECT("'" &amp; $O$3 &amp;"'!$j"&amp;6+$AO40)),INDIRECT("'" &amp; $O$3 &amp;"'!$b"&amp;6+$AO40),"")</f>
        <v/>
      </c>
      <c r="BO95" t="str">
        <f t="array" aca="1" ref="BO95" ca="1">IF(AND(BO$3=INDIRECT("'" &amp; $O$3 &amp;"'!$H"&amp;6+$AO40),$AR$56=INDIRECT("'" &amp; $O$3 &amp;"'!$j"&amp;6+$AO40)),INDIRECT("'" &amp; $O$3 &amp;"'!$b"&amp;6+$AO40),"")</f>
        <v/>
      </c>
      <c r="BQ95" t="str">
        <f t="array" aca="1" ref="BQ95" ca="1">IF(AND(BQ$3=INDIRECT("'" &amp; $O$3 &amp;"'!$H"&amp;6+$AO40),$AR$56=INDIRECT("'" &amp; $O$3 &amp;"'!$j"&amp;6+$AO40)),INDIRECT("'" &amp; $O$3 &amp;"'!$b"&amp;6+$AO40),"")</f>
        <v/>
      </c>
      <c r="BV95" t="str">
        <f t="array" aca="1" ref="BV95" ca="1">IF(AND(BV$3=INDIRECT("'" &amp; $O$3 &amp;"'!$H"&amp;6+$AO40),$AR$56=INDIRECT("'" &amp; $O$3 &amp;"'!$j"&amp;6+$AO40)),INDIRECT("'" &amp; $O$3 &amp;"'!$c"&amp;6+$AO40),"")</f>
        <v/>
      </c>
      <c r="BX95" t="str">
        <f t="array" aca="1" ref="BX95" ca="1">IF(AND(BX$3=INDIRECT("'" &amp; $O$3 &amp;"'!$H"&amp;6+$AO40),$AR$56=INDIRECT("'" &amp; $O$3 &amp;"'!$j"&amp;6+$AO40)),INDIRECT("'" &amp; $O$3 &amp;"'!$c"&amp;6+$AO40),"")</f>
        <v/>
      </c>
      <c r="BZ95" t="str">
        <f t="array" aca="1" ref="BZ95" ca="1">IF(AND(BZ$3=INDIRECT("'" &amp; $O$3 &amp;"'!$H"&amp;6+$AO40),$AR$56=INDIRECT("'" &amp; $O$3 &amp;"'!$j"&amp;6+$AO40)),INDIRECT("'" &amp; $O$3 &amp;"'!$c"&amp;6+$AO40),"")</f>
        <v/>
      </c>
      <c r="CB95" t="str">
        <f t="array" aca="1" ref="CB95" ca="1">IF(AND(CB$3=INDIRECT("'" &amp; $O$3 &amp;"'!$H"&amp;6+$AO40),$AR$56=INDIRECT("'" &amp; $O$3 &amp;"'!$j"&amp;6+$AO40)),INDIRECT("'" &amp; $O$3 &amp;"'!$c"&amp;6+$AO40),"")</f>
        <v/>
      </c>
      <c r="CD95" t="str">
        <f t="array" aca="1" ref="CD95" ca="1">IF(AND(CD$3=INDIRECT("'" &amp; $O$3 &amp;"'!$H"&amp;6+$AO40),$AR$56=INDIRECT("'" &amp; $O$3 &amp;"'!$j"&amp;6+$AO40)),INDIRECT("'" &amp; $O$3 &amp;"'!$c"&amp;6+$AO40),"")</f>
        <v/>
      </c>
      <c r="CF95" t="str">
        <f t="array" aca="1" ref="CF95" ca="1">IF(AND(CF$3=INDIRECT("'" &amp; $O$3 &amp;"'!$H"&amp;6+$AO40),$AR$56=INDIRECT("'" &amp; $O$3 &amp;"'!$j"&amp;6+$AO40)),INDIRECT("'" &amp; $O$3 &amp;"'!$c"&amp;6+$AO40),"")</f>
        <v/>
      </c>
      <c r="CH95" t="str">
        <f t="array" aca="1" ref="CH95" ca="1">IF(AND(CH$3=INDIRECT("'" &amp; $O$3 &amp;"'!$H"&amp;6+$AO40),$AR$56=INDIRECT("'" &amp; $O$3 &amp;"'!$j"&amp;6+$AO40)),INDIRECT("'" &amp; $O$3 &amp;"'!$c"&amp;6+$AO40),"")</f>
        <v/>
      </c>
      <c r="CJ95" t="str">
        <f t="array" aca="1" ref="CJ95" ca="1">IF(AND(CJ$3=INDIRECT("'" &amp; $O$3 &amp;"'!$H"&amp;6+$AO40),$AR$56=INDIRECT("'" &amp; $O$3 &amp;"'!$j"&amp;6+$AO40)),INDIRECT("'" &amp; $O$3 &amp;"'!$c"&amp;6+$AO40),"")</f>
        <v/>
      </c>
      <c r="CL95" t="str">
        <f t="array" aca="1" ref="CL95" ca="1">IF(AND(CL$3=INDIRECT("'" &amp; $O$3 &amp;"'!$H"&amp;6+$AO40),$AR$56=INDIRECT("'" &amp; $O$3 &amp;"'!$j"&amp;6+$AO40)),INDIRECT("'" &amp; $O$3 &amp;"'!$c"&amp;6+$AO40),"")</f>
        <v/>
      </c>
      <c r="CN95" t="str">
        <f t="array" aca="1" ref="CN95" ca="1">IF(AND(CN$3=INDIRECT("'" &amp; $O$3 &amp;"'!$H"&amp;6+$AO40),$AR$56=INDIRECT("'" &amp; $O$3 &amp;"'!$j"&amp;6+$AO40)),INDIRECT("'" &amp; $O$3 &amp;"'!$c"&amp;6+$AO40),"")</f>
        <v/>
      </c>
      <c r="CP95" t="str">
        <f t="array" aca="1" ref="CP95" ca="1">IF(AND(CP$3=INDIRECT("'" &amp; $O$3 &amp;"'!$H"&amp;6+$AO40),$AR$56=INDIRECT("'" &amp; $O$3 &amp;"'!$j"&amp;6+$AO40)),INDIRECT("'" &amp; $O$3 &amp;"'!$c"&amp;6+$AO40),"")</f>
        <v/>
      </c>
      <c r="CR95" s="218" t="str">
        <f t="array" aca="1" ref="CR95" ca="1">IF(AND(CR$3=INDIRECT("'" &amp; $O$3 &amp;"'!$H"&amp;6+$AO40),$AR$56=INDIRECT("'" &amp; $O$3 &amp;"'!$j"&amp;6+$AO40)),INDIRECT("'" &amp; $O$3 &amp;"'!$c"&amp;6+$AO40),"")</f>
        <v/>
      </c>
      <c r="CT95" s="218" t="str">
        <f t="array" aca="1" ref="CT95" ca="1">IF(AND(CT$3=INDIRECT("'" &amp; $O$3 &amp;"'!$H"&amp;6+$AO40),$AR$56=INDIRECT("'" &amp; $O$3 &amp;"'!$j"&amp;6+$AO40)),INDIRECT("'" &amp; $O$3 &amp;"'!$c"&amp;6+$AO40),"")</f>
        <v/>
      </c>
      <c r="CX95" s="218" t="str">
        <f t="array" aca="1" ref="CX95" ca="1">IF(AND(CX$3=INDIRECT("'" &amp; $O$3 &amp;"'!$H"&amp;6+$AO40),$AR$56=INDIRECT("'" &amp; $O$3 &amp;"'!$j"&amp;6+$AO40)),INDIRECT("'" &amp; $O$3 &amp;"'!$d"&amp;6+$AO40),"")</f>
        <v/>
      </c>
      <c r="CZ95" s="218" t="str">
        <f t="array" aca="1" ref="CZ95" ca="1">IF(AND(CZ$3=INDIRECT("'" &amp; $O$3 &amp;"'!$H"&amp;6+$AO40),$AR$56=INDIRECT("'" &amp; $O$3 &amp;"'!$j"&amp;6+$AO40)),INDIRECT("'" &amp; $O$3 &amp;"'!$d"&amp;6+$AO40),"")</f>
        <v/>
      </c>
      <c r="DB95" s="218" t="str">
        <f t="array" aca="1" ref="DB95" ca="1">IF(AND(DB$3=INDIRECT("'" &amp; $O$3 &amp;"'!$H"&amp;6+$AO40),$AR$56=INDIRECT("'" &amp; $O$3 &amp;"'!$j"&amp;6+$AO40)),INDIRECT("'" &amp; $O$3 &amp;"'!$d"&amp;6+$AO40),"")</f>
        <v/>
      </c>
      <c r="DD95" s="218" t="str">
        <f t="array" aca="1" ref="DD95" ca="1">IF(AND(DD$3=INDIRECT("'" &amp; $O$3 &amp;"'!$H"&amp;6+$AO40),$AR$56=INDIRECT("'" &amp; $O$3 &amp;"'!$j"&amp;6+$AO40)),INDIRECT("'" &amp; $O$3 &amp;"'!$d"&amp;6+$AO40),"")</f>
        <v/>
      </c>
      <c r="DF95" s="218" t="str">
        <f t="array" aca="1" ref="DF95" ca="1">IF(AND(DF$3=INDIRECT("'" &amp; $O$3 &amp;"'!$H"&amp;6+$AO40),$AR$56=INDIRECT("'" &amp; $O$3 &amp;"'!$j"&amp;6+$AO40)),INDIRECT("'" &amp; $O$3 &amp;"'!$d"&amp;6+$AO40),"")</f>
        <v/>
      </c>
      <c r="DH95" s="218" t="str">
        <f t="array" aca="1" ref="DH95" ca="1">IF(AND(DH$3=INDIRECT("'" &amp; $O$3 &amp;"'!$H"&amp;6+$AO40),$AR$56=INDIRECT("'" &amp; $O$3 &amp;"'!$j"&amp;6+$AO40)),INDIRECT("'" &amp; $O$3 &amp;"'!$d"&amp;6+$AO40),"")</f>
        <v/>
      </c>
      <c r="DJ95" s="218" t="str">
        <f t="array" aca="1" ref="DJ95" ca="1">IF(AND(DJ$3=INDIRECT("'" &amp; $O$3 &amp;"'!$H"&amp;6+$AO40),$AR$56=INDIRECT("'" &amp; $O$3 &amp;"'!$j"&amp;6+$AO40)),INDIRECT("'" &amp; $O$3 &amp;"'!$d"&amp;6+$AO40),"")</f>
        <v/>
      </c>
      <c r="DL95" s="218" t="str">
        <f t="array" aca="1" ref="DL95" ca="1">IF(AND(DL$3=INDIRECT("'" &amp; $O$3 &amp;"'!$H"&amp;6+$AO40),$AR$56=INDIRECT("'" &amp; $O$3 &amp;"'!$j"&amp;6+$AO40)),INDIRECT("'" &amp; $O$3 &amp;"'!$d"&amp;6+$AO40),"")</f>
        <v/>
      </c>
      <c r="DN95" s="218" t="str">
        <f t="array" aca="1" ref="DN95" ca="1">IF(AND(DN$3=INDIRECT("'" &amp; $O$3 &amp;"'!$H"&amp;6+$AO40),$AR$56=INDIRECT("'" &amp; $O$3 &amp;"'!$j"&amp;6+$AO40)),INDIRECT("'" &amp; $O$3 &amp;"'!$d"&amp;6+$AO40),"")</f>
        <v/>
      </c>
      <c r="DP95" s="218" t="str">
        <f t="array" aca="1" ref="DP95" ca="1">IF(AND(DP$3=INDIRECT("'" &amp; $O$3 &amp;"'!$H"&amp;6+$AO40),$AR$56=INDIRECT("'" &amp; $O$3 &amp;"'!$j"&amp;6+$AO40)),INDIRECT("'" &amp; $O$3 &amp;"'!$d"&amp;6+$AO40),"")</f>
        <v/>
      </c>
      <c r="DR95" s="218" t="str">
        <f t="array" aca="1" ref="DR95" ca="1">IF(AND(DR$3=INDIRECT("'" &amp; $O$3 &amp;"'!$H"&amp;6+$AO40),$AR$56=INDIRECT("'" &amp; $O$3 &amp;"'!$j"&amp;6+$AO40)),INDIRECT("'" &amp; $O$3 &amp;"'!$d"&amp;6+$AO40),"")</f>
        <v/>
      </c>
      <c r="DT95" s="218" t="str">
        <f t="array" aca="1" ref="DT95" ca="1">IF(AND(DT$3=INDIRECT("'" &amp; $O$3 &amp;"'!$H"&amp;6+$AO40),$AR$56=INDIRECT("'" &amp; $O$3 &amp;"'!$j"&amp;6+$AO40)),INDIRECT("'" &amp; $O$3 &amp;"'!$d"&amp;6+$AO40),"")</f>
        <v/>
      </c>
      <c r="DV95" s="218" t="str">
        <f t="array" aca="1" ref="DV95" ca="1">IF(AND(DV$3=INDIRECT("'" &amp; $O$3 &amp;"'!$H"&amp;6+$AO40),$AR$56=INDIRECT("'" &amp; $O$3 &amp;"'!$j"&amp;6+$AO40)),INDIRECT("'" &amp; $O$3 &amp;"'!$d"&amp;6+$AO40),"")</f>
        <v/>
      </c>
    </row>
    <row r="96" spans="45:126">
      <c r="AS96" t="str">
        <f t="array" aca="1" ref="AS96" ca="1">IF(AND(AS$3=INDIRECT("'" &amp; $O$3 &amp;"'!$H"&amp;6+$AO41),$AR$56=INDIRECT("'" &amp; $O$3 &amp;"'!$j"&amp;6+$AO41)),INDIRECT("'" &amp; $O$3 &amp;"'!$b"&amp;6+$AO41),"")</f>
        <v/>
      </c>
      <c r="AU96" t="str">
        <f t="array" aca="1" ref="AU96" ca="1">IF(AND(AU$3=INDIRECT("'" &amp; $O$3 &amp;"'!$H"&amp;6+$AO41),$AR$56=INDIRECT("'" &amp; $O$3 &amp;"'!$j"&amp;6+$AO41)),INDIRECT("'" &amp; $O$3 &amp;"'!$b"&amp;6+$AO41),"")</f>
        <v/>
      </c>
      <c r="AW96" t="str">
        <f t="array" aca="1" ref="AW96" ca="1">IF(AND(AW$3=INDIRECT("'" &amp; $O$3 &amp;"'!$H"&amp;6+$AO41),$AR$56=INDIRECT("'" &amp; $O$3 &amp;"'!$j"&amp;6+$AO41)),INDIRECT("'" &amp; $O$3 &amp;"'!$b"&amp;6+$AO41),"")</f>
        <v/>
      </c>
      <c r="AY96" t="str">
        <f t="array" aca="1" ref="AY96" ca="1">IF(AND(AY$3=INDIRECT("'" &amp; $O$3 &amp;"'!$H"&amp;6+$AO41),$AR$56=INDIRECT("'" &amp; $O$3 &amp;"'!$j"&amp;6+$AO41)),INDIRECT("'" &amp; $O$3 &amp;"'!$b"&amp;6+$AO41),"")</f>
        <v/>
      </c>
      <c r="BA96" t="str">
        <f t="array" aca="1" ref="BA96" ca="1">IF(AND(BA$3=INDIRECT("'" &amp; $O$3 &amp;"'!$H"&amp;6+$AO41),$AR$56=INDIRECT("'" &amp; $O$3 &amp;"'!$j"&amp;6+$AO41)),INDIRECT("'" &amp; $O$3 &amp;"'!$b"&amp;6+$AO41),"")</f>
        <v/>
      </c>
      <c r="BC96" t="str">
        <f t="array" aca="1" ref="BC96" ca="1">IF(AND(BC$3=INDIRECT("'" &amp; $O$3 &amp;"'!$H"&amp;6+$AO41),$AR$56=INDIRECT("'" &amp; $O$3 &amp;"'!$j"&amp;6+$AO41)),INDIRECT("'" &amp; $O$3 &amp;"'!$b"&amp;6+$AO41),"")</f>
        <v/>
      </c>
      <c r="BE96" t="str">
        <f t="array" aca="1" ref="BE96" ca="1">IF(AND(BE$3=INDIRECT("'" &amp; $O$3 &amp;"'!$H"&amp;6+$AO41),$AR$56=INDIRECT("'" &amp; $O$3 &amp;"'!$j"&amp;6+$AO41)),INDIRECT("'" &amp; $O$3 &amp;"'!$b"&amp;6+$AO41),"")</f>
        <v/>
      </c>
      <c r="BG96" t="str">
        <f t="array" aca="1" ref="BG96" ca="1">IF(AND(BG$3=INDIRECT("'" &amp; $O$3 &amp;"'!$H"&amp;6+$AO41),$AR$56=INDIRECT("'" &amp; $O$3 &amp;"'!$j"&amp;6+$AO41)),INDIRECT("'" &amp; $O$3 &amp;"'!$b"&amp;6+$AO41),"")</f>
        <v/>
      </c>
      <c r="BI96" t="str">
        <f t="array" aca="1" ref="BI96" ca="1">IF(AND(BI$3=INDIRECT("'" &amp; $O$3 &amp;"'!$H"&amp;6+$AO41),$AR$56=INDIRECT("'" &amp; $O$3 &amp;"'!$j"&amp;6+$AO41)),INDIRECT("'" &amp; $O$3 &amp;"'!$b"&amp;6+$AO41),"")</f>
        <v/>
      </c>
      <c r="BK96" t="str">
        <f t="array" aca="1" ref="BK96" ca="1">IF(AND(BK$3=INDIRECT("'" &amp; $O$3 &amp;"'!$H"&amp;6+$AO41),$AR$56=INDIRECT("'" &amp; $O$3 &amp;"'!$j"&amp;6+$AO41)),INDIRECT("'" &amp; $O$3 &amp;"'!$b"&amp;6+$AO41),"")</f>
        <v/>
      </c>
      <c r="BM96" t="str">
        <f t="array" aca="1" ref="BM96" ca="1">IF(AND(BM$3=INDIRECT("'" &amp; $O$3 &amp;"'!$H"&amp;6+$AO41),$AR$56=INDIRECT("'" &amp; $O$3 &amp;"'!$j"&amp;6+$AO41)),INDIRECT("'" &amp; $O$3 &amp;"'!$b"&amp;6+$AO41),"")</f>
        <v/>
      </c>
      <c r="BO96" t="str">
        <f t="array" aca="1" ref="BO96" ca="1">IF(AND(BO$3=INDIRECT("'" &amp; $O$3 &amp;"'!$H"&amp;6+$AO41),$AR$56=INDIRECT("'" &amp; $O$3 &amp;"'!$j"&amp;6+$AO41)),INDIRECT("'" &amp; $O$3 &amp;"'!$b"&amp;6+$AO41),"")</f>
        <v/>
      </c>
      <c r="BQ96" t="str">
        <f t="array" aca="1" ref="BQ96" ca="1">IF(AND(BQ$3=INDIRECT("'" &amp; $O$3 &amp;"'!$H"&amp;6+$AO41),$AR$56=INDIRECT("'" &amp; $O$3 &amp;"'!$j"&amp;6+$AO41)),INDIRECT("'" &amp; $O$3 &amp;"'!$b"&amp;6+$AO41),"")</f>
        <v/>
      </c>
      <c r="BV96" t="str">
        <f t="array" aca="1" ref="BV96" ca="1">IF(AND(BV$3=INDIRECT("'" &amp; $O$3 &amp;"'!$H"&amp;6+$AO41),$AR$56=INDIRECT("'" &amp; $O$3 &amp;"'!$j"&amp;6+$AO41)),INDIRECT("'" &amp; $O$3 &amp;"'!$c"&amp;6+$AO41),"")</f>
        <v/>
      </c>
      <c r="BX96" t="str">
        <f t="array" aca="1" ref="BX96" ca="1">IF(AND(BX$3=INDIRECT("'" &amp; $O$3 &amp;"'!$H"&amp;6+$AO41),$AR$56=INDIRECT("'" &amp; $O$3 &amp;"'!$j"&amp;6+$AO41)),INDIRECT("'" &amp; $O$3 &amp;"'!$c"&amp;6+$AO41),"")</f>
        <v/>
      </c>
      <c r="BZ96" t="str">
        <f t="array" aca="1" ref="BZ96" ca="1">IF(AND(BZ$3=INDIRECT("'" &amp; $O$3 &amp;"'!$H"&amp;6+$AO41),$AR$56=INDIRECT("'" &amp; $O$3 &amp;"'!$j"&amp;6+$AO41)),INDIRECT("'" &amp; $O$3 &amp;"'!$c"&amp;6+$AO41),"")</f>
        <v/>
      </c>
      <c r="CB96" t="str">
        <f t="array" aca="1" ref="CB96" ca="1">IF(AND(CB$3=INDIRECT("'" &amp; $O$3 &amp;"'!$H"&amp;6+$AO41),$AR$56=INDIRECT("'" &amp; $O$3 &amp;"'!$j"&amp;6+$AO41)),INDIRECT("'" &amp; $O$3 &amp;"'!$c"&amp;6+$AO41),"")</f>
        <v/>
      </c>
      <c r="CD96" t="str">
        <f t="array" aca="1" ref="CD96" ca="1">IF(AND(CD$3=INDIRECT("'" &amp; $O$3 &amp;"'!$H"&amp;6+$AO41),$AR$56=INDIRECT("'" &amp; $O$3 &amp;"'!$j"&amp;6+$AO41)),INDIRECT("'" &amp; $O$3 &amp;"'!$c"&amp;6+$AO41),"")</f>
        <v/>
      </c>
      <c r="CF96" t="str">
        <f t="array" aca="1" ref="CF96" ca="1">IF(AND(CF$3=INDIRECT("'" &amp; $O$3 &amp;"'!$H"&amp;6+$AO41),$AR$56=INDIRECT("'" &amp; $O$3 &amp;"'!$j"&amp;6+$AO41)),INDIRECT("'" &amp; $O$3 &amp;"'!$c"&amp;6+$AO41),"")</f>
        <v/>
      </c>
      <c r="CH96" t="str">
        <f t="array" aca="1" ref="CH96" ca="1">IF(AND(CH$3=INDIRECT("'" &amp; $O$3 &amp;"'!$H"&amp;6+$AO41),$AR$56=INDIRECT("'" &amp; $O$3 &amp;"'!$j"&amp;6+$AO41)),INDIRECT("'" &amp; $O$3 &amp;"'!$c"&amp;6+$AO41),"")</f>
        <v/>
      </c>
      <c r="CJ96" t="str">
        <f t="array" aca="1" ref="CJ96" ca="1">IF(AND(CJ$3=INDIRECT("'" &amp; $O$3 &amp;"'!$H"&amp;6+$AO41),$AR$56=INDIRECT("'" &amp; $O$3 &amp;"'!$j"&amp;6+$AO41)),INDIRECT("'" &amp; $O$3 &amp;"'!$c"&amp;6+$AO41),"")</f>
        <v/>
      </c>
      <c r="CL96" t="str">
        <f t="array" aca="1" ref="CL96" ca="1">IF(AND(CL$3=INDIRECT("'" &amp; $O$3 &amp;"'!$H"&amp;6+$AO41),$AR$56=INDIRECT("'" &amp; $O$3 &amp;"'!$j"&amp;6+$AO41)),INDIRECT("'" &amp; $O$3 &amp;"'!$c"&amp;6+$AO41),"")</f>
        <v/>
      </c>
      <c r="CN96" t="str">
        <f t="array" aca="1" ref="CN96" ca="1">IF(AND(CN$3=INDIRECT("'" &amp; $O$3 &amp;"'!$H"&amp;6+$AO41),$AR$56=INDIRECT("'" &amp; $O$3 &amp;"'!$j"&amp;6+$AO41)),INDIRECT("'" &amp; $O$3 &amp;"'!$c"&amp;6+$AO41),"")</f>
        <v/>
      </c>
      <c r="CP96" t="str">
        <f t="array" aca="1" ref="CP96" ca="1">IF(AND(CP$3=INDIRECT("'" &amp; $O$3 &amp;"'!$H"&amp;6+$AO41),$AR$56=INDIRECT("'" &amp; $O$3 &amp;"'!$j"&amp;6+$AO41)),INDIRECT("'" &amp; $O$3 &amp;"'!$c"&amp;6+$AO41),"")</f>
        <v/>
      </c>
      <c r="CR96" s="218" t="str">
        <f t="array" aca="1" ref="CR96" ca="1">IF(AND(CR$3=INDIRECT("'" &amp; $O$3 &amp;"'!$H"&amp;6+$AO41),$AR$56=INDIRECT("'" &amp; $O$3 &amp;"'!$j"&amp;6+$AO41)),INDIRECT("'" &amp; $O$3 &amp;"'!$c"&amp;6+$AO41),"")</f>
        <v/>
      </c>
      <c r="CT96" s="218" t="str">
        <f t="array" aca="1" ref="CT96" ca="1">IF(AND(CT$3=INDIRECT("'" &amp; $O$3 &amp;"'!$H"&amp;6+$AO41),$AR$56=INDIRECT("'" &amp; $O$3 &amp;"'!$j"&amp;6+$AO41)),INDIRECT("'" &amp; $O$3 &amp;"'!$c"&amp;6+$AO41),"")</f>
        <v/>
      </c>
      <c r="CX96" s="218" t="str">
        <f t="array" aca="1" ref="CX96" ca="1">IF(AND(CX$3=INDIRECT("'" &amp; $O$3 &amp;"'!$H"&amp;6+$AO41),$AR$56=INDIRECT("'" &amp; $O$3 &amp;"'!$j"&amp;6+$AO41)),INDIRECT("'" &amp; $O$3 &amp;"'!$d"&amp;6+$AO41),"")</f>
        <v/>
      </c>
      <c r="CZ96" s="218" t="str">
        <f t="array" aca="1" ref="CZ96" ca="1">IF(AND(CZ$3=INDIRECT("'" &amp; $O$3 &amp;"'!$H"&amp;6+$AO41),$AR$56=INDIRECT("'" &amp; $O$3 &amp;"'!$j"&amp;6+$AO41)),INDIRECT("'" &amp; $O$3 &amp;"'!$d"&amp;6+$AO41),"")</f>
        <v/>
      </c>
      <c r="DB96" s="218" t="str">
        <f t="array" aca="1" ref="DB96" ca="1">IF(AND(DB$3=INDIRECT("'" &amp; $O$3 &amp;"'!$H"&amp;6+$AO41),$AR$56=INDIRECT("'" &amp; $O$3 &amp;"'!$j"&amp;6+$AO41)),INDIRECT("'" &amp; $O$3 &amp;"'!$d"&amp;6+$AO41),"")</f>
        <v/>
      </c>
      <c r="DD96" s="218" t="str">
        <f t="array" aca="1" ref="DD96" ca="1">IF(AND(DD$3=INDIRECT("'" &amp; $O$3 &amp;"'!$H"&amp;6+$AO41),$AR$56=INDIRECT("'" &amp; $O$3 &amp;"'!$j"&amp;6+$AO41)),INDIRECT("'" &amp; $O$3 &amp;"'!$d"&amp;6+$AO41),"")</f>
        <v/>
      </c>
      <c r="DF96" s="218" t="str">
        <f t="array" aca="1" ref="DF96" ca="1">IF(AND(DF$3=INDIRECT("'" &amp; $O$3 &amp;"'!$H"&amp;6+$AO41),$AR$56=INDIRECT("'" &amp; $O$3 &amp;"'!$j"&amp;6+$AO41)),INDIRECT("'" &amp; $O$3 &amp;"'!$d"&amp;6+$AO41),"")</f>
        <v/>
      </c>
      <c r="DH96" s="218" t="str">
        <f t="array" aca="1" ref="DH96" ca="1">IF(AND(DH$3=INDIRECT("'" &amp; $O$3 &amp;"'!$H"&amp;6+$AO41),$AR$56=INDIRECT("'" &amp; $O$3 &amp;"'!$j"&amp;6+$AO41)),INDIRECT("'" &amp; $O$3 &amp;"'!$d"&amp;6+$AO41),"")</f>
        <v/>
      </c>
      <c r="DJ96" s="218" t="str">
        <f t="array" aca="1" ref="DJ96" ca="1">IF(AND(DJ$3=INDIRECT("'" &amp; $O$3 &amp;"'!$H"&amp;6+$AO41),$AR$56=INDIRECT("'" &amp; $O$3 &amp;"'!$j"&amp;6+$AO41)),INDIRECT("'" &amp; $O$3 &amp;"'!$d"&amp;6+$AO41),"")</f>
        <v/>
      </c>
      <c r="DL96" s="218" t="str">
        <f t="array" aca="1" ref="DL96" ca="1">IF(AND(DL$3=INDIRECT("'" &amp; $O$3 &amp;"'!$H"&amp;6+$AO41),$AR$56=INDIRECT("'" &amp; $O$3 &amp;"'!$j"&amp;6+$AO41)),INDIRECT("'" &amp; $O$3 &amp;"'!$d"&amp;6+$AO41),"")</f>
        <v/>
      </c>
      <c r="DN96" s="218" t="str">
        <f t="array" aca="1" ref="DN96" ca="1">IF(AND(DN$3=INDIRECT("'" &amp; $O$3 &amp;"'!$H"&amp;6+$AO41),$AR$56=INDIRECT("'" &amp; $O$3 &amp;"'!$j"&amp;6+$AO41)),INDIRECT("'" &amp; $O$3 &amp;"'!$d"&amp;6+$AO41),"")</f>
        <v/>
      </c>
      <c r="DP96" s="218" t="str">
        <f t="array" aca="1" ref="DP96" ca="1">IF(AND(DP$3=INDIRECT("'" &amp; $O$3 &amp;"'!$H"&amp;6+$AO41),$AR$56=INDIRECT("'" &amp; $O$3 &amp;"'!$j"&amp;6+$AO41)),INDIRECT("'" &amp; $O$3 &amp;"'!$d"&amp;6+$AO41),"")</f>
        <v/>
      </c>
      <c r="DR96" s="218" t="str">
        <f t="array" aca="1" ref="DR96" ca="1">IF(AND(DR$3=INDIRECT("'" &amp; $O$3 &amp;"'!$H"&amp;6+$AO41),$AR$56=INDIRECT("'" &amp; $O$3 &amp;"'!$j"&amp;6+$AO41)),INDIRECT("'" &amp; $O$3 &amp;"'!$d"&amp;6+$AO41),"")</f>
        <v/>
      </c>
      <c r="DT96" s="218" t="str">
        <f t="array" aca="1" ref="DT96" ca="1">IF(AND(DT$3=INDIRECT("'" &amp; $O$3 &amp;"'!$H"&amp;6+$AO41),$AR$56=INDIRECT("'" &amp; $O$3 &amp;"'!$j"&amp;6+$AO41)),INDIRECT("'" &amp; $O$3 &amp;"'!$d"&amp;6+$AO41),"")</f>
        <v/>
      </c>
      <c r="DV96" s="218" t="str">
        <f t="array" aca="1" ref="DV96" ca="1">IF(AND(DV$3=INDIRECT("'" &amp; $O$3 &amp;"'!$H"&amp;6+$AO41),$AR$56=INDIRECT("'" &amp; $O$3 &amp;"'!$j"&amp;6+$AO41)),INDIRECT("'" &amp; $O$3 &amp;"'!$d"&amp;6+$AO41),"")</f>
        <v/>
      </c>
    </row>
    <row r="97" spans="44:127">
      <c r="AS97" t="str">
        <f t="array" aca="1" ref="AS97" ca="1">IF(AND(AS$3=INDIRECT("'" &amp; $O$3 &amp;"'!$H"&amp;6+$AO42),$AR$56=INDIRECT("'" &amp; $O$3 &amp;"'!$j"&amp;6+$AO42)),INDIRECT("'" &amp; $O$3 &amp;"'!$b"&amp;6+$AO42),"")</f>
        <v/>
      </c>
      <c r="AU97" t="str">
        <f t="array" aca="1" ref="AU97" ca="1">IF(AND(AU$3=INDIRECT("'" &amp; $O$3 &amp;"'!$H"&amp;6+$AO42),$AR$56=INDIRECT("'" &amp; $O$3 &amp;"'!$j"&amp;6+$AO42)),INDIRECT("'" &amp; $O$3 &amp;"'!$b"&amp;6+$AO42),"")</f>
        <v/>
      </c>
      <c r="AW97" t="str">
        <f t="array" aca="1" ref="AW97" ca="1">IF(AND(AW$3=INDIRECT("'" &amp; $O$3 &amp;"'!$H"&amp;6+$AO42),$AR$56=INDIRECT("'" &amp; $O$3 &amp;"'!$j"&amp;6+$AO42)),INDIRECT("'" &amp; $O$3 &amp;"'!$b"&amp;6+$AO42),"")</f>
        <v/>
      </c>
      <c r="AY97" t="str">
        <f t="array" aca="1" ref="AY97" ca="1">IF(AND(AY$3=INDIRECT("'" &amp; $O$3 &amp;"'!$H"&amp;6+$AO42),$AR$56=INDIRECT("'" &amp; $O$3 &amp;"'!$j"&amp;6+$AO42)),INDIRECT("'" &amp; $O$3 &amp;"'!$b"&amp;6+$AO42),"")</f>
        <v/>
      </c>
      <c r="BA97" t="str">
        <f t="array" aca="1" ref="BA97" ca="1">IF(AND(BA$3=INDIRECT("'" &amp; $O$3 &amp;"'!$H"&amp;6+$AO42),$AR$56=INDIRECT("'" &amp; $O$3 &amp;"'!$j"&amp;6+$AO42)),INDIRECT("'" &amp; $O$3 &amp;"'!$b"&amp;6+$AO42),"")</f>
        <v/>
      </c>
      <c r="BC97" t="str">
        <f t="array" aca="1" ref="BC97" ca="1">IF(AND(BC$3=INDIRECT("'" &amp; $O$3 &amp;"'!$H"&amp;6+$AO42),$AR$56=INDIRECT("'" &amp; $O$3 &amp;"'!$j"&amp;6+$AO42)),INDIRECT("'" &amp; $O$3 &amp;"'!$b"&amp;6+$AO42),"")</f>
        <v/>
      </c>
      <c r="BE97" t="str">
        <f t="array" aca="1" ref="BE97" ca="1">IF(AND(BE$3=INDIRECT("'" &amp; $O$3 &amp;"'!$H"&amp;6+$AO42),$AR$56=INDIRECT("'" &amp; $O$3 &amp;"'!$j"&amp;6+$AO42)),INDIRECT("'" &amp; $O$3 &amp;"'!$b"&amp;6+$AO42),"")</f>
        <v/>
      </c>
      <c r="BG97" t="str">
        <f t="array" aca="1" ref="BG97" ca="1">IF(AND(BG$3=INDIRECT("'" &amp; $O$3 &amp;"'!$H"&amp;6+$AO42),$AR$56=INDIRECT("'" &amp; $O$3 &amp;"'!$j"&amp;6+$AO42)),INDIRECT("'" &amp; $O$3 &amp;"'!$b"&amp;6+$AO42),"")</f>
        <v/>
      </c>
      <c r="BI97" t="str">
        <f t="array" aca="1" ref="BI97" ca="1">IF(AND(BI$3=INDIRECT("'" &amp; $O$3 &amp;"'!$H"&amp;6+$AO42),$AR$56=INDIRECT("'" &amp; $O$3 &amp;"'!$j"&amp;6+$AO42)),INDIRECT("'" &amp; $O$3 &amp;"'!$b"&amp;6+$AO42),"")</f>
        <v/>
      </c>
      <c r="BK97" t="str">
        <f t="array" aca="1" ref="BK97" ca="1">IF(AND(BK$3=INDIRECT("'" &amp; $O$3 &amp;"'!$H"&amp;6+$AO42),$AR$56=INDIRECT("'" &amp; $O$3 &amp;"'!$j"&amp;6+$AO42)),INDIRECT("'" &amp; $O$3 &amp;"'!$b"&amp;6+$AO42),"")</f>
        <v/>
      </c>
      <c r="BM97" t="str">
        <f t="array" aca="1" ref="BM97" ca="1">IF(AND(BM$3=INDIRECT("'" &amp; $O$3 &amp;"'!$H"&amp;6+$AO42),$AR$56=INDIRECT("'" &amp; $O$3 &amp;"'!$j"&amp;6+$AO42)),INDIRECT("'" &amp; $O$3 &amp;"'!$b"&amp;6+$AO42),"")</f>
        <v/>
      </c>
      <c r="BO97" t="str">
        <f t="array" aca="1" ref="BO97" ca="1">IF(AND(BO$3=INDIRECT("'" &amp; $O$3 &amp;"'!$H"&amp;6+$AO42),$AR$56=INDIRECT("'" &amp; $O$3 &amp;"'!$j"&amp;6+$AO42)),INDIRECT("'" &amp; $O$3 &amp;"'!$b"&amp;6+$AO42),"")</f>
        <v/>
      </c>
      <c r="BQ97" t="str">
        <f t="array" aca="1" ref="BQ97" ca="1">IF(AND(BQ$3=INDIRECT("'" &amp; $O$3 &amp;"'!$H"&amp;6+$AO42),$AR$56=INDIRECT("'" &amp; $O$3 &amp;"'!$j"&amp;6+$AO42)),INDIRECT("'" &amp; $O$3 &amp;"'!$b"&amp;6+$AO42),"")</f>
        <v/>
      </c>
      <c r="BV97" t="str">
        <f t="array" aca="1" ref="BV97" ca="1">IF(AND(BV$3=INDIRECT("'" &amp; $O$3 &amp;"'!$H"&amp;6+$AO42),$AR$56=INDIRECT("'" &amp; $O$3 &amp;"'!$j"&amp;6+$AO42)),INDIRECT("'" &amp; $O$3 &amp;"'!$c"&amp;6+$AO42),"")</f>
        <v/>
      </c>
      <c r="BX97" t="str">
        <f t="array" aca="1" ref="BX97" ca="1">IF(AND(BX$3=INDIRECT("'" &amp; $O$3 &amp;"'!$H"&amp;6+$AO42),$AR$56=INDIRECT("'" &amp; $O$3 &amp;"'!$j"&amp;6+$AO42)),INDIRECT("'" &amp; $O$3 &amp;"'!$c"&amp;6+$AO42),"")</f>
        <v/>
      </c>
      <c r="BZ97" t="str">
        <f t="array" aca="1" ref="BZ97" ca="1">IF(AND(BZ$3=INDIRECT("'" &amp; $O$3 &amp;"'!$H"&amp;6+$AO42),$AR$56=INDIRECT("'" &amp; $O$3 &amp;"'!$j"&amp;6+$AO42)),INDIRECT("'" &amp; $O$3 &amp;"'!$c"&amp;6+$AO42),"")</f>
        <v/>
      </c>
      <c r="CB97" t="str">
        <f t="array" aca="1" ref="CB97" ca="1">IF(AND(CB$3=INDIRECT("'" &amp; $O$3 &amp;"'!$H"&amp;6+$AO42),$AR$56=INDIRECT("'" &amp; $O$3 &amp;"'!$j"&amp;6+$AO42)),INDIRECT("'" &amp; $O$3 &amp;"'!$c"&amp;6+$AO42),"")</f>
        <v/>
      </c>
      <c r="CD97" t="str">
        <f t="array" aca="1" ref="CD97" ca="1">IF(AND(CD$3=INDIRECT("'" &amp; $O$3 &amp;"'!$H"&amp;6+$AO42),$AR$56=INDIRECT("'" &amp; $O$3 &amp;"'!$j"&amp;6+$AO42)),INDIRECT("'" &amp; $O$3 &amp;"'!$c"&amp;6+$AO42),"")</f>
        <v/>
      </c>
      <c r="CF97" t="str">
        <f t="array" aca="1" ref="CF97" ca="1">IF(AND(CF$3=INDIRECT("'" &amp; $O$3 &amp;"'!$H"&amp;6+$AO42),$AR$56=INDIRECT("'" &amp; $O$3 &amp;"'!$j"&amp;6+$AO42)),INDIRECT("'" &amp; $O$3 &amp;"'!$c"&amp;6+$AO42),"")</f>
        <v/>
      </c>
      <c r="CH97" t="str">
        <f t="array" aca="1" ref="CH97" ca="1">IF(AND(CH$3=INDIRECT("'" &amp; $O$3 &amp;"'!$H"&amp;6+$AO42),$AR$56=INDIRECT("'" &amp; $O$3 &amp;"'!$j"&amp;6+$AO42)),INDIRECT("'" &amp; $O$3 &amp;"'!$c"&amp;6+$AO42),"")</f>
        <v/>
      </c>
      <c r="CJ97" t="str">
        <f t="array" aca="1" ref="CJ97" ca="1">IF(AND(CJ$3=INDIRECT("'" &amp; $O$3 &amp;"'!$H"&amp;6+$AO42),$AR$56=INDIRECT("'" &amp; $O$3 &amp;"'!$j"&amp;6+$AO42)),INDIRECT("'" &amp; $O$3 &amp;"'!$c"&amp;6+$AO42),"")</f>
        <v/>
      </c>
      <c r="CL97" t="str">
        <f t="array" aca="1" ref="CL97" ca="1">IF(AND(CL$3=INDIRECT("'" &amp; $O$3 &amp;"'!$H"&amp;6+$AO42),$AR$56=INDIRECT("'" &amp; $O$3 &amp;"'!$j"&amp;6+$AO42)),INDIRECT("'" &amp; $O$3 &amp;"'!$c"&amp;6+$AO42),"")</f>
        <v/>
      </c>
      <c r="CN97" t="str">
        <f t="array" aca="1" ref="CN97" ca="1">IF(AND(CN$3=INDIRECT("'" &amp; $O$3 &amp;"'!$H"&amp;6+$AO42),$AR$56=INDIRECT("'" &amp; $O$3 &amp;"'!$j"&amp;6+$AO42)),INDIRECT("'" &amp; $O$3 &amp;"'!$c"&amp;6+$AO42),"")</f>
        <v/>
      </c>
      <c r="CP97" t="str">
        <f t="array" aca="1" ref="CP97" ca="1">IF(AND(CP$3=INDIRECT("'" &amp; $O$3 &amp;"'!$H"&amp;6+$AO42),$AR$56=INDIRECT("'" &amp; $O$3 &amp;"'!$j"&amp;6+$AO42)),INDIRECT("'" &amp; $O$3 &amp;"'!$c"&amp;6+$AO42),"")</f>
        <v/>
      </c>
      <c r="CR97" s="218" t="str">
        <f t="array" aca="1" ref="CR97" ca="1">IF(AND(CR$3=INDIRECT("'" &amp; $O$3 &amp;"'!$H"&amp;6+$AO42),$AR$56=INDIRECT("'" &amp; $O$3 &amp;"'!$j"&amp;6+$AO42)),INDIRECT("'" &amp; $O$3 &amp;"'!$c"&amp;6+$AO42),"")</f>
        <v/>
      </c>
      <c r="CT97" s="218" t="str">
        <f t="array" aca="1" ref="CT97" ca="1">IF(AND(CT$3=INDIRECT("'" &amp; $O$3 &amp;"'!$H"&amp;6+$AO42),$AR$56=INDIRECT("'" &amp; $O$3 &amp;"'!$j"&amp;6+$AO42)),INDIRECT("'" &amp; $O$3 &amp;"'!$c"&amp;6+$AO42),"")</f>
        <v/>
      </c>
      <c r="CX97" s="218" t="str">
        <f t="array" aca="1" ref="CX97" ca="1">IF(AND(CX$3=INDIRECT("'" &amp; $O$3 &amp;"'!$H"&amp;6+$AO42),$AR$56=INDIRECT("'" &amp; $O$3 &amp;"'!$j"&amp;6+$AO42)),INDIRECT("'" &amp; $O$3 &amp;"'!$d"&amp;6+$AO42),"")</f>
        <v/>
      </c>
      <c r="CZ97" s="218" t="str">
        <f t="array" aca="1" ref="CZ97" ca="1">IF(AND(CZ$3=INDIRECT("'" &amp; $O$3 &amp;"'!$H"&amp;6+$AO42),$AR$56=INDIRECT("'" &amp; $O$3 &amp;"'!$j"&amp;6+$AO42)),INDIRECT("'" &amp; $O$3 &amp;"'!$d"&amp;6+$AO42),"")</f>
        <v/>
      </c>
      <c r="DB97" s="218" t="str">
        <f t="array" aca="1" ref="DB97" ca="1">IF(AND(DB$3=INDIRECT("'" &amp; $O$3 &amp;"'!$H"&amp;6+$AO42),$AR$56=INDIRECT("'" &amp; $O$3 &amp;"'!$j"&amp;6+$AO42)),INDIRECT("'" &amp; $O$3 &amp;"'!$d"&amp;6+$AO42),"")</f>
        <v/>
      </c>
      <c r="DD97" s="218" t="str">
        <f t="array" aca="1" ref="DD97" ca="1">IF(AND(DD$3=INDIRECT("'" &amp; $O$3 &amp;"'!$H"&amp;6+$AO42),$AR$56=INDIRECT("'" &amp; $O$3 &amp;"'!$j"&amp;6+$AO42)),INDIRECT("'" &amp; $O$3 &amp;"'!$d"&amp;6+$AO42),"")</f>
        <v/>
      </c>
      <c r="DF97" s="218" t="str">
        <f t="array" aca="1" ref="DF97" ca="1">IF(AND(DF$3=INDIRECT("'" &amp; $O$3 &amp;"'!$H"&amp;6+$AO42),$AR$56=INDIRECT("'" &amp; $O$3 &amp;"'!$j"&amp;6+$AO42)),INDIRECT("'" &amp; $O$3 &amp;"'!$d"&amp;6+$AO42),"")</f>
        <v/>
      </c>
      <c r="DH97" s="218" t="str">
        <f t="array" aca="1" ref="DH97" ca="1">IF(AND(DH$3=INDIRECT("'" &amp; $O$3 &amp;"'!$H"&amp;6+$AO42),$AR$56=INDIRECT("'" &amp; $O$3 &amp;"'!$j"&amp;6+$AO42)),INDIRECT("'" &amp; $O$3 &amp;"'!$d"&amp;6+$AO42),"")</f>
        <v/>
      </c>
      <c r="DJ97" s="218" t="str">
        <f t="array" aca="1" ref="DJ97" ca="1">IF(AND(DJ$3=INDIRECT("'" &amp; $O$3 &amp;"'!$H"&amp;6+$AO42),$AR$56=INDIRECT("'" &amp; $O$3 &amp;"'!$j"&amp;6+$AO42)),INDIRECT("'" &amp; $O$3 &amp;"'!$d"&amp;6+$AO42),"")</f>
        <v/>
      </c>
      <c r="DL97" s="218" t="str">
        <f t="array" aca="1" ref="DL97" ca="1">IF(AND(DL$3=INDIRECT("'" &amp; $O$3 &amp;"'!$H"&amp;6+$AO42),$AR$56=INDIRECT("'" &amp; $O$3 &amp;"'!$j"&amp;6+$AO42)),INDIRECT("'" &amp; $O$3 &amp;"'!$d"&amp;6+$AO42),"")</f>
        <v/>
      </c>
      <c r="DN97" s="218" t="str">
        <f t="array" aca="1" ref="DN97" ca="1">IF(AND(DN$3=INDIRECT("'" &amp; $O$3 &amp;"'!$H"&amp;6+$AO42),$AR$56=INDIRECT("'" &amp; $O$3 &amp;"'!$j"&amp;6+$AO42)),INDIRECT("'" &amp; $O$3 &amp;"'!$d"&amp;6+$AO42),"")</f>
        <v/>
      </c>
      <c r="DP97" s="218" t="str">
        <f t="array" aca="1" ref="DP97" ca="1">IF(AND(DP$3=INDIRECT("'" &amp; $O$3 &amp;"'!$H"&amp;6+$AO42),$AR$56=INDIRECT("'" &amp; $O$3 &amp;"'!$j"&amp;6+$AO42)),INDIRECT("'" &amp; $O$3 &amp;"'!$d"&amp;6+$AO42),"")</f>
        <v/>
      </c>
      <c r="DR97" s="218" t="str">
        <f t="array" aca="1" ref="DR97" ca="1">IF(AND(DR$3=INDIRECT("'" &amp; $O$3 &amp;"'!$H"&amp;6+$AO42),$AR$56=INDIRECT("'" &amp; $O$3 &amp;"'!$j"&amp;6+$AO42)),INDIRECT("'" &amp; $O$3 &amp;"'!$d"&amp;6+$AO42),"")</f>
        <v/>
      </c>
      <c r="DT97" s="218" t="str">
        <f t="array" aca="1" ref="DT97" ca="1">IF(AND(DT$3=INDIRECT("'" &amp; $O$3 &amp;"'!$H"&amp;6+$AO42),$AR$56=INDIRECT("'" &amp; $O$3 &amp;"'!$j"&amp;6+$AO42)),INDIRECT("'" &amp; $O$3 &amp;"'!$d"&amp;6+$AO42),"")</f>
        <v/>
      </c>
      <c r="DV97" s="218" t="str">
        <f t="array" aca="1" ref="DV97" ca="1">IF(AND(DV$3=INDIRECT("'" &amp; $O$3 &amp;"'!$H"&amp;6+$AO42),$AR$56=INDIRECT("'" &amp; $O$3 &amp;"'!$j"&amp;6+$AO42)),INDIRECT("'" &amp; $O$3 &amp;"'!$d"&amp;6+$AO42),"")</f>
        <v/>
      </c>
    </row>
    <row r="98" spans="44:127">
      <c r="AS98" t="str">
        <f t="array" aca="1" ref="AS98" ca="1">IF(AND(AS$3=INDIRECT("'" &amp; $O$3 &amp;"'!$H"&amp;6+$AO43),$AR$56=INDIRECT("'" &amp; $O$3 &amp;"'!$j"&amp;6+$AO43)),INDIRECT("'" &amp; $O$3 &amp;"'!$b"&amp;6+$AO43),"")</f>
        <v/>
      </c>
      <c r="AU98" t="str">
        <f t="array" aca="1" ref="AU98" ca="1">IF(AND(AU$3=INDIRECT("'" &amp; $O$3 &amp;"'!$H"&amp;6+$AO43),$AR$56=INDIRECT("'" &amp; $O$3 &amp;"'!$j"&amp;6+$AO43)),INDIRECT("'" &amp; $O$3 &amp;"'!$b"&amp;6+$AO43),"")</f>
        <v/>
      </c>
      <c r="AW98" t="str">
        <f t="array" aca="1" ref="AW98" ca="1">IF(AND(AW$3=INDIRECT("'" &amp; $O$3 &amp;"'!$H"&amp;6+$AO43),$AR$56=INDIRECT("'" &amp; $O$3 &amp;"'!$j"&amp;6+$AO43)),INDIRECT("'" &amp; $O$3 &amp;"'!$b"&amp;6+$AO43),"")</f>
        <v/>
      </c>
      <c r="AY98" t="str">
        <f t="array" aca="1" ref="AY98" ca="1">IF(AND(AY$3=INDIRECT("'" &amp; $O$3 &amp;"'!$H"&amp;6+$AO43),$AR$56=INDIRECT("'" &amp; $O$3 &amp;"'!$j"&amp;6+$AO43)),INDIRECT("'" &amp; $O$3 &amp;"'!$b"&amp;6+$AO43),"")</f>
        <v/>
      </c>
      <c r="BA98" t="str">
        <f t="array" aca="1" ref="BA98" ca="1">IF(AND(BA$3=INDIRECT("'" &amp; $O$3 &amp;"'!$H"&amp;6+$AO43),$AR$56=INDIRECT("'" &amp; $O$3 &amp;"'!$j"&amp;6+$AO43)),INDIRECT("'" &amp; $O$3 &amp;"'!$b"&amp;6+$AO43),"")</f>
        <v/>
      </c>
      <c r="BC98" t="str">
        <f t="array" aca="1" ref="BC98" ca="1">IF(AND(BC$3=INDIRECT("'" &amp; $O$3 &amp;"'!$H"&amp;6+$AO43),$AR$56=INDIRECT("'" &amp; $O$3 &amp;"'!$j"&amp;6+$AO43)),INDIRECT("'" &amp; $O$3 &amp;"'!$b"&amp;6+$AO43),"")</f>
        <v/>
      </c>
      <c r="BE98" t="str">
        <f t="array" aca="1" ref="BE98" ca="1">IF(AND(BE$3=INDIRECT("'" &amp; $O$3 &amp;"'!$H"&amp;6+$AO43),$AR$56=INDIRECT("'" &amp; $O$3 &amp;"'!$j"&amp;6+$AO43)),INDIRECT("'" &amp; $O$3 &amp;"'!$b"&amp;6+$AO43),"")</f>
        <v/>
      </c>
      <c r="BG98" t="str">
        <f t="array" aca="1" ref="BG98" ca="1">IF(AND(BG$3=INDIRECT("'" &amp; $O$3 &amp;"'!$H"&amp;6+$AO43),$AR$56=INDIRECT("'" &amp; $O$3 &amp;"'!$j"&amp;6+$AO43)),INDIRECT("'" &amp; $O$3 &amp;"'!$b"&amp;6+$AO43),"")</f>
        <v/>
      </c>
      <c r="BI98" t="str">
        <f t="array" aca="1" ref="BI98" ca="1">IF(AND(BI$3=INDIRECT("'" &amp; $O$3 &amp;"'!$H"&amp;6+$AO43),$AR$56=INDIRECT("'" &amp; $O$3 &amp;"'!$j"&amp;6+$AO43)),INDIRECT("'" &amp; $O$3 &amp;"'!$b"&amp;6+$AO43),"")</f>
        <v/>
      </c>
      <c r="BK98" t="str">
        <f t="array" aca="1" ref="BK98" ca="1">IF(AND(BK$3=INDIRECT("'" &amp; $O$3 &amp;"'!$H"&amp;6+$AO43),$AR$56=INDIRECT("'" &amp; $O$3 &amp;"'!$j"&amp;6+$AO43)),INDIRECT("'" &amp; $O$3 &amp;"'!$b"&amp;6+$AO43),"")</f>
        <v/>
      </c>
      <c r="BM98" t="str">
        <f t="array" aca="1" ref="BM98" ca="1">IF(AND(BM$3=INDIRECT("'" &amp; $O$3 &amp;"'!$H"&amp;6+$AO43),$AR$56=INDIRECT("'" &amp; $O$3 &amp;"'!$j"&amp;6+$AO43)),INDIRECT("'" &amp; $O$3 &amp;"'!$b"&amp;6+$AO43),"")</f>
        <v/>
      </c>
      <c r="BO98" t="str">
        <f t="array" aca="1" ref="BO98" ca="1">IF(AND(BO$3=INDIRECT("'" &amp; $O$3 &amp;"'!$H"&amp;6+$AO43),$AR$56=INDIRECT("'" &amp; $O$3 &amp;"'!$j"&amp;6+$AO43)),INDIRECT("'" &amp; $O$3 &amp;"'!$b"&amp;6+$AO43),"")</f>
        <v/>
      </c>
      <c r="BQ98" t="str">
        <f t="array" aca="1" ref="BQ98" ca="1">IF(AND(BQ$3=INDIRECT("'" &amp; $O$3 &amp;"'!$H"&amp;6+$AO43),$AR$56=INDIRECT("'" &amp; $O$3 &amp;"'!$j"&amp;6+$AO43)),INDIRECT("'" &amp; $O$3 &amp;"'!$b"&amp;6+$AO43),"")</f>
        <v/>
      </c>
      <c r="BV98" t="str">
        <f t="array" aca="1" ref="BV98" ca="1">IF(AND(BV$3=INDIRECT("'" &amp; $O$3 &amp;"'!$H"&amp;6+$AO43),$AR$56=INDIRECT("'" &amp; $O$3 &amp;"'!$j"&amp;6+$AO43)),INDIRECT("'" &amp; $O$3 &amp;"'!$c"&amp;6+$AO43),"")</f>
        <v/>
      </c>
      <c r="BX98" t="str">
        <f t="array" aca="1" ref="BX98" ca="1">IF(AND(BX$3=INDIRECT("'" &amp; $O$3 &amp;"'!$H"&amp;6+$AO43),$AR$56=INDIRECT("'" &amp; $O$3 &amp;"'!$j"&amp;6+$AO43)),INDIRECT("'" &amp; $O$3 &amp;"'!$c"&amp;6+$AO43),"")</f>
        <v/>
      </c>
      <c r="BZ98" t="str">
        <f t="array" aca="1" ref="BZ98" ca="1">IF(AND(BZ$3=INDIRECT("'" &amp; $O$3 &amp;"'!$H"&amp;6+$AO43),$AR$56=INDIRECT("'" &amp; $O$3 &amp;"'!$j"&amp;6+$AO43)),INDIRECT("'" &amp; $O$3 &amp;"'!$c"&amp;6+$AO43),"")</f>
        <v/>
      </c>
      <c r="CB98" t="str">
        <f t="array" aca="1" ref="CB98" ca="1">IF(AND(CB$3=INDIRECT("'" &amp; $O$3 &amp;"'!$H"&amp;6+$AO43),$AR$56=INDIRECT("'" &amp; $O$3 &amp;"'!$j"&amp;6+$AO43)),INDIRECT("'" &amp; $O$3 &amp;"'!$c"&amp;6+$AO43),"")</f>
        <v/>
      </c>
      <c r="CD98" t="str">
        <f t="array" aca="1" ref="CD98" ca="1">IF(AND(CD$3=INDIRECT("'" &amp; $O$3 &amp;"'!$H"&amp;6+$AO43),$AR$56=INDIRECT("'" &amp; $O$3 &amp;"'!$j"&amp;6+$AO43)),INDIRECT("'" &amp; $O$3 &amp;"'!$c"&amp;6+$AO43),"")</f>
        <v/>
      </c>
      <c r="CF98" t="str">
        <f t="array" aca="1" ref="CF98" ca="1">IF(AND(CF$3=INDIRECT("'" &amp; $O$3 &amp;"'!$H"&amp;6+$AO43),$AR$56=INDIRECT("'" &amp; $O$3 &amp;"'!$j"&amp;6+$AO43)),INDIRECT("'" &amp; $O$3 &amp;"'!$c"&amp;6+$AO43),"")</f>
        <v/>
      </c>
      <c r="CH98" t="str">
        <f t="array" aca="1" ref="CH98" ca="1">IF(AND(CH$3=INDIRECT("'" &amp; $O$3 &amp;"'!$H"&amp;6+$AO43),$AR$56=INDIRECT("'" &amp; $O$3 &amp;"'!$j"&amp;6+$AO43)),INDIRECT("'" &amp; $O$3 &amp;"'!$c"&amp;6+$AO43),"")</f>
        <v/>
      </c>
      <c r="CJ98" t="str">
        <f t="array" aca="1" ref="CJ98" ca="1">IF(AND(CJ$3=INDIRECT("'" &amp; $O$3 &amp;"'!$H"&amp;6+$AO43),$AR$56=INDIRECT("'" &amp; $O$3 &amp;"'!$j"&amp;6+$AO43)),INDIRECT("'" &amp; $O$3 &amp;"'!$c"&amp;6+$AO43),"")</f>
        <v/>
      </c>
      <c r="CL98" t="str">
        <f t="array" aca="1" ref="CL98" ca="1">IF(AND(CL$3=INDIRECT("'" &amp; $O$3 &amp;"'!$H"&amp;6+$AO43),$AR$56=INDIRECT("'" &amp; $O$3 &amp;"'!$j"&amp;6+$AO43)),INDIRECT("'" &amp; $O$3 &amp;"'!$c"&amp;6+$AO43),"")</f>
        <v/>
      </c>
      <c r="CN98" t="str">
        <f t="array" aca="1" ref="CN98" ca="1">IF(AND(CN$3=INDIRECT("'" &amp; $O$3 &amp;"'!$H"&amp;6+$AO43),$AR$56=INDIRECT("'" &amp; $O$3 &amp;"'!$j"&amp;6+$AO43)),INDIRECT("'" &amp; $O$3 &amp;"'!$c"&amp;6+$AO43),"")</f>
        <v/>
      </c>
      <c r="CP98" t="str">
        <f t="array" aca="1" ref="CP98" ca="1">IF(AND(CP$3=INDIRECT("'" &amp; $O$3 &amp;"'!$H"&amp;6+$AO43),$AR$56=INDIRECT("'" &amp; $O$3 &amp;"'!$j"&amp;6+$AO43)),INDIRECT("'" &amp; $O$3 &amp;"'!$c"&amp;6+$AO43),"")</f>
        <v/>
      </c>
      <c r="CR98" s="218" t="str">
        <f t="array" aca="1" ref="CR98" ca="1">IF(AND(CR$3=INDIRECT("'" &amp; $O$3 &amp;"'!$H"&amp;6+$AO43),$AR$56=INDIRECT("'" &amp; $O$3 &amp;"'!$j"&amp;6+$AO43)),INDIRECT("'" &amp; $O$3 &amp;"'!$c"&amp;6+$AO43),"")</f>
        <v/>
      </c>
      <c r="CT98" s="218" t="str">
        <f t="array" aca="1" ref="CT98" ca="1">IF(AND(CT$3=INDIRECT("'" &amp; $O$3 &amp;"'!$H"&amp;6+$AO43),$AR$56=INDIRECT("'" &amp; $O$3 &amp;"'!$j"&amp;6+$AO43)),INDIRECT("'" &amp; $O$3 &amp;"'!$c"&amp;6+$AO43),"")</f>
        <v/>
      </c>
      <c r="CX98" s="218" t="str">
        <f t="array" aca="1" ref="CX98" ca="1">IF(AND(CX$3=INDIRECT("'" &amp; $O$3 &amp;"'!$H"&amp;6+$AO43),$AR$56=INDIRECT("'" &amp; $O$3 &amp;"'!$j"&amp;6+$AO43)),INDIRECT("'" &amp; $O$3 &amp;"'!$d"&amp;6+$AO43),"")</f>
        <v/>
      </c>
      <c r="CZ98" s="218" t="str">
        <f t="array" aca="1" ref="CZ98" ca="1">IF(AND(CZ$3=INDIRECT("'" &amp; $O$3 &amp;"'!$H"&amp;6+$AO43),$AR$56=INDIRECT("'" &amp; $O$3 &amp;"'!$j"&amp;6+$AO43)),INDIRECT("'" &amp; $O$3 &amp;"'!$d"&amp;6+$AO43),"")</f>
        <v/>
      </c>
      <c r="DB98" s="218" t="str">
        <f t="array" aca="1" ref="DB98" ca="1">IF(AND(DB$3=INDIRECT("'" &amp; $O$3 &amp;"'!$H"&amp;6+$AO43),$AR$56=INDIRECT("'" &amp; $O$3 &amp;"'!$j"&amp;6+$AO43)),INDIRECT("'" &amp; $O$3 &amp;"'!$d"&amp;6+$AO43),"")</f>
        <v/>
      </c>
      <c r="DD98" s="218" t="str">
        <f t="array" aca="1" ref="DD98" ca="1">IF(AND(DD$3=INDIRECT("'" &amp; $O$3 &amp;"'!$H"&amp;6+$AO43),$AR$56=INDIRECT("'" &amp; $O$3 &amp;"'!$j"&amp;6+$AO43)),INDIRECT("'" &amp; $O$3 &amp;"'!$d"&amp;6+$AO43),"")</f>
        <v/>
      </c>
      <c r="DF98" s="218" t="str">
        <f t="array" aca="1" ref="DF98" ca="1">IF(AND(DF$3=INDIRECT("'" &amp; $O$3 &amp;"'!$H"&amp;6+$AO43),$AR$56=INDIRECT("'" &amp; $O$3 &amp;"'!$j"&amp;6+$AO43)),INDIRECT("'" &amp; $O$3 &amp;"'!$d"&amp;6+$AO43),"")</f>
        <v/>
      </c>
      <c r="DH98" s="218" t="str">
        <f t="array" aca="1" ref="DH98" ca="1">IF(AND(DH$3=INDIRECT("'" &amp; $O$3 &amp;"'!$H"&amp;6+$AO43),$AR$56=INDIRECT("'" &amp; $O$3 &amp;"'!$j"&amp;6+$AO43)),INDIRECT("'" &amp; $O$3 &amp;"'!$d"&amp;6+$AO43),"")</f>
        <v/>
      </c>
      <c r="DJ98" s="218" t="str">
        <f t="array" aca="1" ref="DJ98" ca="1">IF(AND(DJ$3=INDIRECT("'" &amp; $O$3 &amp;"'!$H"&amp;6+$AO43),$AR$56=INDIRECT("'" &amp; $O$3 &amp;"'!$j"&amp;6+$AO43)),INDIRECT("'" &amp; $O$3 &amp;"'!$d"&amp;6+$AO43),"")</f>
        <v/>
      </c>
      <c r="DL98" s="218" t="str">
        <f t="array" aca="1" ref="DL98" ca="1">IF(AND(DL$3=INDIRECT("'" &amp; $O$3 &amp;"'!$H"&amp;6+$AO43),$AR$56=INDIRECT("'" &amp; $O$3 &amp;"'!$j"&amp;6+$AO43)),INDIRECT("'" &amp; $O$3 &amp;"'!$d"&amp;6+$AO43),"")</f>
        <v/>
      </c>
      <c r="DN98" s="218" t="str">
        <f t="array" aca="1" ref="DN98" ca="1">IF(AND(DN$3=INDIRECT("'" &amp; $O$3 &amp;"'!$H"&amp;6+$AO43),$AR$56=INDIRECT("'" &amp; $O$3 &amp;"'!$j"&amp;6+$AO43)),INDIRECT("'" &amp; $O$3 &amp;"'!$d"&amp;6+$AO43),"")</f>
        <v/>
      </c>
      <c r="DP98" s="218" t="str">
        <f t="array" aca="1" ref="DP98" ca="1">IF(AND(DP$3=INDIRECT("'" &amp; $O$3 &amp;"'!$H"&amp;6+$AO43),$AR$56=INDIRECT("'" &amp; $O$3 &amp;"'!$j"&amp;6+$AO43)),INDIRECT("'" &amp; $O$3 &amp;"'!$d"&amp;6+$AO43),"")</f>
        <v/>
      </c>
      <c r="DR98" s="218" t="str">
        <f t="array" aca="1" ref="DR98" ca="1">IF(AND(DR$3=INDIRECT("'" &amp; $O$3 &amp;"'!$H"&amp;6+$AO43),$AR$56=INDIRECT("'" &amp; $O$3 &amp;"'!$j"&amp;6+$AO43)),INDIRECT("'" &amp; $O$3 &amp;"'!$d"&amp;6+$AO43),"")</f>
        <v/>
      </c>
      <c r="DT98" s="218" t="str">
        <f t="array" aca="1" ref="DT98" ca="1">IF(AND(DT$3=INDIRECT("'" &amp; $O$3 &amp;"'!$H"&amp;6+$AO43),$AR$56=INDIRECT("'" &amp; $O$3 &amp;"'!$j"&amp;6+$AO43)),INDIRECT("'" &amp; $O$3 &amp;"'!$d"&amp;6+$AO43),"")</f>
        <v/>
      </c>
      <c r="DV98" s="218" t="str">
        <f t="array" aca="1" ref="DV98" ca="1">IF(AND(DV$3=INDIRECT("'" &amp; $O$3 &amp;"'!$H"&amp;6+$AO43),$AR$56=INDIRECT("'" &amp; $O$3 &amp;"'!$j"&amp;6+$AO43)),INDIRECT("'" &amp; $O$3 &amp;"'!$d"&amp;6+$AO43),"")</f>
        <v/>
      </c>
    </row>
    <row r="99" spans="44:127">
      <c r="AS99" t="str">
        <f t="array" aca="1" ref="AS99" ca="1">IF(AND(AS$3=INDIRECT("'" &amp; $O$3 &amp;"'!$H"&amp;6+$AO44),$AR$56=INDIRECT("'" &amp; $O$3 &amp;"'!$j"&amp;6+$AO44)),INDIRECT("'" &amp; $O$3 &amp;"'!$b"&amp;6+$AO44),"")</f>
        <v/>
      </c>
      <c r="AU99" t="str">
        <f t="array" aca="1" ref="AU99" ca="1">IF(AND(AU$3=INDIRECT("'" &amp; $O$3 &amp;"'!$H"&amp;6+$AO44),$AR$56=INDIRECT("'" &amp; $O$3 &amp;"'!$j"&amp;6+$AO44)),INDIRECT("'" &amp; $O$3 &amp;"'!$b"&amp;6+$AO44),"")</f>
        <v/>
      </c>
      <c r="AW99" t="str">
        <f t="array" aca="1" ref="AW99" ca="1">IF(AND(AW$3=INDIRECT("'" &amp; $O$3 &amp;"'!$H"&amp;6+$AO44),$AR$56=INDIRECT("'" &amp; $O$3 &amp;"'!$j"&amp;6+$AO44)),INDIRECT("'" &amp; $O$3 &amp;"'!$b"&amp;6+$AO44),"")</f>
        <v/>
      </c>
      <c r="AY99" t="str">
        <f t="array" aca="1" ref="AY99" ca="1">IF(AND(AY$3=INDIRECT("'" &amp; $O$3 &amp;"'!$H"&amp;6+$AO44),$AR$56=INDIRECT("'" &amp; $O$3 &amp;"'!$j"&amp;6+$AO44)),INDIRECT("'" &amp; $O$3 &amp;"'!$b"&amp;6+$AO44),"")</f>
        <v/>
      </c>
      <c r="BA99" t="str">
        <f t="array" aca="1" ref="BA99" ca="1">IF(AND(BA$3=INDIRECT("'" &amp; $O$3 &amp;"'!$H"&amp;6+$AO44),$AR$56=INDIRECT("'" &amp; $O$3 &amp;"'!$j"&amp;6+$AO44)),INDIRECT("'" &amp; $O$3 &amp;"'!$b"&amp;6+$AO44),"")</f>
        <v/>
      </c>
      <c r="BC99" t="str">
        <f t="array" aca="1" ref="BC99" ca="1">IF(AND(BC$3=INDIRECT("'" &amp; $O$3 &amp;"'!$H"&amp;6+$AO44),$AR$56=INDIRECT("'" &amp; $O$3 &amp;"'!$j"&amp;6+$AO44)),INDIRECT("'" &amp; $O$3 &amp;"'!$b"&amp;6+$AO44),"")</f>
        <v/>
      </c>
      <c r="BE99" t="str">
        <f t="array" aca="1" ref="BE99" ca="1">IF(AND(BE$3=INDIRECT("'" &amp; $O$3 &amp;"'!$H"&amp;6+$AO44),$AR$56=INDIRECT("'" &amp; $O$3 &amp;"'!$j"&amp;6+$AO44)),INDIRECT("'" &amp; $O$3 &amp;"'!$b"&amp;6+$AO44),"")</f>
        <v/>
      </c>
      <c r="BG99" t="str">
        <f t="array" aca="1" ref="BG99" ca="1">IF(AND(BG$3=INDIRECT("'" &amp; $O$3 &amp;"'!$H"&amp;6+$AO44),$AR$56=INDIRECT("'" &amp; $O$3 &amp;"'!$j"&amp;6+$AO44)),INDIRECT("'" &amp; $O$3 &amp;"'!$b"&amp;6+$AO44),"")</f>
        <v/>
      </c>
      <c r="BI99" t="str">
        <f t="array" aca="1" ref="BI99" ca="1">IF(AND(BI$3=INDIRECT("'" &amp; $O$3 &amp;"'!$H"&amp;6+$AO44),$AR$56=INDIRECT("'" &amp; $O$3 &amp;"'!$j"&amp;6+$AO44)),INDIRECT("'" &amp; $O$3 &amp;"'!$b"&amp;6+$AO44),"")</f>
        <v/>
      </c>
      <c r="BK99" t="str">
        <f t="array" aca="1" ref="BK99" ca="1">IF(AND(BK$3=INDIRECT("'" &amp; $O$3 &amp;"'!$H"&amp;6+$AO44),$AR$56=INDIRECT("'" &amp; $O$3 &amp;"'!$j"&amp;6+$AO44)),INDIRECT("'" &amp; $O$3 &amp;"'!$b"&amp;6+$AO44),"")</f>
        <v/>
      </c>
      <c r="BM99" t="str">
        <f t="array" aca="1" ref="BM99" ca="1">IF(AND(BM$3=INDIRECT("'" &amp; $O$3 &amp;"'!$H"&amp;6+$AO44),$AR$56=INDIRECT("'" &amp; $O$3 &amp;"'!$j"&amp;6+$AO44)),INDIRECT("'" &amp; $O$3 &amp;"'!$b"&amp;6+$AO44),"")</f>
        <v/>
      </c>
      <c r="BO99" t="str">
        <f t="array" aca="1" ref="BO99" ca="1">IF(AND(BO$3=INDIRECT("'" &amp; $O$3 &amp;"'!$H"&amp;6+$AO44),$AR$56=INDIRECT("'" &amp; $O$3 &amp;"'!$j"&amp;6+$AO44)),INDIRECT("'" &amp; $O$3 &amp;"'!$b"&amp;6+$AO44),"")</f>
        <v/>
      </c>
      <c r="BQ99" t="str">
        <f t="array" aca="1" ref="BQ99" ca="1">IF(AND(BQ$3=INDIRECT("'" &amp; $O$3 &amp;"'!$H"&amp;6+$AO44),$AR$56=INDIRECT("'" &amp; $O$3 &amp;"'!$j"&amp;6+$AO44)),INDIRECT("'" &amp; $O$3 &amp;"'!$b"&amp;6+$AO44),"")</f>
        <v/>
      </c>
      <c r="BV99" t="str">
        <f t="array" aca="1" ref="BV99" ca="1">IF(AND(BV$3=INDIRECT("'" &amp; $O$3 &amp;"'!$H"&amp;6+$AO44),$AR$56=INDIRECT("'" &amp; $O$3 &amp;"'!$j"&amp;6+$AO44)),INDIRECT("'" &amp; $O$3 &amp;"'!$c"&amp;6+$AO44),"")</f>
        <v/>
      </c>
      <c r="BX99" t="str">
        <f t="array" aca="1" ref="BX99" ca="1">IF(AND(BX$3=INDIRECT("'" &amp; $O$3 &amp;"'!$H"&amp;6+$AO44),$AR$56=INDIRECT("'" &amp; $O$3 &amp;"'!$j"&amp;6+$AO44)),INDIRECT("'" &amp; $O$3 &amp;"'!$c"&amp;6+$AO44),"")</f>
        <v/>
      </c>
      <c r="BZ99" t="str">
        <f t="array" aca="1" ref="BZ99" ca="1">IF(AND(BZ$3=INDIRECT("'" &amp; $O$3 &amp;"'!$H"&amp;6+$AO44),$AR$56=INDIRECT("'" &amp; $O$3 &amp;"'!$j"&amp;6+$AO44)),INDIRECT("'" &amp; $O$3 &amp;"'!$c"&amp;6+$AO44),"")</f>
        <v/>
      </c>
      <c r="CB99" t="str">
        <f t="array" aca="1" ref="CB99" ca="1">IF(AND(CB$3=INDIRECT("'" &amp; $O$3 &amp;"'!$H"&amp;6+$AO44),$AR$56=INDIRECT("'" &amp; $O$3 &amp;"'!$j"&amp;6+$AO44)),INDIRECT("'" &amp; $O$3 &amp;"'!$c"&amp;6+$AO44),"")</f>
        <v/>
      </c>
      <c r="CD99" t="str">
        <f t="array" aca="1" ref="CD99" ca="1">IF(AND(CD$3=INDIRECT("'" &amp; $O$3 &amp;"'!$H"&amp;6+$AO44),$AR$56=INDIRECT("'" &amp; $O$3 &amp;"'!$j"&amp;6+$AO44)),INDIRECT("'" &amp; $O$3 &amp;"'!$c"&amp;6+$AO44),"")</f>
        <v/>
      </c>
      <c r="CF99" t="str">
        <f t="array" aca="1" ref="CF99" ca="1">IF(AND(CF$3=INDIRECT("'" &amp; $O$3 &amp;"'!$H"&amp;6+$AO44),$AR$56=INDIRECT("'" &amp; $O$3 &amp;"'!$j"&amp;6+$AO44)),INDIRECT("'" &amp; $O$3 &amp;"'!$c"&amp;6+$AO44),"")</f>
        <v/>
      </c>
      <c r="CH99" t="str">
        <f t="array" aca="1" ref="CH99" ca="1">IF(AND(CH$3=INDIRECT("'" &amp; $O$3 &amp;"'!$H"&amp;6+$AO44),$AR$56=INDIRECT("'" &amp; $O$3 &amp;"'!$j"&amp;6+$AO44)),INDIRECT("'" &amp; $O$3 &amp;"'!$c"&amp;6+$AO44),"")</f>
        <v/>
      </c>
      <c r="CJ99" t="str">
        <f t="array" aca="1" ref="CJ99" ca="1">IF(AND(CJ$3=INDIRECT("'" &amp; $O$3 &amp;"'!$H"&amp;6+$AO44),$AR$56=INDIRECT("'" &amp; $O$3 &amp;"'!$j"&amp;6+$AO44)),INDIRECT("'" &amp; $O$3 &amp;"'!$c"&amp;6+$AO44),"")</f>
        <v/>
      </c>
      <c r="CL99" t="str">
        <f t="array" aca="1" ref="CL99" ca="1">IF(AND(CL$3=INDIRECT("'" &amp; $O$3 &amp;"'!$H"&amp;6+$AO44),$AR$56=INDIRECT("'" &amp; $O$3 &amp;"'!$j"&amp;6+$AO44)),INDIRECT("'" &amp; $O$3 &amp;"'!$c"&amp;6+$AO44),"")</f>
        <v/>
      </c>
      <c r="CN99" t="str">
        <f t="array" aca="1" ref="CN99" ca="1">IF(AND(CN$3=INDIRECT("'" &amp; $O$3 &amp;"'!$H"&amp;6+$AO44),$AR$56=INDIRECT("'" &amp; $O$3 &amp;"'!$j"&amp;6+$AO44)),INDIRECT("'" &amp; $O$3 &amp;"'!$c"&amp;6+$AO44),"")</f>
        <v/>
      </c>
      <c r="CP99" t="str">
        <f t="array" aca="1" ref="CP99" ca="1">IF(AND(CP$3=INDIRECT("'" &amp; $O$3 &amp;"'!$H"&amp;6+$AO44),$AR$56=INDIRECT("'" &amp; $O$3 &amp;"'!$j"&amp;6+$AO44)),INDIRECT("'" &amp; $O$3 &amp;"'!$c"&amp;6+$AO44),"")</f>
        <v/>
      </c>
      <c r="CR99" s="218" t="str">
        <f t="array" aca="1" ref="CR99" ca="1">IF(AND(CR$3=INDIRECT("'" &amp; $O$3 &amp;"'!$H"&amp;6+$AO44),$AR$56=INDIRECT("'" &amp; $O$3 &amp;"'!$j"&amp;6+$AO44)),INDIRECT("'" &amp; $O$3 &amp;"'!$c"&amp;6+$AO44),"")</f>
        <v/>
      </c>
      <c r="CT99" s="218" t="str">
        <f t="array" aca="1" ref="CT99" ca="1">IF(AND(CT$3=INDIRECT("'" &amp; $O$3 &amp;"'!$H"&amp;6+$AO44),$AR$56=INDIRECT("'" &amp; $O$3 &amp;"'!$j"&amp;6+$AO44)),INDIRECT("'" &amp; $O$3 &amp;"'!$c"&amp;6+$AO44),"")</f>
        <v/>
      </c>
      <c r="CX99" s="218" t="str">
        <f t="array" aca="1" ref="CX99" ca="1">IF(AND(CX$3=INDIRECT("'" &amp; $O$3 &amp;"'!$H"&amp;6+$AO44),$AR$56=INDIRECT("'" &amp; $O$3 &amp;"'!$j"&amp;6+$AO44)),INDIRECT("'" &amp; $O$3 &amp;"'!$d"&amp;6+$AO44),"")</f>
        <v/>
      </c>
      <c r="CZ99" s="218" t="str">
        <f t="array" aca="1" ref="CZ99" ca="1">IF(AND(CZ$3=INDIRECT("'" &amp; $O$3 &amp;"'!$H"&amp;6+$AO44),$AR$56=INDIRECT("'" &amp; $O$3 &amp;"'!$j"&amp;6+$AO44)),INDIRECT("'" &amp; $O$3 &amp;"'!$d"&amp;6+$AO44),"")</f>
        <v/>
      </c>
      <c r="DB99" s="218" t="str">
        <f t="array" aca="1" ref="DB99" ca="1">IF(AND(DB$3=INDIRECT("'" &amp; $O$3 &amp;"'!$H"&amp;6+$AO44),$AR$56=INDIRECT("'" &amp; $O$3 &amp;"'!$j"&amp;6+$AO44)),INDIRECT("'" &amp; $O$3 &amp;"'!$d"&amp;6+$AO44),"")</f>
        <v/>
      </c>
      <c r="DD99" s="218" t="str">
        <f t="array" aca="1" ref="DD99" ca="1">IF(AND(DD$3=INDIRECT("'" &amp; $O$3 &amp;"'!$H"&amp;6+$AO44),$AR$56=INDIRECT("'" &amp; $O$3 &amp;"'!$j"&amp;6+$AO44)),INDIRECT("'" &amp; $O$3 &amp;"'!$d"&amp;6+$AO44),"")</f>
        <v/>
      </c>
      <c r="DF99" s="218" t="str">
        <f t="array" aca="1" ref="DF99" ca="1">IF(AND(DF$3=INDIRECT("'" &amp; $O$3 &amp;"'!$H"&amp;6+$AO44),$AR$56=INDIRECT("'" &amp; $O$3 &amp;"'!$j"&amp;6+$AO44)),INDIRECT("'" &amp; $O$3 &amp;"'!$d"&amp;6+$AO44),"")</f>
        <v/>
      </c>
      <c r="DH99" s="218" t="str">
        <f t="array" aca="1" ref="DH99" ca="1">IF(AND(DH$3=INDIRECT("'" &amp; $O$3 &amp;"'!$H"&amp;6+$AO44),$AR$56=INDIRECT("'" &amp; $O$3 &amp;"'!$j"&amp;6+$AO44)),INDIRECT("'" &amp; $O$3 &amp;"'!$d"&amp;6+$AO44),"")</f>
        <v/>
      </c>
      <c r="DJ99" s="218" t="str">
        <f t="array" aca="1" ref="DJ99" ca="1">IF(AND(DJ$3=INDIRECT("'" &amp; $O$3 &amp;"'!$H"&amp;6+$AO44),$AR$56=INDIRECT("'" &amp; $O$3 &amp;"'!$j"&amp;6+$AO44)),INDIRECT("'" &amp; $O$3 &amp;"'!$d"&amp;6+$AO44),"")</f>
        <v/>
      </c>
      <c r="DL99" s="218" t="str">
        <f t="array" aca="1" ref="DL99" ca="1">IF(AND(DL$3=INDIRECT("'" &amp; $O$3 &amp;"'!$H"&amp;6+$AO44),$AR$56=INDIRECT("'" &amp; $O$3 &amp;"'!$j"&amp;6+$AO44)),INDIRECT("'" &amp; $O$3 &amp;"'!$d"&amp;6+$AO44),"")</f>
        <v/>
      </c>
      <c r="DN99" s="218" t="str">
        <f t="array" aca="1" ref="DN99" ca="1">IF(AND(DN$3=INDIRECT("'" &amp; $O$3 &amp;"'!$H"&amp;6+$AO44),$AR$56=INDIRECT("'" &amp; $O$3 &amp;"'!$j"&amp;6+$AO44)),INDIRECT("'" &amp; $O$3 &amp;"'!$d"&amp;6+$AO44),"")</f>
        <v/>
      </c>
      <c r="DP99" s="218" t="str">
        <f t="array" aca="1" ref="DP99" ca="1">IF(AND(DP$3=INDIRECT("'" &amp; $O$3 &amp;"'!$H"&amp;6+$AO44),$AR$56=INDIRECT("'" &amp; $O$3 &amp;"'!$j"&amp;6+$AO44)),INDIRECT("'" &amp; $O$3 &amp;"'!$d"&amp;6+$AO44),"")</f>
        <v/>
      </c>
      <c r="DR99" s="218" t="str">
        <f t="array" aca="1" ref="DR99" ca="1">IF(AND(DR$3=INDIRECT("'" &amp; $O$3 &amp;"'!$H"&amp;6+$AO44),$AR$56=INDIRECT("'" &amp; $O$3 &amp;"'!$j"&amp;6+$AO44)),INDIRECT("'" &amp; $O$3 &amp;"'!$d"&amp;6+$AO44),"")</f>
        <v/>
      </c>
      <c r="DT99" s="218" t="str">
        <f t="array" aca="1" ref="DT99" ca="1">IF(AND(DT$3=INDIRECT("'" &amp; $O$3 &amp;"'!$H"&amp;6+$AO44),$AR$56=INDIRECT("'" &amp; $O$3 &amp;"'!$j"&amp;6+$AO44)),INDIRECT("'" &amp; $O$3 &amp;"'!$d"&amp;6+$AO44),"")</f>
        <v/>
      </c>
      <c r="DV99" s="218" t="str">
        <f t="array" aca="1" ref="DV99" ca="1">IF(AND(DV$3=INDIRECT("'" &amp; $O$3 &amp;"'!$H"&amp;6+$AO44),$AR$56=INDIRECT("'" &amp; $O$3 &amp;"'!$j"&amp;6+$AO44)),INDIRECT("'" &amp; $O$3 &amp;"'!$d"&amp;6+$AO44),"")</f>
        <v/>
      </c>
    </row>
    <row r="100" spans="44:127">
      <c r="AS100" t="str">
        <f t="array" aca="1" ref="AS100" ca="1">IF(AND(AS$3=INDIRECT("'" &amp; $O$3 &amp;"'!$H"&amp;6+$AO45),$AR$56=INDIRECT("'" &amp; $O$3 &amp;"'!$j"&amp;6+$AO45)),INDIRECT("'" &amp; $O$3 &amp;"'!$b"&amp;6+$AO45),"")</f>
        <v/>
      </c>
      <c r="AU100" t="str">
        <f t="array" aca="1" ref="AU100" ca="1">IF(AND(AU$3=INDIRECT("'" &amp; $O$3 &amp;"'!$H"&amp;6+$AO45),$AR$56=INDIRECT("'" &amp; $O$3 &amp;"'!$j"&amp;6+$AO45)),INDIRECT("'" &amp; $O$3 &amp;"'!$b"&amp;6+$AO45),"")</f>
        <v/>
      </c>
      <c r="AW100" t="str">
        <f t="array" aca="1" ref="AW100" ca="1">IF(AND(AW$3=INDIRECT("'" &amp; $O$3 &amp;"'!$H"&amp;6+$AO45),$AR$56=INDIRECT("'" &amp; $O$3 &amp;"'!$j"&amp;6+$AO45)),INDIRECT("'" &amp; $O$3 &amp;"'!$b"&amp;6+$AO45),"")</f>
        <v/>
      </c>
      <c r="AY100" t="str">
        <f t="array" aca="1" ref="AY100" ca="1">IF(AND(AY$3=INDIRECT("'" &amp; $O$3 &amp;"'!$H"&amp;6+$AO45),$AR$56=INDIRECT("'" &amp; $O$3 &amp;"'!$j"&amp;6+$AO45)),INDIRECT("'" &amp; $O$3 &amp;"'!$b"&amp;6+$AO45),"")</f>
        <v/>
      </c>
      <c r="BA100" t="str">
        <f t="array" aca="1" ref="BA100" ca="1">IF(AND(BA$3=INDIRECT("'" &amp; $O$3 &amp;"'!$H"&amp;6+$AO45),$AR$56=INDIRECT("'" &amp; $O$3 &amp;"'!$j"&amp;6+$AO45)),INDIRECT("'" &amp; $O$3 &amp;"'!$b"&amp;6+$AO45),"")</f>
        <v/>
      </c>
      <c r="BC100" t="str">
        <f t="array" aca="1" ref="BC100" ca="1">IF(AND(BC$3=INDIRECT("'" &amp; $O$3 &amp;"'!$H"&amp;6+$AO45),$AR$56=INDIRECT("'" &amp; $O$3 &amp;"'!$j"&amp;6+$AO45)),INDIRECT("'" &amp; $O$3 &amp;"'!$b"&amp;6+$AO45),"")</f>
        <v/>
      </c>
      <c r="BE100" t="str">
        <f t="array" aca="1" ref="BE100" ca="1">IF(AND(BE$3=INDIRECT("'" &amp; $O$3 &amp;"'!$H"&amp;6+$AO45),$AR$56=INDIRECT("'" &amp; $O$3 &amp;"'!$j"&amp;6+$AO45)),INDIRECT("'" &amp; $O$3 &amp;"'!$b"&amp;6+$AO45),"")</f>
        <v/>
      </c>
      <c r="BG100" t="str">
        <f t="array" aca="1" ref="BG100" ca="1">IF(AND(BG$3=INDIRECT("'" &amp; $O$3 &amp;"'!$H"&amp;6+$AO45),$AR$56=INDIRECT("'" &amp; $O$3 &amp;"'!$j"&amp;6+$AO45)),INDIRECT("'" &amp; $O$3 &amp;"'!$b"&amp;6+$AO45),"")</f>
        <v/>
      </c>
      <c r="BI100" t="str">
        <f t="array" aca="1" ref="BI100" ca="1">IF(AND(BI$3=INDIRECT("'" &amp; $O$3 &amp;"'!$H"&amp;6+$AO45),$AR$56=INDIRECT("'" &amp; $O$3 &amp;"'!$j"&amp;6+$AO45)),INDIRECT("'" &amp; $O$3 &amp;"'!$b"&amp;6+$AO45),"")</f>
        <v/>
      </c>
      <c r="BK100" t="str">
        <f t="array" aca="1" ref="BK100" ca="1">IF(AND(BK$3=INDIRECT("'" &amp; $O$3 &amp;"'!$H"&amp;6+$AO45),$AR$56=INDIRECT("'" &amp; $O$3 &amp;"'!$j"&amp;6+$AO45)),INDIRECT("'" &amp; $O$3 &amp;"'!$b"&amp;6+$AO45),"")</f>
        <v/>
      </c>
      <c r="BM100" t="str">
        <f t="array" aca="1" ref="BM100" ca="1">IF(AND(BM$3=INDIRECT("'" &amp; $O$3 &amp;"'!$H"&amp;6+$AO45),$AR$56=INDIRECT("'" &amp; $O$3 &amp;"'!$j"&amp;6+$AO45)),INDIRECT("'" &amp; $O$3 &amp;"'!$b"&amp;6+$AO45),"")</f>
        <v/>
      </c>
      <c r="BO100" t="str">
        <f t="array" aca="1" ref="BO100" ca="1">IF(AND(BO$3=INDIRECT("'" &amp; $O$3 &amp;"'!$H"&amp;6+$AO45),$AR$56=INDIRECT("'" &amp; $O$3 &amp;"'!$j"&amp;6+$AO45)),INDIRECT("'" &amp; $O$3 &amp;"'!$b"&amp;6+$AO45),"")</f>
        <v/>
      </c>
      <c r="BQ100" t="str">
        <f t="array" aca="1" ref="BQ100" ca="1">IF(AND(BQ$3=INDIRECT("'" &amp; $O$3 &amp;"'!$H"&amp;6+$AO45),$AR$56=INDIRECT("'" &amp; $O$3 &amp;"'!$j"&amp;6+$AO45)),INDIRECT("'" &amp; $O$3 &amp;"'!$b"&amp;6+$AO45),"")</f>
        <v/>
      </c>
      <c r="BV100" t="str">
        <f t="array" aca="1" ref="BV100" ca="1">IF(AND(BV$3=INDIRECT("'" &amp; $O$3 &amp;"'!$H"&amp;6+$AO45),$AR$56=INDIRECT("'" &amp; $O$3 &amp;"'!$j"&amp;6+$AO45)),INDIRECT("'" &amp; $O$3 &amp;"'!$c"&amp;6+$AO45),"")</f>
        <v/>
      </c>
      <c r="BX100" t="str">
        <f t="array" aca="1" ref="BX100" ca="1">IF(AND(BX$3=INDIRECT("'" &amp; $O$3 &amp;"'!$H"&amp;6+$AO45),$AR$56=INDIRECT("'" &amp; $O$3 &amp;"'!$j"&amp;6+$AO45)),INDIRECT("'" &amp; $O$3 &amp;"'!$c"&amp;6+$AO45),"")</f>
        <v/>
      </c>
      <c r="BZ100" t="str">
        <f t="array" aca="1" ref="BZ100" ca="1">IF(AND(BZ$3=INDIRECT("'" &amp; $O$3 &amp;"'!$H"&amp;6+$AO45),$AR$56=INDIRECT("'" &amp; $O$3 &amp;"'!$j"&amp;6+$AO45)),INDIRECT("'" &amp; $O$3 &amp;"'!$c"&amp;6+$AO45),"")</f>
        <v/>
      </c>
      <c r="CB100" t="str">
        <f t="array" aca="1" ref="CB100" ca="1">IF(AND(CB$3=INDIRECT("'" &amp; $O$3 &amp;"'!$H"&amp;6+$AO45),$AR$56=INDIRECT("'" &amp; $O$3 &amp;"'!$j"&amp;6+$AO45)),INDIRECT("'" &amp; $O$3 &amp;"'!$c"&amp;6+$AO45),"")</f>
        <v/>
      </c>
      <c r="CD100" t="str">
        <f t="array" aca="1" ref="CD100" ca="1">IF(AND(CD$3=INDIRECT("'" &amp; $O$3 &amp;"'!$H"&amp;6+$AO45),$AR$56=INDIRECT("'" &amp; $O$3 &amp;"'!$j"&amp;6+$AO45)),INDIRECT("'" &amp; $O$3 &amp;"'!$c"&amp;6+$AO45),"")</f>
        <v/>
      </c>
      <c r="CF100" t="str">
        <f t="array" aca="1" ref="CF100" ca="1">IF(AND(CF$3=INDIRECT("'" &amp; $O$3 &amp;"'!$H"&amp;6+$AO45),$AR$56=INDIRECT("'" &amp; $O$3 &amp;"'!$j"&amp;6+$AO45)),INDIRECT("'" &amp; $O$3 &amp;"'!$c"&amp;6+$AO45),"")</f>
        <v/>
      </c>
      <c r="CH100" t="str">
        <f t="array" aca="1" ref="CH100" ca="1">IF(AND(CH$3=INDIRECT("'" &amp; $O$3 &amp;"'!$H"&amp;6+$AO45),$AR$56=INDIRECT("'" &amp; $O$3 &amp;"'!$j"&amp;6+$AO45)),INDIRECT("'" &amp; $O$3 &amp;"'!$c"&amp;6+$AO45),"")</f>
        <v/>
      </c>
      <c r="CJ100" t="str">
        <f t="array" aca="1" ref="CJ100" ca="1">IF(AND(CJ$3=INDIRECT("'" &amp; $O$3 &amp;"'!$H"&amp;6+$AO45),$AR$56=INDIRECT("'" &amp; $O$3 &amp;"'!$j"&amp;6+$AO45)),INDIRECT("'" &amp; $O$3 &amp;"'!$c"&amp;6+$AO45),"")</f>
        <v/>
      </c>
      <c r="CL100" t="str">
        <f t="array" aca="1" ref="CL100" ca="1">IF(AND(CL$3=INDIRECT("'" &amp; $O$3 &amp;"'!$H"&amp;6+$AO45),$AR$56=INDIRECT("'" &amp; $O$3 &amp;"'!$j"&amp;6+$AO45)),INDIRECT("'" &amp; $O$3 &amp;"'!$c"&amp;6+$AO45),"")</f>
        <v/>
      </c>
      <c r="CN100" t="str">
        <f t="array" aca="1" ref="CN100" ca="1">IF(AND(CN$3=INDIRECT("'" &amp; $O$3 &amp;"'!$H"&amp;6+$AO45),$AR$56=INDIRECT("'" &amp; $O$3 &amp;"'!$j"&amp;6+$AO45)),INDIRECT("'" &amp; $O$3 &amp;"'!$c"&amp;6+$AO45),"")</f>
        <v/>
      </c>
      <c r="CP100" t="str">
        <f t="array" aca="1" ref="CP100" ca="1">IF(AND(CP$3=INDIRECT("'" &amp; $O$3 &amp;"'!$H"&amp;6+$AO45),$AR$56=INDIRECT("'" &amp; $O$3 &amp;"'!$j"&amp;6+$AO45)),INDIRECT("'" &amp; $O$3 &amp;"'!$c"&amp;6+$AO45),"")</f>
        <v/>
      </c>
      <c r="CR100" s="218" t="str">
        <f t="array" aca="1" ref="CR100" ca="1">IF(AND(CR$3=INDIRECT("'" &amp; $O$3 &amp;"'!$H"&amp;6+$AO45),$AR$56=INDIRECT("'" &amp; $O$3 &amp;"'!$j"&amp;6+$AO45)),INDIRECT("'" &amp; $O$3 &amp;"'!$c"&amp;6+$AO45),"")</f>
        <v/>
      </c>
      <c r="CT100" s="218" t="str">
        <f t="array" aca="1" ref="CT100" ca="1">IF(AND(CT$3=INDIRECT("'" &amp; $O$3 &amp;"'!$H"&amp;6+$AO45),$AR$56=INDIRECT("'" &amp; $O$3 &amp;"'!$j"&amp;6+$AO45)),INDIRECT("'" &amp; $O$3 &amp;"'!$c"&amp;6+$AO45),"")</f>
        <v/>
      </c>
      <c r="CX100" s="218" t="str">
        <f t="array" aca="1" ref="CX100" ca="1">IF(AND(CX$3=INDIRECT("'" &amp; $O$3 &amp;"'!$H"&amp;6+$AO45),$AR$56=INDIRECT("'" &amp; $O$3 &amp;"'!$j"&amp;6+$AO45)),INDIRECT("'" &amp; $O$3 &amp;"'!$d"&amp;6+$AO45),"")</f>
        <v/>
      </c>
      <c r="CZ100" s="218" t="str">
        <f t="array" aca="1" ref="CZ100" ca="1">IF(AND(CZ$3=INDIRECT("'" &amp; $O$3 &amp;"'!$H"&amp;6+$AO45),$AR$56=INDIRECT("'" &amp; $O$3 &amp;"'!$j"&amp;6+$AO45)),INDIRECT("'" &amp; $O$3 &amp;"'!$d"&amp;6+$AO45),"")</f>
        <v/>
      </c>
      <c r="DB100" s="218" t="str">
        <f t="array" aca="1" ref="DB100" ca="1">IF(AND(DB$3=INDIRECT("'" &amp; $O$3 &amp;"'!$H"&amp;6+$AO45),$AR$56=INDIRECT("'" &amp; $O$3 &amp;"'!$j"&amp;6+$AO45)),INDIRECT("'" &amp; $O$3 &amp;"'!$d"&amp;6+$AO45),"")</f>
        <v/>
      </c>
      <c r="DD100" s="218" t="str">
        <f t="array" aca="1" ref="DD100" ca="1">IF(AND(DD$3=INDIRECT("'" &amp; $O$3 &amp;"'!$H"&amp;6+$AO45),$AR$56=INDIRECT("'" &amp; $O$3 &amp;"'!$j"&amp;6+$AO45)),INDIRECT("'" &amp; $O$3 &amp;"'!$d"&amp;6+$AO45),"")</f>
        <v/>
      </c>
      <c r="DF100" s="218" t="str">
        <f t="array" aca="1" ref="DF100" ca="1">IF(AND(DF$3=INDIRECT("'" &amp; $O$3 &amp;"'!$H"&amp;6+$AO45),$AR$56=INDIRECT("'" &amp; $O$3 &amp;"'!$j"&amp;6+$AO45)),INDIRECT("'" &amp; $O$3 &amp;"'!$d"&amp;6+$AO45),"")</f>
        <v/>
      </c>
      <c r="DH100" s="218" t="str">
        <f t="array" aca="1" ref="DH100" ca="1">IF(AND(DH$3=INDIRECT("'" &amp; $O$3 &amp;"'!$H"&amp;6+$AO45),$AR$56=INDIRECT("'" &amp; $O$3 &amp;"'!$j"&amp;6+$AO45)),INDIRECT("'" &amp; $O$3 &amp;"'!$d"&amp;6+$AO45),"")</f>
        <v/>
      </c>
      <c r="DJ100" s="218" t="str">
        <f t="array" aca="1" ref="DJ100" ca="1">IF(AND(DJ$3=INDIRECT("'" &amp; $O$3 &amp;"'!$H"&amp;6+$AO45),$AR$56=INDIRECT("'" &amp; $O$3 &amp;"'!$j"&amp;6+$AO45)),INDIRECT("'" &amp; $O$3 &amp;"'!$d"&amp;6+$AO45),"")</f>
        <v/>
      </c>
      <c r="DL100" s="218" t="str">
        <f t="array" aca="1" ref="DL100" ca="1">IF(AND(DL$3=INDIRECT("'" &amp; $O$3 &amp;"'!$H"&amp;6+$AO45),$AR$56=INDIRECT("'" &amp; $O$3 &amp;"'!$j"&amp;6+$AO45)),INDIRECT("'" &amp; $O$3 &amp;"'!$d"&amp;6+$AO45),"")</f>
        <v/>
      </c>
      <c r="DN100" s="218" t="str">
        <f t="array" aca="1" ref="DN100" ca="1">IF(AND(DN$3=INDIRECT("'" &amp; $O$3 &amp;"'!$H"&amp;6+$AO45),$AR$56=INDIRECT("'" &amp; $O$3 &amp;"'!$j"&amp;6+$AO45)),INDIRECT("'" &amp; $O$3 &amp;"'!$d"&amp;6+$AO45),"")</f>
        <v/>
      </c>
      <c r="DP100" s="218" t="str">
        <f t="array" aca="1" ref="DP100" ca="1">IF(AND(DP$3=INDIRECT("'" &amp; $O$3 &amp;"'!$H"&amp;6+$AO45),$AR$56=INDIRECT("'" &amp; $O$3 &amp;"'!$j"&amp;6+$AO45)),INDIRECT("'" &amp; $O$3 &amp;"'!$d"&amp;6+$AO45),"")</f>
        <v/>
      </c>
      <c r="DR100" s="218" t="str">
        <f t="array" aca="1" ref="DR100" ca="1">IF(AND(DR$3=INDIRECT("'" &amp; $O$3 &amp;"'!$H"&amp;6+$AO45),$AR$56=INDIRECT("'" &amp; $O$3 &amp;"'!$j"&amp;6+$AO45)),INDIRECT("'" &amp; $O$3 &amp;"'!$d"&amp;6+$AO45),"")</f>
        <v/>
      </c>
      <c r="DT100" s="218" t="str">
        <f t="array" aca="1" ref="DT100" ca="1">IF(AND(DT$3=INDIRECT("'" &amp; $O$3 &amp;"'!$H"&amp;6+$AO45),$AR$56=INDIRECT("'" &amp; $O$3 &amp;"'!$j"&amp;6+$AO45)),INDIRECT("'" &amp; $O$3 &amp;"'!$d"&amp;6+$AO45),"")</f>
        <v/>
      </c>
      <c r="DV100" s="218" t="str">
        <f t="array" aca="1" ref="DV100" ca="1">IF(AND(DV$3=INDIRECT("'" &amp; $O$3 &amp;"'!$H"&amp;6+$AO45),$AR$56=INDIRECT("'" &amp; $O$3 &amp;"'!$j"&amp;6+$AO45)),INDIRECT("'" &amp; $O$3 &amp;"'!$d"&amp;6+$AO45),"")</f>
        <v/>
      </c>
    </row>
    <row r="101" spans="44:127">
      <c r="AS101" t="str">
        <f t="array" aca="1" ref="AS101" ca="1">IF(AND(AS$3=INDIRECT("'" &amp; $O$3 &amp;"'!$H"&amp;6+$AO46),$AR$56=INDIRECT("'" &amp; $O$3 &amp;"'!$j"&amp;6+$AO46)),INDIRECT("'" &amp; $O$3 &amp;"'!$b"&amp;6+$AO46),"")</f>
        <v/>
      </c>
      <c r="AU101" t="str">
        <f t="array" aca="1" ref="AU101" ca="1">IF(AND(AU$3=INDIRECT("'" &amp; $O$3 &amp;"'!$H"&amp;6+$AO46),$AR$56=INDIRECT("'" &amp; $O$3 &amp;"'!$j"&amp;6+$AO46)),INDIRECT("'" &amp; $O$3 &amp;"'!$b"&amp;6+$AO46),"")</f>
        <v/>
      </c>
      <c r="AW101" t="str">
        <f t="array" aca="1" ref="AW101" ca="1">IF(AND(AW$3=INDIRECT("'" &amp; $O$3 &amp;"'!$H"&amp;6+$AO46),$AR$56=INDIRECT("'" &amp; $O$3 &amp;"'!$j"&amp;6+$AO46)),INDIRECT("'" &amp; $O$3 &amp;"'!$b"&amp;6+$AO46),"")</f>
        <v/>
      </c>
      <c r="AY101" t="str">
        <f t="array" aca="1" ref="AY101" ca="1">IF(AND(AY$3=INDIRECT("'" &amp; $O$3 &amp;"'!$H"&amp;6+$AO46),$AR$56=INDIRECT("'" &amp; $O$3 &amp;"'!$j"&amp;6+$AO46)),INDIRECT("'" &amp; $O$3 &amp;"'!$b"&amp;6+$AO46),"")</f>
        <v/>
      </c>
      <c r="BA101" t="str">
        <f t="array" aca="1" ref="BA101" ca="1">IF(AND(BA$3=INDIRECT("'" &amp; $O$3 &amp;"'!$H"&amp;6+$AO46),$AR$56=INDIRECT("'" &amp; $O$3 &amp;"'!$j"&amp;6+$AO46)),INDIRECT("'" &amp; $O$3 &amp;"'!$b"&amp;6+$AO46),"")</f>
        <v/>
      </c>
      <c r="BC101" t="str">
        <f t="array" aca="1" ref="BC101" ca="1">IF(AND(BC$3=INDIRECT("'" &amp; $O$3 &amp;"'!$H"&amp;6+$AO46),$AR$56=INDIRECT("'" &amp; $O$3 &amp;"'!$j"&amp;6+$AO46)),INDIRECT("'" &amp; $O$3 &amp;"'!$b"&amp;6+$AO46),"")</f>
        <v/>
      </c>
      <c r="BE101" t="str">
        <f t="array" aca="1" ref="BE101" ca="1">IF(AND(BE$3=INDIRECT("'" &amp; $O$3 &amp;"'!$H"&amp;6+$AO46),$AR$56=INDIRECT("'" &amp; $O$3 &amp;"'!$j"&amp;6+$AO46)),INDIRECT("'" &amp; $O$3 &amp;"'!$b"&amp;6+$AO46),"")</f>
        <v/>
      </c>
      <c r="BG101" t="str">
        <f t="array" aca="1" ref="BG101" ca="1">IF(AND(BG$3=INDIRECT("'" &amp; $O$3 &amp;"'!$H"&amp;6+$AO46),$AR$56=INDIRECT("'" &amp; $O$3 &amp;"'!$j"&amp;6+$AO46)),INDIRECT("'" &amp; $O$3 &amp;"'!$b"&amp;6+$AO46),"")</f>
        <v/>
      </c>
      <c r="BI101" t="str">
        <f t="array" aca="1" ref="BI101" ca="1">IF(AND(BI$3=INDIRECT("'" &amp; $O$3 &amp;"'!$H"&amp;6+$AO46),$AR$56=INDIRECT("'" &amp; $O$3 &amp;"'!$j"&amp;6+$AO46)),INDIRECT("'" &amp; $O$3 &amp;"'!$b"&amp;6+$AO46),"")</f>
        <v/>
      </c>
      <c r="BK101" t="str">
        <f t="array" aca="1" ref="BK101" ca="1">IF(AND(BK$3=INDIRECT("'" &amp; $O$3 &amp;"'!$H"&amp;6+$AO46),$AR$56=INDIRECT("'" &amp; $O$3 &amp;"'!$j"&amp;6+$AO46)),INDIRECT("'" &amp; $O$3 &amp;"'!$b"&amp;6+$AO46),"")</f>
        <v/>
      </c>
      <c r="BM101" t="str">
        <f t="array" aca="1" ref="BM101" ca="1">IF(AND(BM$3=INDIRECT("'" &amp; $O$3 &amp;"'!$H"&amp;6+$AO46),$AR$56=INDIRECT("'" &amp; $O$3 &amp;"'!$j"&amp;6+$AO46)),INDIRECT("'" &amp; $O$3 &amp;"'!$b"&amp;6+$AO46),"")</f>
        <v/>
      </c>
      <c r="BO101" t="str">
        <f t="array" aca="1" ref="BO101" ca="1">IF(AND(BO$3=INDIRECT("'" &amp; $O$3 &amp;"'!$H"&amp;6+$AO46),$AR$56=INDIRECT("'" &amp; $O$3 &amp;"'!$j"&amp;6+$AO46)),INDIRECT("'" &amp; $O$3 &amp;"'!$b"&amp;6+$AO46),"")</f>
        <v/>
      </c>
      <c r="BQ101" t="str">
        <f t="array" aca="1" ref="BQ101" ca="1">IF(AND(BQ$3=INDIRECT("'" &amp; $O$3 &amp;"'!$H"&amp;6+$AO46),$AR$56=INDIRECT("'" &amp; $O$3 &amp;"'!$j"&amp;6+$AO46)),INDIRECT("'" &amp; $O$3 &amp;"'!$b"&amp;6+$AO46),"")</f>
        <v/>
      </c>
      <c r="BV101" t="str">
        <f t="array" aca="1" ref="BV101" ca="1">IF(AND(BV$3=INDIRECT("'" &amp; $O$3 &amp;"'!$H"&amp;6+$AO46),$AR$56=INDIRECT("'" &amp; $O$3 &amp;"'!$j"&amp;6+$AO46)),INDIRECT("'" &amp; $O$3 &amp;"'!$c"&amp;6+$AO46),"")</f>
        <v/>
      </c>
      <c r="BX101" t="str">
        <f t="array" aca="1" ref="BX101" ca="1">IF(AND(BX$3=INDIRECT("'" &amp; $O$3 &amp;"'!$H"&amp;6+$AO46),$AR$56=INDIRECT("'" &amp; $O$3 &amp;"'!$j"&amp;6+$AO46)),INDIRECT("'" &amp; $O$3 &amp;"'!$c"&amp;6+$AO46),"")</f>
        <v/>
      </c>
      <c r="BZ101" t="str">
        <f t="array" aca="1" ref="BZ101" ca="1">IF(AND(BZ$3=INDIRECT("'" &amp; $O$3 &amp;"'!$H"&amp;6+$AO46),$AR$56=INDIRECT("'" &amp; $O$3 &amp;"'!$j"&amp;6+$AO46)),INDIRECT("'" &amp; $O$3 &amp;"'!$c"&amp;6+$AO46),"")</f>
        <v/>
      </c>
      <c r="CB101" t="str">
        <f t="array" aca="1" ref="CB101" ca="1">IF(AND(CB$3=INDIRECT("'" &amp; $O$3 &amp;"'!$H"&amp;6+$AO46),$AR$56=INDIRECT("'" &amp; $O$3 &amp;"'!$j"&amp;6+$AO46)),INDIRECT("'" &amp; $O$3 &amp;"'!$c"&amp;6+$AO46),"")</f>
        <v/>
      </c>
      <c r="CD101" t="str">
        <f t="array" aca="1" ref="CD101" ca="1">IF(AND(CD$3=INDIRECT("'" &amp; $O$3 &amp;"'!$H"&amp;6+$AO46),$AR$56=INDIRECT("'" &amp; $O$3 &amp;"'!$j"&amp;6+$AO46)),INDIRECT("'" &amp; $O$3 &amp;"'!$c"&amp;6+$AO46),"")</f>
        <v/>
      </c>
      <c r="CF101" t="str">
        <f t="array" aca="1" ref="CF101" ca="1">IF(AND(CF$3=INDIRECT("'" &amp; $O$3 &amp;"'!$H"&amp;6+$AO46),$AR$56=INDIRECT("'" &amp; $O$3 &amp;"'!$j"&amp;6+$AO46)),INDIRECT("'" &amp; $O$3 &amp;"'!$c"&amp;6+$AO46),"")</f>
        <v/>
      </c>
      <c r="CH101" t="str">
        <f t="array" aca="1" ref="CH101" ca="1">IF(AND(CH$3=INDIRECT("'" &amp; $O$3 &amp;"'!$H"&amp;6+$AO46),$AR$56=INDIRECT("'" &amp; $O$3 &amp;"'!$j"&amp;6+$AO46)),INDIRECT("'" &amp; $O$3 &amp;"'!$c"&amp;6+$AO46),"")</f>
        <v/>
      </c>
      <c r="CJ101" t="str">
        <f t="array" aca="1" ref="CJ101" ca="1">IF(AND(CJ$3=INDIRECT("'" &amp; $O$3 &amp;"'!$H"&amp;6+$AO46),$AR$56=INDIRECT("'" &amp; $O$3 &amp;"'!$j"&amp;6+$AO46)),INDIRECT("'" &amp; $O$3 &amp;"'!$c"&amp;6+$AO46),"")</f>
        <v/>
      </c>
      <c r="CL101" t="str">
        <f t="array" aca="1" ref="CL101" ca="1">IF(AND(CL$3=INDIRECT("'" &amp; $O$3 &amp;"'!$H"&amp;6+$AO46),$AR$56=INDIRECT("'" &amp; $O$3 &amp;"'!$j"&amp;6+$AO46)),INDIRECT("'" &amp; $O$3 &amp;"'!$c"&amp;6+$AO46),"")</f>
        <v/>
      </c>
      <c r="CN101" t="str">
        <f t="array" aca="1" ref="CN101" ca="1">IF(AND(CN$3=INDIRECT("'" &amp; $O$3 &amp;"'!$H"&amp;6+$AO46),$AR$56=INDIRECT("'" &amp; $O$3 &amp;"'!$j"&amp;6+$AO46)),INDIRECT("'" &amp; $O$3 &amp;"'!$c"&amp;6+$AO46),"")</f>
        <v/>
      </c>
      <c r="CP101" t="str">
        <f t="array" aca="1" ref="CP101" ca="1">IF(AND(CP$3=INDIRECT("'" &amp; $O$3 &amp;"'!$H"&amp;6+$AO46),$AR$56=INDIRECT("'" &amp; $O$3 &amp;"'!$j"&amp;6+$AO46)),INDIRECT("'" &amp; $O$3 &amp;"'!$c"&amp;6+$AO46),"")</f>
        <v/>
      </c>
      <c r="CR101" s="218" t="str">
        <f t="array" aca="1" ref="CR101" ca="1">IF(AND(CR$3=INDIRECT("'" &amp; $O$3 &amp;"'!$H"&amp;6+$AO46),$AR$56=INDIRECT("'" &amp; $O$3 &amp;"'!$j"&amp;6+$AO46)),INDIRECT("'" &amp; $O$3 &amp;"'!$c"&amp;6+$AO46),"")</f>
        <v/>
      </c>
      <c r="CT101" s="218" t="str">
        <f t="array" aca="1" ref="CT101" ca="1">IF(AND(CT$3=INDIRECT("'" &amp; $O$3 &amp;"'!$H"&amp;6+$AO46),$AR$56=INDIRECT("'" &amp; $O$3 &amp;"'!$j"&amp;6+$AO46)),INDIRECT("'" &amp; $O$3 &amp;"'!$c"&amp;6+$AO46),"")</f>
        <v/>
      </c>
      <c r="CX101" s="218" t="str">
        <f t="array" aca="1" ref="CX101" ca="1">IF(AND(CX$3=INDIRECT("'" &amp; $O$3 &amp;"'!$H"&amp;6+$AO46),$AR$56=INDIRECT("'" &amp; $O$3 &amp;"'!$j"&amp;6+$AO46)),INDIRECT("'" &amp; $O$3 &amp;"'!$d"&amp;6+$AO46),"")</f>
        <v/>
      </c>
      <c r="CZ101" s="218" t="str">
        <f t="array" aca="1" ref="CZ101" ca="1">IF(AND(CZ$3=INDIRECT("'" &amp; $O$3 &amp;"'!$H"&amp;6+$AO46),$AR$56=INDIRECT("'" &amp; $O$3 &amp;"'!$j"&amp;6+$AO46)),INDIRECT("'" &amp; $O$3 &amp;"'!$d"&amp;6+$AO46),"")</f>
        <v/>
      </c>
      <c r="DB101" s="218" t="str">
        <f t="array" aca="1" ref="DB101" ca="1">IF(AND(DB$3=INDIRECT("'" &amp; $O$3 &amp;"'!$H"&amp;6+$AO46),$AR$56=INDIRECT("'" &amp; $O$3 &amp;"'!$j"&amp;6+$AO46)),INDIRECT("'" &amp; $O$3 &amp;"'!$d"&amp;6+$AO46),"")</f>
        <v/>
      </c>
      <c r="DD101" s="218" t="str">
        <f t="array" aca="1" ref="DD101" ca="1">IF(AND(DD$3=INDIRECT("'" &amp; $O$3 &amp;"'!$H"&amp;6+$AO46),$AR$56=INDIRECT("'" &amp; $O$3 &amp;"'!$j"&amp;6+$AO46)),INDIRECT("'" &amp; $O$3 &amp;"'!$d"&amp;6+$AO46),"")</f>
        <v/>
      </c>
      <c r="DF101" s="218" t="str">
        <f t="array" aca="1" ref="DF101" ca="1">IF(AND(DF$3=INDIRECT("'" &amp; $O$3 &amp;"'!$H"&amp;6+$AO46),$AR$56=INDIRECT("'" &amp; $O$3 &amp;"'!$j"&amp;6+$AO46)),INDIRECT("'" &amp; $O$3 &amp;"'!$d"&amp;6+$AO46),"")</f>
        <v/>
      </c>
      <c r="DH101" s="218" t="str">
        <f t="array" aca="1" ref="DH101" ca="1">IF(AND(DH$3=INDIRECT("'" &amp; $O$3 &amp;"'!$H"&amp;6+$AO46),$AR$56=INDIRECT("'" &amp; $O$3 &amp;"'!$j"&amp;6+$AO46)),INDIRECT("'" &amp; $O$3 &amp;"'!$d"&amp;6+$AO46),"")</f>
        <v/>
      </c>
      <c r="DJ101" s="218" t="str">
        <f t="array" aca="1" ref="DJ101" ca="1">IF(AND(DJ$3=INDIRECT("'" &amp; $O$3 &amp;"'!$H"&amp;6+$AO46),$AR$56=INDIRECT("'" &amp; $O$3 &amp;"'!$j"&amp;6+$AO46)),INDIRECT("'" &amp; $O$3 &amp;"'!$d"&amp;6+$AO46),"")</f>
        <v/>
      </c>
      <c r="DL101" s="218" t="str">
        <f t="array" aca="1" ref="DL101" ca="1">IF(AND(DL$3=INDIRECT("'" &amp; $O$3 &amp;"'!$H"&amp;6+$AO46),$AR$56=INDIRECT("'" &amp; $O$3 &amp;"'!$j"&amp;6+$AO46)),INDIRECT("'" &amp; $O$3 &amp;"'!$d"&amp;6+$AO46),"")</f>
        <v/>
      </c>
      <c r="DN101" s="218" t="str">
        <f t="array" aca="1" ref="DN101" ca="1">IF(AND(DN$3=INDIRECT("'" &amp; $O$3 &amp;"'!$H"&amp;6+$AO46),$AR$56=INDIRECT("'" &amp; $O$3 &amp;"'!$j"&amp;6+$AO46)),INDIRECT("'" &amp; $O$3 &amp;"'!$d"&amp;6+$AO46),"")</f>
        <v/>
      </c>
      <c r="DP101" s="218" t="str">
        <f t="array" aca="1" ref="DP101" ca="1">IF(AND(DP$3=INDIRECT("'" &amp; $O$3 &amp;"'!$H"&amp;6+$AO46),$AR$56=INDIRECT("'" &amp; $O$3 &amp;"'!$j"&amp;6+$AO46)),INDIRECT("'" &amp; $O$3 &amp;"'!$d"&amp;6+$AO46),"")</f>
        <v/>
      </c>
      <c r="DR101" s="218" t="str">
        <f t="array" aca="1" ref="DR101" ca="1">IF(AND(DR$3=INDIRECT("'" &amp; $O$3 &amp;"'!$H"&amp;6+$AO46),$AR$56=INDIRECT("'" &amp; $O$3 &amp;"'!$j"&amp;6+$AO46)),INDIRECT("'" &amp; $O$3 &amp;"'!$d"&amp;6+$AO46),"")</f>
        <v/>
      </c>
      <c r="DT101" s="218" t="str">
        <f t="array" aca="1" ref="DT101" ca="1">IF(AND(DT$3=INDIRECT("'" &amp; $O$3 &amp;"'!$H"&amp;6+$AO46),$AR$56=INDIRECT("'" &amp; $O$3 &amp;"'!$j"&amp;6+$AO46)),INDIRECT("'" &amp; $O$3 &amp;"'!$d"&amp;6+$AO46),"")</f>
        <v/>
      </c>
      <c r="DV101" s="218" t="str">
        <f t="array" aca="1" ref="DV101" ca="1">IF(AND(DV$3=INDIRECT("'" &amp; $O$3 &amp;"'!$H"&amp;6+$AO46),$AR$56=INDIRECT("'" &amp; $O$3 &amp;"'!$j"&amp;6+$AO46)),INDIRECT("'" &amp; $O$3 &amp;"'!$d"&amp;6+$AO46),"")</f>
        <v/>
      </c>
    </row>
    <row r="102" spans="44:127">
      <c r="AS102" t="str">
        <f t="array" aca="1" ref="AS102" ca="1">IF(AND(AS$3=INDIRECT("'" &amp; $O$3 &amp;"'!$H"&amp;6+$AO47),$AR$56=INDIRECT("'" &amp; $O$3 &amp;"'!$j"&amp;6+$AO47)),INDIRECT("'" &amp; $O$3 &amp;"'!$b"&amp;6+$AO47),"")</f>
        <v/>
      </c>
      <c r="AU102" t="str">
        <f t="array" aca="1" ref="AU102" ca="1">IF(AND(AU$3=INDIRECT("'" &amp; $O$3 &amp;"'!$H"&amp;6+$AO47),$AR$56=INDIRECT("'" &amp; $O$3 &amp;"'!$j"&amp;6+$AO47)),INDIRECT("'" &amp; $O$3 &amp;"'!$b"&amp;6+$AO47),"")</f>
        <v/>
      </c>
      <c r="AW102" t="str">
        <f t="array" aca="1" ref="AW102" ca="1">IF(AND(AW$3=INDIRECT("'" &amp; $O$3 &amp;"'!$H"&amp;6+$AO47),$AR$56=INDIRECT("'" &amp; $O$3 &amp;"'!$j"&amp;6+$AO47)),INDIRECT("'" &amp; $O$3 &amp;"'!$b"&amp;6+$AO47),"")</f>
        <v/>
      </c>
      <c r="AY102" t="str">
        <f t="array" aca="1" ref="AY102" ca="1">IF(AND(AY$3=INDIRECT("'" &amp; $O$3 &amp;"'!$H"&amp;6+$AO47),$AR$56=INDIRECT("'" &amp; $O$3 &amp;"'!$j"&amp;6+$AO47)),INDIRECT("'" &amp; $O$3 &amp;"'!$b"&amp;6+$AO47),"")</f>
        <v/>
      </c>
      <c r="BA102" t="str">
        <f t="array" aca="1" ref="BA102" ca="1">IF(AND(BA$3=INDIRECT("'" &amp; $O$3 &amp;"'!$H"&amp;6+$AO47),$AR$56=INDIRECT("'" &amp; $O$3 &amp;"'!$j"&amp;6+$AO47)),INDIRECT("'" &amp; $O$3 &amp;"'!$b"&amp;6+$AO47),"")</f>
        <v/>
      </c>
      <c r="BC102" t="str">
        <f t="array" aca="1" ref="BC102" ca="1">IF(AND(BC$3=INDIRECT("'" &amp; $O$3 &amp;"'!$H"&amp;6+$AO47),$AR$56=INDIRECT("'" &amp; $O$3 &amp;"'!$j"&amp;6+$AO47)),INDIRECT("'" &amp; $O$3 &amp;"'!$b"&amp;6+$AO47),"")</f>
        <v/>
      </c>
      <c r="BE102" t="str">
        <f t="array" aca="1" ref="BE102" ca="1">IF(AND(BE$3=INDIRECT("'" &amp; $O$3 &amp;"'!$H"&amp;6+$AO47),$AR$56=INDIRECT("'" &amp; $O$3 &amp;"'!$j"&amp;6+$AO47)),INDIRECT("'" &amp; $O$3 &amp;"'!$b"&amp;6+$AO47),"")</f>
        <v/>
      </c>
      <c r="BG102" t="str">
        <f t="array" aca="1" ref="BG102" ca="1">IF(AND(BG$3=INDIRECT("'" &amp; $O$3 &amp;"'!$H"&amp;6+$AO47),$AR$56=INDIRECT("'" &amp; $O$3 &amp;"'!$j"&amp;6+$AO47)),INDIRECT("'" &amp; $O$3 &amp;"'!$b"&amp;6+$AO47),"")</f>
        <v/>
      </c>
      <c r="BI102" t="str">
        <f t="array" aca="1" ref="BI102" ca="1">IF(AND(BI$3=INDIRECT("'" &amp; $O$3 &amp;"'!$H"&amp;6+$AO47),$AR$56=INDIRECT("'" &amp; $O$3 &amp;"'!$j"&amp;6+$AO47)),INDIRECT("'" &amp; $O$3 &amp;"'!$b"&amp;6+$AO47),"")</f>
        <v/>
      </c>
      <c r="BK102" t="str">
        <f t="array" aca="1" ref="BK102" ca="1">IF(AND(BK$3=INDIRECT("'" &amp; $O$3 &amp;"'!$H"&amp;6+$AO47),$AR$56=INDIRECT("'" &amp; $O$3 &amp;"'!$j"&amp;6+$AO47)),INDIRECT("'" &amp; $O$3 &amp;"'!$b"&amp;6+$AO47),"")</f>
        <v/>
      </c>
      <c r="BM102" t="str">
        <f t="array" aca="1" ref="BM102" ca="1">IF(AND(BM$3=INDIRECT("'" &amp; $O$3 &amp;"'!$H"&amp;6+$AO47),$AR$56=INDIRECT("'" &amp; $O$3 &amp;"'!$j"&amp;6+$AO47)),INDIRECT("'" &amp; $O$3 &amp;"'!$b"&amp;6+$AO47),"")</f>
        <v/>
      </c>
      <c r="BO102" t="str">
        <f t="array" aca="1" ref="BO102" ca="1">IF(AND(BO$3=INDIRECT("'" &amp; $O$3 &amp;"'!$H"&amp;6+$AO47),$AR$56=INDIRECT("'" &amp; $O$3 &amp;"'!$j"&amp;6+$AO47)),INDIRECT("'" &amp; $O$3 &amp;"'!$b"&amp;6+$AO47),"")</f>
        <v/>
      </c>
      <c r="BQ102" t="str">
        <f t="array" aca="1" ref="BQ102" ca="1">IF(AND(BQ$3=INDIRECT("'" &amp; $O$3 &amp;"'!$H"&amp;6+$AO47),$AR$56=INDIRECT("'" &amp; $O$3 &amp;"'!$j"&amp;6+$AO47)),INDIRECT("'" &amp; $O$3 &amp;"'!$b"&amp;6+$AO47),"")</f>
        <v/>
      </c>
      <c r="BV102" t="str">
        <f t="array" aca="1" ref="BV102" ca="1">IF(AND(BV$3=INDIRECT("'" &amp; $O$3 &amp;"'!$H"&amp;6+$AO47),$AR$56=INDIRECT("'" &amp; $O$3 &amp;"'!$j"&amp;6+$AO47)),INDIRECT("'" &amp; $O$3 &amp;"'!$c"&amp;6+$AO47),"")</f>
        <v/>
      </c>
      <c r="BX102" t="str">
        <f t="array" aca="1" ref="BX102" ca="1">IF(AND(BX$3=INDIRECT("'" &amp; $O$3 &amp;"'!$H"&amp;6+$AO47),$AR$56=INDIRECT("'" &amp; $O$3 &amp;"'!$j"&amp;6+$AO47)),INDIRECT("'" &amp; $O$3 &amp;"'!$c"&amp;6+$AO47),"")</f>
        <v/>
      </c>
      <c r="BZ102" t="str">
        <f t="array" aca="1" ref="BZ102" ca="1">IF(AND(BZ$3=INDIRECT("'" &amp; $O$3 &amp;"'!$H"&amp;6+$AO47),$AR$56=INDIRECT("'" &amp; $O$3 &amp;"'!$j"&amp;6+$AO47)),INDIRECT("'" &amp; $O$3 &amp;"'!$c"&amp;6+$AO47),"")</f>
        <v/>
      </c>
      <c r="CB102" t="str">
        <f t="array" aca="1" ref="CB102" ca="1">IF(AND(CB$3=INDIRECT("'" &amp; $O$3 &amp;"'!$H"&amp;6+$AO47),$AR$56=INDIRECT("'" &amp; $O$3 &amp;"'!$j"&amp;6+$AO47)),INDIRECT("'" &amp; $O$3 &amp;"'!$c"&amp;6+$AO47),"")</f>
        <v/>
      </c>
      <c r="CD102" t="str">
        <f t="array" aca="1" ref="CD102" ca="1">IF(AND(CD$3=INDIRECT("'" &amp; $O$3 &amp;"'!$H"&amp;6+$AO47),$AR$56=INDIRECT("'" &amp; $O$3 &amp;"'!$j"&amp;6+$AO47)),INDIRECT("'" &amp; $O$3 &amp;"'!$c"&amp;6+$AO47),"")</f>
        <v/>
      </c>
      <c r="CF102" t="str">
        <f t="array" aca="1" ref="CF102" ca="1">IF(AND(CF$3=INDIRECT("'" &amp; $O$3 &amp;"'!$H"&amp;6+$AO47),$AR$56=INDIRECT("'" &amp; $O$3 &amp;"'!$j"&amp;6+$AO47)),INDIRECT("'" &amp; $O$3 &amp;"'!$c"&amp;6+$AO47),"")</f>
        <v/>
      </c>
      <c r="CH102" t="str">
        <f t="array" aca="1" ref="CH102" ca="1">IF(AND(CH$3=INDIRECT("'" &amp; $O$3 &amp;"'!$H"&amp;6+$AO47),$AR$56=INDIRECT("'" &amp; $O$3 &amp;"'!$j"&amp;6+$AO47)),INDIRECT("'" &amp; $O$3 &amp;"'!$c"&amp;6+$AO47),"")</f>
        <v/>
      </c>
      <c r="CJ102" t="str">
        <f t="array" aca="1" ref="CJ102" ca="1">IF(AND(CJ$3=INDIRECT("'" &amp; $O$3 &amp;"'!$H"&amp;6+$AO47),$AR$56=INDIRECT("'" &amp; $O$3 &amp;"'!$j"&amp;6+$AO47)),INDIRECT("'" &amp; $O$3 &amp;"'!$c"&amp;6+$AO47),"")</f>
        <v/>
      </c>
      <c r="CL102" t="str">
        <f t="array" aca="1" ref="CL102" ca="1">IF(AND(CL$3=INDIRECT("'" &amp; $O$3 &amp;"'!$H"&amp;6+$AO47),$AR$56=INDIRECT("'" &amp; $O$3 &amp;"'!$j"&amp;6+$AO47)),INDIRECT("'" &amp; $O$3 &amp;"'!$c"&amp;6+$AO47),"")</f>
        <v/>
      </c>
      <c r="CN102" t="str">
        <f t="array" aca="1" ref="CN102" ca="1">IF(AND(CN$3=INDIRECT("'" &amp; $O$3 &amp;"'!$H"&amp;6+$AO47),$AR$56=INDIRECT("'" &amp; $O$3 &amp;"'!$j"&amp;6+$AO47)),INDIRECT("'" &amp; $O$3 &amp;"'!$c"&amp;6+$AO47),"")</f>
        <v/>
      </c>
      <c r="CP102" t="str">
        <f t="array" aca="1" ref="CP102" ca="1">IF(AND(CP$3=INDIRECT("'" &amp; $O$3 &amp;"'!$H"&amp;6+$AO47),$AR$56=INDIRECT("'" &amp; $O$3 &amp;"'!$j"&amp;6+$AO47)),INDIRECT("'" &amp; $O$3 &amp;"'!$c"&amp;6+$AO47),"")</f>
        <v/>
      </c>
      <c r="CR102" s="218" t="str">
        <f t="array" aca="1" ref="CR102" ca="1">IF(AND(CR$3=INDIRECT("'" &amp; $O$3 &amp;"'!$H"&amp;6+$AO47),$AR$56=INDIRECT("'" &amp; $O$3 &amp;"'!$j"&amp;6+$AO47)),INDIRECT("'" &amp; $O$3 &amp;"'!$c"&amp;6+$AO47),"")</f>
        <v/>
      </c>
      <c r="CT102" s="218" t="str">
        <f t="array" aca="1" ref="CT102" ca="1">IF(AND(CT$3=INDIRECT("'" &amp; $O$3 &amp;"'!$H"&amp;6+$AO47),$AR$56=INDIRECT("'" &amp; $O$3 &amp;"'!$j"&amp;6+$AO47)),INDIRECT("'" &amp; $O$3 &amp;"'!$c"&amp;6+$AO47),"")</f>
        <v/>
      </c>
      <c r="CX102" s="218" t="str">
        <f t="array" aca="1" ref="CX102" ca="1">IF(AND(CX$3=INDIRECT("'" &amp; $O$3 &amp;"'!$H"&amp;6+$AO47),$AR$56=INDIRECT("'" &amp; $O$3 &amp;"'!$j"&amp;6+$AO47)),INDIRECT("'" &amp; $O$3 &amp;"'!$d"&amp;6+$AO47),"")</f>
        <v/>
      </c>
      <c r="CZ102" s="218" t="str">
        <f t="array" aca="1" ref="CZ102" ca="1">IF(AND(CZ$3=INDIRECT("'" &amp; $O$3 &amp;"'!$H"&amp;6+$AO47),$AR$56=INDIRECT("'" &amp; $O$3 &amp;"'!$j"&amp;6+$AO47)),INDIRECT("'" &amp; $O$3 &amp;"'!$d"&amp;6+$AO47),"")</f>
        <v/>
      </c>
      <c r="DB102" s="218" t="str">
        <f t="array" aca="1" ref="DB102" ca="1">IF(AND(DB$3=INDIRECT("'" &amp; $O$3 &amp;"'!$H"&amp;6+$AO47),$AR$56=INDIRECT("'" &amp; $O$3 &amp;"'!$j"&amp;6+$AO47)),INDIRECT("'" &amp; $O$3 &amp;"'!$d"&amp;6+$AO47),"")</f>
        <v/>
      </c>
      <c r="DD102" s="218" t="str">
        <f t="array" aca="1" ref="DD102" ca="1">IF(AND(DD$3=INDIRECT("'" &amp; $O$3 &amp;"'!$H"&amp;6+$AO47),$AR$56=INDIRECT("'" &amp; $O$3 &amp;"'!$j"&amp;6+$AO47)),INDIRECT("'" &amp; $O$3 &amp;"'!$d"&amp;6+$AO47),"")</f>
        <v/>
      </c>
      <c r="DF102" s="218" t="str">
        <f t="array" aca="1" ref="DF102" ca="1">IF(AND(DF$3=INDIRECT("'" &amp; $O$3 &amp;"'!$H"&amp;6+$AO47),$AR$56=INDIRECT("'" &amp; $O$3 &amp;"'!$j"&amp;6+$AO47)),INDIRECT("'" &amp; $O$3 &amp;"'!$d"&amp;6+$AO47),"")</f>
        <v/>
      </c>
      <c r="DH102" s="218" t="str">
        <f t="array" aca="1" ref="DH102" ca="1">IF(AND(DH$3=INDIRECT("'" &amp; $O$3 &amp;"'!$H"&amp;6+$AO47),$AR$56=INDIRECT("'" &amp; $O$3 &amp;"'!$j"&amp;6+$AO47)),INDIRECT("'" &amp; $O$3 &amp;"'!$d"&amp;6+$AO47),"")</f>
        <v/>
      </c>
      <c r="DJ102" s="218" t="str">
        <f t="array" aca="1" ref="DJ102" ca="1">IF(AND(DJ$3=INDIRECT("'" &amp; $O$3 &amp;"'!$H"&amp;6+$AO47),$AR$56=INDIRECT("'" &amp; $O$3 &amp;"'!$j"&amp;6+$AO47)),INDIRECT("'" &amp; $O$3 &amp;"'!$d"&amp;6+$AO47),"")</f>
        <v/>
      </c>
      <c r="DL102" s="218" t="str">
        <f t="array" aca="1" ref="DL102" ca="1">IF(AND(DL$3=INDIRECT("'" &amp; $O$3 &amp;"'!$H"&amp;6+$AO47),$AR$56=INDIRECT("'" &amp; $O$3 &amp;"'!$j"&amp;6+$AO47)),INDIRECT("'" &amp; $O$3 &amp;"'!$d"&amp;6+$AO47),"")</f>
        <v/>
      </c>
      <c r="DN102" s="218" t="str">
        <f t="array" aca="1" ref="DN102" ca="1">IF(AND(DN$3=INDIRECT("'" &amp; $O$3 &amp;"'!$H"&amp;6+$AO47),$AR$56=INDIRECT("'" &amp; $O$3 &amp;"'!$j"&amp;6+$AO47)),INDIRECT("'" &amp; $O$3 &amp;"'!$d"&amp;6+$AO47),"")</f>
        <v/>
      </c>
      <c r="DP102" s="218" t="str">
        <f t="array" aca="1" ref="DP102" ca="1">IF(AND(DP$3=INDIRECT("'" &amp; $O$3 &amp;"'!$H"&amp;6+$AO47),$AR$56=INDIRECT("'" &amp; $O$3 &amp;"'!$j"&amp;6+$AO47)),INDIRECT("'" &amp; $O$3 &amp;"'!$d"&amp;6+$AO47),"")</f>
        <v/>
      </c>
      <c r="DR102" s="218" t="str">
        <f t="array" aca="1" ref="DR102" ca="1">IF(AND(DR$3=INDIRECT("'" &amp; $O$3 &amp;"'!$H"&amp;6+$AO47),$AR$56=INDIRECT("'" &amp; $O$3 &amp;"'!$j"&amp;6+$AO47)),INDIRECT("'" &amp; $O$3 &amp;"'!$d"&amp;6+$AO47),"")</f>
        <v/>
      </c>
      <c r="DT102" s="218" t="str">
        <f t="array" aca="1" ref="DT102" ca="1">IF(AND(DT$3=INDIRECT("'" &amp; $O$3 &amp;"'!$H"&amp;6+$AO47),$AR$56=INDIRECT("'" &amp; $O$3 &amp;"'!$j"&amp;6+$AO47)),INDIRECT("'" &amp; $O$3 &amp;"'!$d"&amp;6+$AO47),"")</f>
        <v/>
      </c>
      <c r="DV102" s="218" t="str">
        <f t="array" aca="1" ref="DV102" ca="1">IF(AND(DV$3=INDIRECT("'" &amp; $O$3 &amp;"'!$H"&amp;6+$AO47),$AR$56=INDIRECT("'" &amp; $O$3 &amp;"'!$j"&amp;6+$AO47)),INDIRECT("'" &amp; $O$3 &amp;"'!$d"&amp;6+$AO47),"")</f>
        <v/>
      </c>
    </row>
    <row r="103" spans="44:127">
      <c r="AS103" t="str">
        <f t="array" aca="1" ref="AS103" ca="1">IF(AND(AS$3=INDIRECT("'" &amp; $O$3 &amp;"'!$H"&amp;6+$AO48),$AR$56=INDIRECT("'" &amp; $O$3 &amp;"'!$j"&amp;6+$AO48)),INDIRECT("'" &amp; $O$3 &amp;"'!$b"&amp;6+$AO48),"")</f>
        <v/>
      </c>
      <c r="AU103" t="str">
        <f t="array" aca="1" ref="AU103" ca="1">IF(AND(AU$3=INDIRECT("'" &amp; $O$3 &amp;"'!$H"&amp;6+$AO48),$AR$56=INDIRECT("'" &amp; $O$3 &amp;"'!$j"&amp;6+$AO48)),INDIRECT("'" &amp; $O$3 &amp;"'!$b"&amp;6+$AO48),"")</f>
        <v/>
      </c>
      <c r="AW103" t="str">
        <f t="array" aca="1" ref="AW103" ca="1">IF(AND(AW$3=INDIRECT("'" &amp; $O$3 &amp;"'!$H"&amp;6+$AO48),$AR$56=INDIRECT("'" &amp; $O$3 &amp;"'!$j"&amp;6+$AO48)),INDIRECT("'" &amp; $O$3 &amp;"'!$b"&amp;6+$AO48),"")</f>
        <v/>
      </c>
      <c r="AY103" t="str">
        <f t="array" aca="1" ref="AY103" ca="1">IF(AND(AY$3=INDIRECT("'" &amp; $O$3 &amp;"'!$H"&amp;6+$AO48),$AR$56=INDIRECT("'" &amp; $O$3 &amp;"'!$j"&amp;6+$AO48)),INDIRECT("'" &amp; $O$3 &amp;"'!$b"&amp;6+$AO48),"")</f>
        <v/>
      </c>
      <c r="BA103" t="str">
        <f t="array" aca="1" ref="BA103" ca="1">IF(AND(BA$3=INDIRECT("'" &amp; $O$3 &amp;"'!$H"&amp;6+$AO48),$AR$56=INDIRECT("'" &amp; $O$3 &amp;"'!$j"&amp;6+$AO48)),INDIRECT("'" &amp; $O$3 &amp;"'!$b"&amp;6+$AO48),"")</f>
        <v/>
      </c>
      <c r="BC103" t="str">
        <f t="array" aca="1" ref="BC103" ca="1">IF(AND(BC$3=INDIRECT("'" &amp; $O$3 &amp;"'!$H"&amp;6+$AO48),$AR$56=INDIRECT("'" &amp; $O$3 &amp;"'!$j"&amp;6+$AO48)),INDIRECT("'" &amp; $O$3 &amp;"'!$b"&amp;6+$AO48),"")</f>
        <v/>
      </c>
      <c r="BE103" t="str">
        <f t="array" aca="1" ref="BE103" ca="1">IF(AND(BE$3=INDIRECT("'" &amp; $O$3 &amp;"'!$H"&amp;6+$AO48),$AR$56=INDIRECT("'" &amp; $O$3 &amp;"'!$j"&amp;6+$AO48)),INDIRECT("'" &amp; $O$3 &amp;"'!$b"&amp;6+$AO48),"")</f>
        <v/>
      </c>
      <c r="BG103" t="str">
        <f t="array" aca="1" ref="BG103" ca="1">IF(AND(BG$3=INDIRECT("'" &amp; $O$3 &amp;"'!$H"&amp;6+$AO48),$AR$56=INDIRECT("'" &amp; $O$3 &amp;"'!$j"&amp;6+$AO48)),INDIRECT("'" &amp; $O$3 &amp;"'!$b"&amp;6+$AO48),"")</f>
        <v/>
      </c>
      <c r="BI103" t="str">
        <f t="array" aca="1" ref="BI103" ca="1">IF(AND(BI$3=INDIRECT("'" &amp; $O$3 &amp;"'!$H"&amp;6+$AO48),$AR$56=INDIRECT("'" &amp; $O$3 &amp;"'!$j"&amp;6+$AO48)),INDIRECT("'" &amp; $O$3 &amp;"'!$b"&amp;6+$AO48),"")</f>
        <v/>
      </c>
      <c r="BK103" t="str">
        <f t="array" aca="1" ref="BK103" ca="1">IF(AND(BK$3=INDIRECT("'" &amp; $O$3 &amp;"'!$H"&amp;6+$AO48),$AR$56=INDIRECT("'" &amp; $O$3 &amp;"'!$j"&amp;6+$AO48)),INDIRECT("'" &amp; $O$3 &amp;"'!$b"&amp;6+$AO48),"")</f>
        <v/>
      </c>
      <c r="BM103" t="str">
        <f t="array" aca="1" ref="BM103" ca="1">IF(AND(BM$3=INDIRECT("'" &amp; $O$3 &amp;"'!$H"&amp;6+$AO48),$AR$56=INDIRECT("'" &amp; $O$3 &amp;"'!$j"&amp;6+$AO48)),INDIRECT("'" &amp; $O$3 &amp;"'!$b"&amp;6+$AO48),"")</f>
        <v/>
      </c>
      <c r="BO103" t="str">
        <f t="array" aca="1" ref="BO103" ca="1">IF(AND(BO$3=INDIRECT("'" &amp; $O$3 &amp;"'!$H"&amp;6+$AO48),$AR$56=INDIRECT("'" &amp; $O$3 &amp;"'!$j"&amp;6+$AO48)),INDIRECT("'" &amp; $O$3 &amp;"'!$b"&amp;6+$AO48),"")</f>
        <v/>
      </c>
      <c r="BQ103" t="str">
        <f t="array" aca="1" ref="BQ103" ca="1">IF(AND(BQ$3=INDIRECT("'" &amp; $O$3 &amp;"'!$H"&amp;6+$AO48),$AR$56=INDIRECT("'" &amp; $O$3 &amp;"'!$j"&amp;6+$AO48)),INDIRECT("'" &amp; $O$3 &amp;"'!$b"&amp;6+$AO48),"")</f>
        <v/>
      </c>
      <c r="BV103" t="str">
        <f t="array" aca="1" ref="BV103" ca="1">IF(AND(BV$3=INDIRECT("'" &amp; $O$3 &amp;"'!$H"&amp;6+$AO48),$AR$56=INDIRECT("'" &amp; $O$3 &amp;"'!$j"&amp;6+$AO48)),INDIRECT("'" &amp; $O$3 &amp;"'!$c"&amp;6+$AO48),"")</f>
        <v/>
      </c>
      <c r="BX103" t="str">
        <f t="array" aca="1" ref="BX103" ca="1">IF(AND(BX$3=INDIRECT("'" &amp; $O$3 &amp;"'!$H"&amp;6+$AO48),$AR$56=INDIRECT("'" &amp; $O$3 &amp;"'!$j"&amp;6+$AO48)),INDIRECT("'" &amp; $O$3 &amp;"'!$c"&amp;6+$AO48),"")</f>
        <v/>
      </c>
      <c r="BZ103" t="str">
        <f t="array" aca="1" ref="BZ103" ca="1">IF(AND(BZ$3=INDIRECT("'" &amp; $O$3 &amp;"'!$H"&amp;6+$AO48),$AR$56=INDIRECT("'" &amp; $O$3 &amp;"'!$j"&amp;6+$AO48)),INDIRECT("'" &amp; $O$3 &amp;"'!$c"&amp;6+$AO48),"")</f>
        <v/>
      </c>
      <c r="CB103" t="str">
        <f t="array" aca="1" ref="CB103" ca="1">IF(AND(CB$3=INDIRECT("'" &amp; $O$3 &amp;"'!$H"&amp;6+$AO48),$AR$56=INDIRECT("'" &amp; $O$3 &amp;"'!$j"&amp;6+$AO48)),INDIRECT("'" &amp; $O$3 &amp;"'!$c"&amp;6+$AO48),"")</f>
        <v/>
      </c>
      <c r="CD103" t="str">
        <f t="array" aca="1" ref="CD103" ca="1">IF(AND(CD$3=INDIRECT("'" &amp; $O$3 &amp;"'!$H"&amp;6+$AO48),$AR$56=INDIRECT("'" &amp; $O$3 &amp;"'!$j"&amp;6+$AO48)),INDIRECT("'" &amp; $O$3 &amp;"'!$c"&amp;6+$AO48),"")</f>
        <v/>
      </c>
      <c r="CF103" t="str">
        <f t="array" aca="1" ref="CF103" ca="1">IF(AND(CF$3=INDIRECT("'" &amp; $O$3 &amp;"'!$H"&amp;6+$AO48),$AR$56=INDIRECT("'" &amp; $O$3 &amp;"'!$j"&amp;6+$AO48)),INDIRECT("'" &amp; $O$3 &amp;"'!$c"&amp;6+$AO48),"")</f>
        <v/>
      </c>
      <c r="CH103" t="str">
        <f t="array" aca="1" ref="CH103" ca="1">IF(AND(CH$3=INDIRECT("'" &amp; $O$3 &amp;"'!$H"&amp;6+$AO48),$AR$56=INDIRECT("'" &amp; $O$3 &amp;"'!$j"&amp;6+$AO48)),INDIRECT("'" &amp; $O$3 &amp;"'!$c"&amp;6+$AO48),"")</f>
        <v/>
      </c>
      <c r="CJ103" t="str">
        <f t="array" aca="1" ref="CJ103" ca="1">IF(AND(CJ$3=INDIRECT("'" &amp; $O$3 &amp;"'!$H"&amp;6+$AO48),$AR$56=INDIRECT("'" &amp; $O$3 &amp;"'!$j"&amp;6+$AO48)),INDIRECT("'" &amp; $O$3 &amp;"'!$c"&amp;6+$AO48),"")</f>
        <v/>
      </c>
      <c r="CL103" t="str">
        <f t="array" aca="1" ref="CL103" ca="1">IF(AND(CL$3=INDIRECT("'" &amp; $O$3 &amp;"'!$H"&amp;6+$AO48),$AR$56=INDIRECT("'" &amp; $O$3 &amp;"'!$j"&amp;6+$AO48)),INDIRECT("'" &amp; $O$3 &amp;"'!$c"&amp;6+$AO48),"")</f>
        <v/>
      </c>
      <c r="CN103" t="str">
        <f t="array" aca="1" ref="CN103" ca="1">IF(AND(CN$3=INDIRECT("'" &amp; $O$3 &amp;"'!$H"&amp;6+$AO48),$AR$56=INDIRECT("'" &amp; $O$3 &amp;"'!$j"&amp;6+$AO48)),INDIRECT("'" &amp; $O$3 &amp;"'!$c"&amp;6+$AO48),"")</f>
        <v/>
      </c>
      <c r="CP103" t="str">
        <f t="array" aca="1" ref="CP103" ca="1">IF(AND(CP$3=INDIRECT("'" &amp; $O$3 &amp;"'!$H"&amp;6+$AO48),$AR$56=INDIRECT("'" &amp; $O$3 &amp;"'!$j"&amp;6+$AO48)),INDIRECT("'" &amp; $O$3 &amp;"'!$c"&amp;6+$AO48),"")</f>
        <v/>
      </c>
      <c r="CR103" s="218" t="str">
        <f t="array" aca="1" ref="CR103" ca="1">IF(AND(CR$3=INDIRECT("'" &amp; $O$3 &amp;"'!$H"&amp;6+$AO48),$AR$56=INDIRECT("'" &amp; $O$3 &amp;"'!$j"&amp;6+$AO48)),INDIRECT("'" &amp; $O$3 &amp;"'!$c"&amp;6+$AO48),"")</f>
        <v/>
      </c>
      <c r="CT103" s="218" t="str">
        <f t="array" aca="1" ref="CT103" ca="1">IF(AND(CT$3=INDIRECT("'" &amp; $O$3 &amp;"'!$H"&amp;6+$AO48),$AR$56=INDIRECT("'" &amp; $O$3 &amp;"'!$j"&amp;6+$AO48)),INDIRECT("'" &amp; $O$3 &amp;"'!$c"&amp;6+$AO48),"")</f>
        <v/>
      </c>
      <c r="CX103" s="218" t="str">
        <f t="array" aca="1" ref="CX103" ca="1">IF(AND(CX$3=INDIRECT("'" &amp; $O$3 &amp;"'!$H"&amp;6+$AO48),$AR$56=INDIRECT("'" &amp; $O$3 &amp;"'!$j"&amp;6+$AO48)),INDIRECT("'" &amp; $O$3 &amp;"'!$d"&amp;6+$AO48),"")</f>
        <v/>
      </c>
      <c r="CZ103" s="218" t="str">
        <f t="array" aca="1" ref="CZ103" ca="1">IF(AND(CZ$3=INDIRECT("'" &amp; $O$3 &amp;"'!$H"&amp;6+$AO48),$AR$56=INDIRECT("'" &amp; $O$3 &amp;"'!$j"&amp;6+$AO48)),INDIRECT("'" &amp; $O$3 &amp;"'!$d"&amp;6+$AO48),"")</f>
        <v/>
      </c>
      <c r="DB103" s="218" t="str">
        <f t="array" aca="1" ref="DB103" ca="1">IF(AND(DB$3=INDIRECT("'" &amp; $O$3 &amp;"'!$H"&amp;6+$AO48),$AR$56=INDIRECT("'" &amp; $O$3 &amp;"'!$j"&amp;6+$AO48)),INDIRECT("'" &amp; $O$3 &amp;"'!$d"&amp;6+$AO48),"")</f>
        <v/>
      </c>
      <c r="DD103" s="218" t="str">
        <f t="array" aca="1" ref="DD103" ca="1">IF(AND(DD$3=INDIRECT("'" &amp; $O$3 &amp;"'!$H"&amp;6+$AO48),$AR$56=INDIRECT("'" &amp; $O$3 &amp;"'!$j"&amp;6+$AO48)),INDIRECT("'" &amp; $O$3 &amp;"'!$d"&amp;6+$AO48),"")</f>
        <v/>
      </c>
      <c r="DF103" s="218" t="str">
        <f t="array" aca="1" ref="DF103" ca="1">IF(AND(DF$3=INDIRECT("'" &amp; $O$3 &amp;"'!$H"&amp;6+$AO48),$AR$56=INDIRECT("'" &amp; $O$3 &amp;"'!$j"&amp;6+$AO48)),INDIRECT("'" &amp; $O$3 &amp;"'!$d"&amp;6+$AO48),"")</f>
        <v/>
      </c>
      <c r="DH103" s="218" t="str">
        <f t="array" aca="1" ref="DH103" ca="1">IF(AND(DH$3=INDIRECT("'" &amp; $O$3 &amp;"'!$H"&amp;6+$AO48),$AR$56=INDIRECT("'" &amp; $O$3 &amp;"'!$j"&amp;6+$AO48)),INDIRECT("'" &amp; $O$3 &amp;"'!$d"&amp;6+$AO48),"")</f>
        <v/>
      </c>
      <c r="DJ103" s="218" t="str">
        <f t="array" aca="1" ref="DJ103" ca="1">IF(AND(DJ$3=INDIRECT("'" &amp; $O$3 &amp;"'!$H"&amp;6+$AO48),$AR$56=INDIRECT("'" &amp; $O$3 &amp;"'!$j"&amp;6+$AO48)),INDIRECT("'" &amp; $O$3 &amp;"'!$d"&amp;6+$AO48),"")</f>
        <v/>
      </c>
      <c r="DL103" s="218" t="str">
        <f t="array" aca="1" ref="DL103" ca="1">IF(AND(DL$3=INDIRECT("'" &amp; $O$3 &amp;"'!$H"&amp;6+$AO48),$AR$56=INDIRECT("'" &amp; $O$3 &amp;"'!$j"&amp;6+$AO48)),INDIRECT("'" &amp; $O$3 &amp;"'!$d"&amp;6+$AO48),"")</f>
        <v/>
      </c>
      <c r="DN103" s="218" t="str">
        <f t="array" aca="1" ref="DN103" ca="1">IF(AND(DN$3=INDIRECT("'" &amp; $O$3 &amp;"'!$H"&amp;6+$AO48),$AR$56=INDIRECT("'" &amp; $O$3 &amp;"'!$j"&amp;6+$AO48)),INDIRECT("'" &amp; $O$3 &amp;"'!$d"&amp;6+$AO48),"")</f>
        <v/>
      </c>
      <c r="DP103" s="218" t="str">
        <f t="array" aca="1" ref="DP103" ca="1">IF(AND(DP$3=INDIRECT("'" &amp; $O$3 &amp;"'!$H"&amp;6+$AO48),$AR$56=INDIRECT("'" &amp; $O$3 &amp;"'!$j"&amp;6+$AO48)),INDIRECT("'" &amp; $O$3 &amp;"'!$d"&amp;6+$AO48),"")</f>
        <v/>
      </c>
      <c r="DR103" s="218" t="str">
        <f t="array" aca="1" ref="DR103" ca="1">IF(AND(DR$3=INDIRECT("'" &amp; $O$3 &amp;"'!$H"&amp;6+$AO48),$AR$56=INDIRECT("'" &amp; $O$3 &amp;"'!$j"&amp;6+$AO48)),INDIRECT("'" &amp; $O$3 &amp;"'!$d"&amp;6+$AO48),"")</f>
        <v/>
      </c>
      <c r="DT103" s="218" t="str">
        <f t="array" aca="1" ref="DT103" ca="1">IF(AND(DT$3=INDIRECT("'" &amp; $O$3 &amp;"'!$H"&amp;6+$AO48),$AR$56=INDIRECT("'" &amp; $O$3 &amp;"'!$j"&amp;6+$AO48)),INDIRECT("'" &amp; $O$3 &amp;"'!$d"&amp;6+$AO48),"")</f>
        <v/>
      </c>
      <c r="DV103" s="218" t="str">
        <f t="array" aca="1" ref="DV103" ca="1">IF(AND(DV$3=INDIRECT("'" &amp; $O$3 &amp;"'!$H"&amp;6+$AO48),$AR$56=INDIRECT("'" &amp; $O$3 &amp;"'!$j"&amp;6+$AO48)),INDIRECT("'" &amp; $O$3 &amp;"'!$d"&amp;6+$AO48),"")</f>
        <v/>
      </c>
    </row>
    <row r="104" spans="44:127">
      <c r="AS104" t="str">
        <f t="array" aca="1" ref="AS104" ca="1">IF(AND(AS$3=INDIRECT("'" &amp; $O$3 &amp;"'!$H"&amp;6+$AO49),$AR$56=INDIRECT("'" &amp; $O$3 &amp;"'!$j"&amp;6+$AO49)),INDIRECT("'" &amp; $O$3 &amp;"'!$b"&amp;6+$AO49),"")</f>
        <v/>
      </c>
      <c r="AU104" t="str">
        <f t="array" aca="1" ref="AU104" ca="1">IF(AND(AU$3=INDIRECT("'" &amp; $O$3 &amp;"'!$H"&amp;6+$AO49),$AR$56=INDIRECT("'" &amp; $O$3 &amp;"'!$j"&amp;6+$AO49)),INDIRECT("'" &amp; $O$3 &amp;"'!$b"&amp;6+$AO49),"")</f>
        <v/>
      </c>
      <c r="AW104" t="str">
        <f t="array" aca="1" ref="AW104" ca="1">IF(AND(AW$3=INDIRECT("'" &amp; $O$3 &amp;"'!$H"&amp;6+$AO49),$AR$56=INDIRECT("'" &amp; $O$3 &amp;"'!$j"&amp;6+$AO49)),INDIRECT("'" &amp; $O$3 &amp;"'!$b"&amp;6+$AO49),"")</f>
        <v/>
      </c>
      <c r="AY104" t="str">
        <f t="array" aca="1" ref="AY104" ca="1">IF(AND(AY$3=INDIRECT("'" &amp; $O$3 &amp;"'!$H"&amp;6+$AO49),$AR$56=INDIRECT("'" &amp; $O$3 &amp;"'!$j"&amp;6+$AO49)),INDIRECT("'" &amp; $O$3 &amp;"'!$b"&amp;6+$AO49),"")</f>
        <v/>
      </c>
      <c r="BA104" t="str">
        <f t="array" aca="1" ref="BA104" ca="1">IF(AND(BA$3=INDIRECT("'" &amp; $O$3 &amp;"'!$H"&amp;6+$AO49),$AR$56=INDIRECT("'" &amp; $O$3 &amp;"'!$j"&amp;6+$AO49)),INDIRECT("'" &amp; $O$3 &amp;"'!$b"&amp;6+$AO49),"")</f>
        <v/>
      </c>
      <c r="BC104" t="str">
        <f t="array" aca="1" ref="BC104" ca="1">IF(AND(BC$3=INDIRECT("'" &amp; $O$3 &amp;"'!$H"&amp;6+$AO49),$AR$56=INDIRECT("'" &amp; $O$3 &amp;"'!$j"&amp;6+$AO49)),INDIRECT("'" &amp; $O$3 &amp;"'!$b"&amp;6+$AO49),"")</f>
        <v/>
      </c>
      <c r="BE104" t="str">
        <f t="array" aca="1" ref="BE104" ca="1">IF(AND(BE$3=INDIRECT("'" &amp; $O$3 &amp;"'!$H"&amp;6+$AO49),$AR$56=INDIRECT("'" &amp; $O$3 &amp;"'!$j"&amp;6+$AO49)),INDIRECT("'" &amp; $O$3 &amp;"'!$b"&amp;6+$AO49),"")</f>
        <v/>
      </c>
      <c r="BG104" t="str">
        <f t="array" aca="1" ref="BG104" ca="1">IF(AND(BG$3=INDIRECT("'" &amp; $O$3 &amp;"'!$H"&amp;6+$AO49),$AR$56=INDIRECT("'" &amp; $O$3 &amp;"'!$j"&amp;6+$AO49)),INDIRECT("'" &amp; $O$3 &amp;"'!$b"&amp;6+$AO49),"")</f>
        <v/>
      </c>
      <c r="BI104" t="str">
        <f t="array" aca="1" ref="BI104" ca="1">IF(AND(BI$3=INDIRECT("'" &amp; $O$3 &amp;"'!$H"&amp;6+$AO49),$AR$56=INDIRECT("'" &amp; $O$3 &amp;"'!$j"&amp;6+$AO49)),INDIRECT("'" &amp; $O$3 &amp;"'!$b"&amp;6+$AO49),"")</f>
        <v/>
      </c>
      <c r="BK104" t="str">
        <f t="array" aca="1" ref="BK104" ca="1">IF(AND(BK$3=INDIRECT("'" &amp; $O$3 &amp;"'!$H"&amp;6+$AO49),$AR$56=INDIRECT("'" &amp; $O$3 &amp;"'!$j"&amp;6+$AO49)),INDIRECT("'" &amp; $O$3 &amp;"'!$b"&amp;6+$AO49),"")</f>
        <v/>
      </c>
      <c r="BM104" t="str">
        <f t="array" aca="1" ref="BM104" ca="1">IF(AND(BM$3=INDIRECT("'" &amp; $O$3 &amp;"'!$H"&amp;6+$AO49),$AR$56=INDIRECT("'" &amp; $O$3 &amp;"'!$j"&amp;6+$AO49)),INDIRECT("'" &amp; $O$3 &amp;"'!$b"&amp;6+$AO49),"")</f>
        <v/>
      </c>
      <c r="BO104" t="str">
        <f t="array" aca="1" ref="BO104" ca="1">IF(AND(BO$3=INDIRECT("'" &amp; $O$3 &amp;"'!$H"&amp;6+$AO49),$AR$56=INDIRECT("'" &amp; $O$3 &amp;"'!$j"&amp;6+$AO49)),INDIRECT("'" &amp; $O$3 &amp;"'!$b"&amp;6+$AO49),"")</f>
        <v/>
      </c>
      <c r="BQ104" t="str">
        <f t="array" aca="1" ref="BQ104" ca="1">IF(AND(BQ$3=INDIRECT("'" &amp; $O$3 &amp;"'!$H"&amp;6+$AO49),$AR$56=INDIRECT("'" &amp; $O$3 &amp;"'!$j"&amp;6+$AO49)),INDIRECT("'" &amp; $O$3 &amp;"'!$b"&amp;6+$AO49),"")</f>
        <v/>
      </c>
      <c r="BV104" t="str">
        <f t="array" aca="1" ref="BV104" ca="1">IF(AND(BV$3=INDIRECT("'" &amp; $O$3 &amp;"'!$H"&amp;6+$AO49),$AR$56=INDIRECT("'" &amp; $O$3 &amp;"'!$j"&amp;6+$AO49)),INDIRECT("'" &amp; $O$3 &amp;"'!$c"&amp;6+$AO49),"")</f>
        <v/>
      </c>
      <c r="BX104" t="str">
        <f t="array" aca="1" ref="BX104" ca="1">IF(AND(BX$3=INDIRECT("'" &amp; $O$3 &amp;"'!$H"&amp;6+$AO49),$AR$56=INDIRECT("'" &amp; $O$3 &amp;"'!$j"&amp;6+$AO49)),INDIRECT("'" &amp; $O$3 &amp;"'!$c"&amp;6+$AO49),"")</f>
        <v/>
      </c>
      <c r="BZ104" t="str">
        <f t="array" aca="1" ref="BZ104" ca="1">IF(AND(BZ$3=INDIRECT("'" &amp; $O$3 &amp;"'!$H"&amp;6+$AO49),$AR$56=INDIRECT("'" &amp; $O$3 &amp;"'!$j"&amp;6+$AO49)),INDIRECT("'" &amp; $O$3 &amp;"'!$c"&amp;6+$AO49),"")</f>
        <v/>
      </c>
      <c r="CB104" t="str">
        <f t="array" aca="1" ref="CB104" ca="1">IF(AND(CB$3=INDIRECT("'" &amp; $O$3 &amp;"'!$H"&amp;6+$AO49),$AR$56=INDIRECT("'" &amp; $O$3 &amp;"'!$j"&amp;6+$AO49)),INDIRECT("'" &amp; $O$3 &amp;"'!$c"&amp;6+$AO49),"")</f>
        <v/>
      </c>
      <c r="CD104" t="str">
        <f t="array" aca="1" ref="CD104" ca="1">IF(AND(CD$3=INDIRECT("'" &amp; $O$3 &amp;"'!$H"&amp;6+$AO49),$AR$56=INDIRECT("'" &amp; $O$3 &amp;"'!$j"&amp;6+$AO49)),INDIRECT("'" &amp; $O$3 &amp;"'!$c"&amp;6+$AO49),"")</f>
        <v/>
      </c>
      <c r="CF104" t="str">
        <f t="array" aca="1" ref="CF104" ca="1">IF(AND(CF$3=INDIRECT("'" &amp; $O$3 &amp;"'!$H"&amp;6+$AO49),$AR$56=INDIRECT("'" &amp; $O$3 &amp;"'!$j"&amp;6+$AO49)),INDIRECT("'" &amp; $O$3 &amp;"'!$c"&amp;6+$AO49),"")</f>
        <v/>
      </c>
      <c r="CH104" t="str">
        <f t="array" aca="1" ref="CH104" ca="1">IF(AND(CH$3=INDIRECT("'" &amp; $O$3 &amp;"'!$H"&amp;6+$AO49),$AR$56=INDIRECT("'" &amp; $O$3 &amp;"'!$j"&amp;6+$AO49)),INDIRECT("'" &amp; $O$3 &amp;"'!$c"&amp;6+$AO49),"")</f>
        <v/>
      </c>
      <c r="CJ104" t="str">
        <f t="array" aca="1" ref="CJ104" ca="1">IF(AND(CJ$3=INDIRECT("'" &amp; $O$3 &amp;"'!$H"&amp;6+$AO49),$AR$56=INDIRECT("'" &amp; $O$3 &amp;"'!$j"&amp;6+$AO49)),INDIRECT("'" &amp; $O$3 &amp;"'!$c"&amp;6+$AO49),"")</f>
        <v/>
      </c>
      <c r="CL104" t="str">
        <f t="array" aca="1" ref="CL104" ca="1">IF(AND(CL$3=INDIRECT("'" &amp; $O$3 &amp;"'!$H"&amp;6+$AO49),$AR$56=INDIRECT("'" &amp; $O$3 &amp;"'!$j"&amp;6+$AO49)),INDIRECT("'" &amp; $O$3 &amp;"'!$c"&amp;6+$AO49),"")</f>
        <v/>
      </c>
      <c r="CN104" t="str">
        <f t="array" aca="1" ref="CN104" ca="1">IF(AND(CN$3=INDIRECT("'" &amp; $O$3 &amp;"'!$H"&amp;6+$AO49),$AR$56=INDIRECT("'" &amp; $O$3 &amp;"'!$j"&amp;6+$AO49)),INDIRECT("'" &amp; $O$3 &amp;"'!$c"&amp;6+$AO49),"")</f>
        <v/>
      </c>
      <c r="CP104" t="str">
        <f t="array" aca="1" ref="CP104" ca="1">IF(AND(CP$3=INDIRECT("'" &amp; $O$3 &amp;"'!$H"&amp;6+$AO49),$AR$56=INDIRECT("'" &amp; $O$3 &amp;"'!$j"&amp;6+$AO49)),INDIRECT("'" &amp; $O$3 &amp;"'!$c"&amp;6+$AO49),"")</f>
        <v/>
      </c>
      <c r="CR104" s="218" t="str">
        <f t="array" aca="1" ref="CR104" ca="1">IF(AND(CR$3=INDIRECT("'" &amp; $O$3 &amp;"'!$H"&amp;6+$AO49),$AR$56=INDIRECT("'" &amp; $O$3 &amp;"'!$j"&amp;6+$AO49)),INDIRECT("'" &amp; $O$3 &amp;"'!$c"&amp;6+$AO49),"")</f>
        <v/>
      </c>
      <c r="CT104" s="218" t="str">
        <f t="array" aca="1" ref="CT104" ca="1">IF(AND(CT$3=INDIRECT("'" &amp; $O$3 &amp;"'!$H"&amp;6+$AO49),$AR$56=INDIRECT("'" &amp; $O$3 &amp;"'!$j"&amp;6+$AO49)),INDIRECT("'" &amp; $O$3 &amp;"'!$c"&amp;6+$AO49),"")</f>
        <v/>
      </c>
      <c r="CX104" s="218" t="str">
        <f t="array" aca="1" ref="CX104" ca="1">IF(AND(CX$3=INDIRECT("'" &amp; $O$3 &amp;"'!$H"&amp;6+$AO49),$AR$56=INDIRECT("'" &amp; $O$3 &amp;"'!$j"&amp;6+$AO49)),INDIRECT("'" &amp; $O$3 &amp;"'!$d"&amp;6+$AO49),"")</f>
        <v/>
      </c>
      <c r="CZ104" s="218" t="str">
        <f t="array" aca="1" ref="CZ104" ca="1">IF(AND(CZ$3=INDIRECT("'" &amp; $O$3 &amp;"'!$H"&amp;6+$AO49),$AR$56=INDIRECT("'" &amp; $O$3 &amp;"'!$j"&amp;6+$AO49)),INDIRECT("'" &amp; $O$3 &amp;"'!$d"&amp;6+$AO49),"")</f>
        <v/>
      </c>
      <c r="DB104" s="218" t="str">
        <f t="array" aca="1" ref="DB104" ca="1">IF(AND(DB$3=INDIRECT("'" &amp; $O$3 &amp;"'!$H"&amp;6+$AO49),$AR$56=INDIRECT("'" &amp; $O$3 &amp;"'!$j"&amp;6+$AO49)),INDIRECT("'" &amp; $O$3 &amp;"'!$d"&amp;6+$AO49),"")</f>
        <v/>
      </c>
      <c r="DD104" s="218" t="str">
        <f t="array" aca="1" ref="DD104" ca="1">IF(AND(DD$3=INDIRECT("'" &amp; $O$3 &amp;"'!$H"&amp;6+$AO49),$AR$56=INDIRECT("'" &amp; $O$3 &amp;"'!$j"&amp;6+$AO49)),INDIRECT("'" &amp; $O$3 &amp;"'!$d"&amp;6+$AO49),"")</f>
        <v/>
      </c>
      <c r="DF104" s="218" t="str">
        <f t="array" aca="1" ref="DF104" ca="1">IF(AND(DF$3=INDIRECT("'" &amp; $O$3 &amp;"'!$H"&amp;6+$AO49),$AR$56=INDIRECT("'" &amp; $O$3 &amp;"'!$j"&amp;6+$AO49)),INDIRECT("'" &amp; $O$3 &amp;"'!$d"&amp;6+$AO49),"")</f>
        <v/>
      </c>
      <c r="DH104" s="218" t="str">
        <f t="array" aca="1" ref="DH104" ca="1">IF(AND(DH$3=INDIRECT("'" &amp; $O$3 &amp;"'!$H"&amp;6+$AO49),$AR$56=INDIRECT("'" &amp; $O$3 &amp;"'!$j"&amp;6+$AO49)),INDIRECT("'" &amp; $O$3 &amp;"'!$d"&amp;6+$AO49),"")</f>
        <v/>
      </c>
      <c r="DJ104" s="218" t="str">
        <f t="array" aca="1" ref="DJ104" ca="1">IF(AND(DJ$3=INDIRECT("'" &amp; $O$3 &amp;"'!$H"&amp;6+$AO49),$AR$56=INDIRECT("'" &amp; $O$3 &amp;"'!$j"&amp;6+$AO49)),INDIRECT("'" &amp; $O$3 &amp;"'!$d"&amp;6+$AO49),"")</f>
        <v/>
      </c>
      <c r="DL104" s="218" t="str">
        <f t="array" aca="1" ref="DL104" ca="1">IF(AND(DL$3=INDIRECT("'" &amp; $O$3 &amp;"'!$H"&amp;6+$AO49),$AR$56=INDIRECT("'" &amp; $O$3 &amp;"'!$j"&amp;6+$AO49)),INDIRECT("'" &amp; $O$3 &amp;"'!$d"&amp;6+$AO49),"")</f>
        <v/>
      </c>
      <c r="DN104" s="218" t="str">
        <f t="array" aca="1" ref="DN104" ca="1">IF(AND(DN$3=INDIRECT("'" &amp; $O$3 &amp;"'!$H"&amp;6+$AO49),$AR$56=INDIRECT("'" &amp; $O$3 &amp;"'!$j"&amp;6+$AO49)),INDIRECT("'" &amp; $O$3 &amp;"'!$d"&amp;6+$AO49),"")</f>
        <v/>
      </c>
      <c r="DP104" s="218" t="str">
        <f t="array" aca="1" ref="DP104" ca="1">IF(AND(DP$3=INDIRECT("'" &amp; $O$3 &amp;"'!$H"&amp;6+$AO49),$AR$56=INDIRECT("'" &amp; $O$3 &amp;"'!$j"&amp;6+$AO49)),INDIRECT("'" &amp; $O$3 &amp;"'!$d"&amp;6+$AO49),"")</f>
        <v/>
      </c>
      <c r="DR104" s="218" t="str">
        <f t="array" aca="1" ref="DR104" ca="1">IF(AND(DR$3=INDIRECT("'" &amp; $O$3 &amp;"'!$H"&amp;6+$AO49),$AR$56=INDIRECT("'" &amp; $O$3 &amp;"'!$j"&amp;6+$AO49)),INDIRECT("'" &amp; $O$3 &amp;"'!$d"&amp;6+$AO49),"")</f>
        <v/>
      </c>
      <c r="DT104" s="218" t="str">
        <f t="array" aca="1" ref="DT104" ca="1">IF(AND(DT$3=INDIRECT("'" &amp; $O$3 &amp;"'!$H"&amp;6+$AO49),$AR$56=INDIRECT("'" &amp; $O$3 &amp;"'!$j"&amp;6+$AO49)),INDIRECT("'" &amp; $O$3 &amp;"'!$d"&amp;6+$AO49),"")</f>
        <v/>
      </c>
      <c r="DV104" s="218" t="str">
        <f t="array" aca="1" ref="DV104" ca="1">IF(AND(DV$3=INDIRECT("'" &amp; $O$3 &amp;"'!$H"&amp;6+$AO49),$AR$56=INDIRECT("'" &amp; $O$3 &amp;"'!$j"&amp;6+$AO49)),INDIRECT("'" &amp; $O$3 &amp;"'!$d"&amp;6+$AO49),"")</f>
        <v/>
      </c>
    </row>
    <row r="105" spans="44:127">
      <c r="AS105" t="str">
        <f t="array" aca="1" ref="AS105" ca="1">IF(AND(AS$3=INDIRECT("'" &amp; $O$3 &amp;"'!$H"&amp;6+$AO50),$AR$56=INDIRECT("'" &amp; $O$3 &amp;"'!$j"&amp;6+$AO50)),INDIRECT("'" &amp; $O$3 &amp;"'!$b"&amp;6+$AO50),"")</f>
        <v/>
      </c>
      <c r="AU105" t="str">
        <f t="array" aca="1" ref="AU105" ca="1">IF(AND(AU$3=INDIRECT("'" &amp; $O$3 &amp;"'!$H"&amp;6+$AO50),$AR$56=INDIRECT("'" &amp; $O$3 &amp;"'!$j"&amp;6+$AO50)),INDIRECT("'" &amp; $O$3 &amp;"'!$b"&amp;6+$AO50),"")</f>
        <v/>
      </c>
      <c r="AW105" t="str">
        <f t="array" aca="1" ref="AW105" ca="1">IF(AND(AW$3=INDIRECT("'" &amp; $O$3 &amp;"'!$H"&amp;6+$AO50),$AR$56=INDIRECT("'" &amp; $O$3 &amp;"'!$j"&amp;6+$AO50)),INDIRECT("'" &amp; $O$3 &amp;"'!$b"&amp;6+$AO50),"")</f>
        <v/>
      </c>
      <c r="AY105" t="str">
        <f t="array" aca="1" ref="AY105" ca="1">IF(AND(AY$3=INDIRECT("'" &amp; $O$3 &amp;"'!$H"&amp;6+$AO50),$AR$56=INDIRECT("'" &amp; $O$3 &amp;"'!$j"&amp;6+$AO50)),INDIRECT("'" &amp; $O$3 &amp;"'!$b"&amp;6+$AO50),"")</f>
        <v/>
      </c>
      <c r="BA105" t="str">
        <f t="array" aca="1" ref="BA105" ca="1">IF(AND(BA$3=INDIRECT("'" &amp; $O$3 &amp;"'!$H"&amp;6+$AO50),$AR$56=INDIRECT("'" &amp; $O$3 &amp;"'!$j"&amp;6+$AO50)),INDIRECT("'" &amp; $O$3 &amp;"'!$b"&amp;6+$AO50),"")</f>
        <v/>
      </c>
      <c r="BC105" t="str">
        <f t="array" aca="1" ref="BC105" ca="1">IF(AND(BC$3=INDIRECT("'" &amp; $O$3 &amp;"'!$H"&amp;6+$AO50),$AR$56=INDIRECT("'" &amp; $O$3 &amp;"'!$j"&amp;6+$AO50)),INDIRECT("'" &amp; $O$3 &amp;"'!$b"&amp;6+$AO50),"")</f>
        <v/>
      </c>
      <c r="BE105" t="str">
        <f t="array" aca="1" ref="BE105" ca="1">IF(AND(BE$3=INDIRECT("'" &amp; $O$3 &amp;"'!$H"&amp;6+$AO50),$AR$56=INDIRECT("'" &amp; $O$3 &amp;"'!$j"&amp;6+$AO50)),INDIRECT("'" &amp; $O$3 &amp;"'!$b"&amp;6+$AO50),"")</f>
        <v/>
      </c>
      <c r="BG105" t="str">
        <f t="array" aca="1" ref="BG105" ca="1">IF(AND(BG$3=INDIRECT("'" &amp; $O$3 &amp;"'!$H"&amp;6+$AO50),$AR$56=INDIRECT("'" &amp; $O$3 &amp;"'!$j"&amp;6+$AO50)),INDIRECT("'" &amp; $O$3 &amp;"'!$b"&amp;6+$AO50),"")</f>
        <v/>
      </c>
      <c r="BI105" t="str">
        <f t="array" aca="1" ref="BI105" ca="1">IF(AND(BI$3=INDIRECT("'" &amp; $O$3 &amp;"'!$H"&amp;6+$AO50),$AR$56=INDIRECT("'" &amp; $O$3 &amp;"'!$j"&amp;6+$AO50)),INDIRECT("'" &amp; $O$3 &amp;"'!$b"&amp;6+$AO50),"")</f>
        <v/>
      </c>
      <c r="BK105" t="str">
        <f t="array" aca="1" ref="BK105" ca="1">IF(AND(BK$3=INDIRECT("'" &amp; $O$3 &amp;"'!$H"&amp;6+$AO50),$AR$56=INDIRECT("'" &amp; $O$3 &amp;"'!$j"&amp;6+$AO50)),INDIRECT("'" &amp; $O$3 &amp;"'!$b"&amp;6+$AO50),"")</f>
        <v/>
      </c>
      <c r="BM105" t="str">
        <f t="array" aca="1" ref="BM105" ca="1">IF(AND(BM$3=INDIRECT("'" &amp; $O$3 &amp;"'!$H"&amp;6+$AO50),$AR$56=INDIRECT("'" &amp; $O$3 &amp;"'!$j"&amp;6+$AO50)),INDIRECT("'" &amp; $O$3 &amp;"'!$b"&amp;6+$AO50),"")</f>
        <v/>
      </c>
      <c r="BO105" t="str">
        <f t="array" aca="1" ref="BO105" ca="1">IF(AND(BO$3=INDIRECT("'" &amp; $O$3 &amp;"'!$H"&amp;6+$AO50),$AR$56=INDIRECT("'" &amp; $O$3 &amp;"'!$j"&amp;6+$AO50)),INDIRECT("'" &amp; $O$3 &amp;"'!$b"&amp;6+$AO50),"")</f>
        <v/>
      </c>
      <c r="BQ105" t="str">
        <f t="array" aca="1" ref="BQ105" ca="1">IF(AND(BQ$3=INDIRECT("'" &amp; $O$3 &amp;"'!$H"&amp;6+$AO50),$AR$56=INDIRECT("'" &amp; $O$3 &amp;"'!$j"&amp;6+$AO50)),INDIRECT("'" &amp; $O$3 &amp;"'!$b"&amp;6+$AO50),"")</f>
        <v/>
      </c>
      <c r="BV105" t="str">
        <f t="array" aca="1" ref="BV105" ca="1">IF(AND(BV$3=INDIRECT("'" &amp; $O$3 &amp;"'!$H"&amp;6+$AO50),$AR$56=INDIRECT("'" &amp; $O$3 &amp;"'!$j"&amp;6+$AO50)),INDIRECT("'" &amp; $O$3 &amp;"'!$c"&amp;6+$AO50),"")</f>
        <v/>
      </c>
      <c r="BX105" t="str">
        <f t="array" aca="1" ref="BX105" ca="1">IF(AND(BX$3=INDIRECT("'" &amp; $O$3 &amp;"'!$H"&amp;6+$AO50),$AR$56=INDIRECT("'" &amp; $O$3 &amp;"'!$j"&amp;6+$AO50)),INDIRECT("'" &amp; $O$3 &amp;"'!$c"&amp;6+$AO50),"")</f>
        <v/>
      </c>
      <c r="BZ105" t="str">
        <f t="array" aca="1" ref="BZ105" ca="1">IF(AND(BZ$3=INDIRECT("'" &amp; $O$3 &amp;"'!$H"&amp;6+$AO50),$AR$56=INDIRECT("'" &amp; $O$3 &amp;"'!$j"&amp;6+$AO50)),INDIRECT("'" &amp; $O$3 &amp;"'!$c"&amp;6+$AO50),"")</f>
        <v/>
      </c>
      <c r="CB105" t="str">
        <f t="array" aca="1" ref="CB105" ca="1">IF(AND(CB$3=INDIRECT("'" &amp; $O$3 &amp;"'!$H"&amp;6+$AO50),$AR$56=INDIRECT("'" &amp; $O$3 &amp;"'!$j"&amp;6+$AO50)),INDIRECT("'" &amp; $O$3 &amp;"'!$c"&amp;6+$AO50),"")</f>
        <v/>
      </c>
      <c r="CD105" t="str">
        <f t="array" aca="1" ref="CD105" ca="1">IF(AND(CD$3=INDIRECT("'" &amp; $O$3 &amp;"'!$H"&amp;6+$AO50),$AR$56=INDIRECT("'" &amp; $O$3 &amp;"'!$j"&amp;6+$AO50)),INDIRECT("'" &amp; $O$3 &amp;"'!$c"&amp;6+$AO50),"")</f>
        <v/>
      </c>
      <c r="CF105" t="str">
        <f t="array" aca="1" ref="CF105" ca="1">IF(AND(CF$3=INDIRECT("'" &amp; $O$3 &amp;"'!$H"&amp;6+$AO50),$AR$56=INDIRECT("'" &amp; $O$3 &amp;"'!$j"&amp;6+$AO50)),INDIRECT("'" &amp; $O$3 &amp;"'!$c"&amp;6+$AO50),"")</f>
        <v/>
      </c>
      <c r="CH105" t="str">
        <f t="array" aca="1" ref="CH105" ca="1">IF(AND(CH$3=INDIRECT("'" &amp; $O$3 &amp;"'!$H"&amp;6+$AO50),$AR$56=INDIRECT("'" &amp; $O$3 &amp;"'!$j"&amp;6+$AO50)),INDIRECT("'" &amp; $O$3 &amp;"'!$c"&amp;6+$AO50),"")</f>
        <v/>
      </c>
      <c r="CJ105" t="str">
        <f t="array" aca="1" ref="CJ105" ca="1">IF(AND(CJ$3=INDIRECT("'" &amp; $O$3 &amp;"'!$H"&amp;6+$AO50),$AR$56=INDIRECT("'" &amp; $O$3 &amp;"'!$j"&amp;6+$AO50)),INDIRECT("'" &amp; $O$3 &amp;"'!$c"&amp;6+$AO50),"")</f>
        <v/>
      </c>
      <c r="CL105" t="str">
        <f t="array" aca="1" ref="CL105" ca="1">IF(AND(CL$3=INDIRECT("'" &amp; $O$3 &amp;"'!$H"&amp;6+$AO50),$AR$56=INDIRECT("'" &amp; $O$3 &amp;"'!$j"&amp;6+$AO50)),INDIRECT("'" &amp; $O$3 &amp;"'!$c"&amp;6+$AO50),"")</f>
        <v/>
      </c>
      <c r="CN105" t="str">
        <f t="array" aca="1" ref="CN105" ca="1">IF(AND(CN$3=INDIRECT("'" &amp; $O$3 &amp;"'!$H"&amp;6+$AO50),$AR$56=INDIRECT("'" &amp; $O$3 &amp;"'!$j"&amp;6+$AO50)),INDIRECT("'" &amp; $O$3 &amp;"'!$c"&amp;6+$AO50),"")</f>
        <v/>
      </c>
      <c r="CP105" t="str">
        <f t="array" aca="1" ref="CP105" ca="1">IF(AND(CP$3=INDIRECT("'" &amp; $O$3 &amp;"'!$H"&amp;6+$AO50),$AR$56=INDIRECT("'" &amp; $O$3 &amp;"'!$j"&amp;6+$AO50)),INDIRECT("'" &amp; $O$3 &amp;"'!$c"&amp;6+$AO50),"")</f>
        <v/>
      </c>
      <c r="CR105" s="218" t="str">
        <f t="array" aca="1" ref="CR105" ca="1">IF(AND(CR$3=INDIRECT("'" &amp; $O$3 &amp;"'!$H"&amp;6+$AO50),$AR$56=INDIRECT("'" &amp; $O$3 &amp;"'!$j"&amp;6+$AO50)),INDIRECT("'" &amp; $O$3 &amp;"'!$c"&amp;6+$AO50),"")</f>
        <v/>
      </c>
      <c r="CT105" s="218" t="str">
        <f t="array" aca="1" ref="CT105" ca="1">IF(AND(CT$3=INDIRECT("'" &amp; $O$3 &amp;"'!$H"&amp;6+$AO50),$AR$56=INDIRECT("'" &amp; $O$3 &amp;"'!$j"&amp;6+$AO50)),INDIRECT("'" &amp; $O$3 &amp;"'!$c"&amp;6+$AO50),"")</f>
        <v/>
      </c>
      <c r="CX105" s="218" t="str">
        <f t="array" aca="1" ref="CX105" ca="1">IF(AND(CX$3=INDIRECT("'" &amp; $O$3 &amp;"'!$H"&amp;6+$AO50),$AR$56=INDIRECT("'" &amp; $O$3 &amp;"'!$j"&amp;6+$AO50)),INDIRECT("'" &amp; $O$3 &amp;"'!$d"&amp;6+$AO50),"")</f>
        <v/>
      </c>
      <c r="CZ105" s="218" t="str">
        <f t="array" aca="1" ref="CZ105" ca="1">IF(AND(CZ$3=INDIRECT("'" &amp; $O$3 &amp;"'!$H"&amp;6+$AO50),$AR$56=INDIRECT("'" &amp; $O$3 &amp;"'!$j"&amp;6+$AO50)),INDIRECT("'" &amp; $O$3 &amp;"'!$d"&amp;6+$AO50),"")</f>
        <v/>
      </c>
      <c r="DB105" s="218" t="str">
        <f t="array" aca="1" ref="DB105" ca="1">IF(AND(DB$3=INDIRECT("'" &amp; $O$3 &amp;"'!$H"&amp;6+$AO50),$AR$56=INDIRECT("'" &amp; $O$3 &amp;"'!$j"&amp;6+$AO50)),INDIRECT("'" &amp; $O$3 &amp;"'!$d"&amp;6+$AO50),"")</f>
        <v/>
      </c>
      <c r="DD105" s="218" t="str">
        <f t="array" aca="1" ref="DD105" ca="1">IF(AND(DD$3=INDIRECT("'" &amp; $O$3 &amp;"'!$H"&amp;6+$AO50),$AR$56=INDIRECT("'" &amp; $O$3 &amp;"'!$j"&amp;6+$AO50)),INDIRECT("'" &amp; $O$3 &amp;"'!$d"&amp;6+$AO50),"")</f>
        <v/>
      </c>
      <c r="DF105" s="218" t="str">
        <f t="array" aca="1" ref="DF105" ca="1">IF(AND(DF$3=INDIRECT("'" &amp; $O$3 &amp;"'!$H"&amp;6+$AO50),$AR$56=INDIRECT("'" &amp; $O$3 &amp;"'!$j"&amp;6+$AO50)),INDIRECT("'" &amp; $O$3 &amp;"'!$d"&amp;6+$AO50),"")</f>
        <v/>
      </c>
      <c r="DH105" s="218" t="str">
        <f t="array" aca="1" ref="DH105" ca="1">IF(AND(DH$3=INDIRECT("'" &amp; $O$3 &amp;"'!$H"&amp;6+$AO50),$AR$56=INDIRECT("'" &amp; $O$3 &amp;"'!$j"&amp;6+$AO50)),INDIRECT("'" &amp; $O$3 &amp;"'!$d"&amp;6+$AO50),"")</f>
        <v/>
      </c>
      <c r="DJ105" s="218" t="str">
        <f t="array" aca="1" ref="DJ105" ca="1">IF(AND(DJ$3=INDIRECT("'" &amp; $O$3 &amp;"'!$H"&amp;6+$AO50),$AR$56=INDIRECT("'" &amp; $O$3 &amp;"'!$j"&amp;6+$AO50)),INDIRECT("'" &amp; $O$3 &amp;"'!$d"&amp;6+$AO50),"")</f>
        <v/>
      </c>
      <c r="DL105" s="218" t="str">
        <f t="array" aca="1" ref="DL105" ca="1">IF(AND(DL$3=INDIRECT("'" &amp; $O$3 &amp;"'!$H"&amp;6+$AO50),$AR$56=INDIRECT("'" &amp; $O$3 &amp;"'!$j"&amp;6+$AO50)),INDIRECT("'" &amp; $O$3 &amp;"'!$d"&amp;6+$AO50),"")</f>
        <v/>
      </c>
      <c r="DN105" s="218" t="str">
        <f t="array" aca="1" ref="DN105" ca="1">IF(AND(DN$3=INDIRECT("'" &amp; $O$3 &amp;"'!$H"&amp;6+$AO50),$AR$56=INDIRECT("'" &amp; $O$3 &amp;"'!$j"&amp;6+$AO50)),INDIRECT("'" &amp; $O$3 &amp;"'!$d"&amp;6+$AO50),"")</f>
        <v/>
      </c>
      <c r="DP105" s="218" t="str">
        <f t="array" aca="1" ref="DP105" ca="1">IF(AND(DP$3=INDIRECT("'" &amp; $O$3 &amp;"'!$H"&amp;6+$AO50),$AR$56=INDIRECT("'" &amp; $O$3 &amp;"'!$j"&amp;6+$AO50)),INDIRECT("'" &amp; $O$3 &amp;"'!$d"&amp;6+$AO50),"")</f>
        <v/>
      </c>
      <c r="DR105" s="218" t="str">
        <f t="array" aca="1" ref="DR105" ca="1">IF(AND(DR$3=INDIRECT("'" &amp; $O$3 &amp;"'!$H"&amp;6+$AO50),$AR$56=INDIRECT("'" &amp; $O$3 &amp;"'!$j"&amp;6+$AO50)),INDIRECT("'" &amp; $O$3 &amp;"'!$d"&amp;6+$AO50),"")</f>
        <v/>
      </c>
      <c r="DT105" s="218" t="str">
        <f t="array" aca="1" ref="DT105" ca="1">IF(AND(DT$3=INDIRECT("'" &amp; $O$3 &amp;"'!$H"&amp;6+$AO50),$AR$56=INDIRECT("'" &amp; $O$3 &amp;"'!$j"&amp;6+$AO50)),INDIRECT("'" &amp; $O$3 &amp;"'!$d"&amp;6+$AO50),"")</f>
        <v/>
      </c>
      <c r="DV105" s="218" t="str">
        <f t="array" aca="1" ref="DV105" ca="1">IF(AND(DV$3=INDIRECT("'" &amp; $O$3 &amp;"'!$H"&amp;6+$AO50),$AR$56=INDIRECT("'" &amp; $O$3 &amp;"'!$j"&amp;6+$AO50)),INDIRECT("'" &amp; $O$3 &amp;"'!$d"&amp;6+$AO50),"")</f>
        <v/>
      </c>
    </row>
    <row r="109" spans="44:127">
      <c r="AT109">
        <f ca="1">(SQRT(SUMSQ(AS110:AS159)))</f>
        <v>0</v>
      </c>
      <c r="AV109">
        <f ca="1">(SQRT(SUMSQ(AU110:AU159)))</f>
        <v>30</v>
      </c>
      <c r="AX109">
        <f ca="1">(SQRT(SUMSQ(AW110:AW159)))</f>
        <v>10</v>
      </c>
      <c r="AZ109">
        <f ca="1">(SQRT(SUMSQ(AY110:AY159)))</f>
        <v>0</v>
      </c>
      <c r="BB109">
        <f ca="1">(SQRT(SUMSQ(BA110:BA159)))</f>
        <v>0</v>
      </c>
      <c r="BD109">
        <f ca="1">(SQRT(SUMSQ(BC110:BC159)))</f>
        <v>0</v>
      </c>
      <c r="BF109">
        <f ca="1">(SQRT(SUMSQ(BE110:BE159)))</f>
        <v>0</v>
      </c>
      <c r="BH109">
        <f ca="1">(SQRT(SUMSQ(BG110:BG159)))</f>
        <v>0</v>
      </c>
      <c r="BJ109">
        <f ca="1">(SQRT(SUMSQ(BI110:BI159)))</f>
        <v>0</v>
      </c>
      <c r="BL109">
        <f ca="1">(SQRT(SUMSQ(BK110:BK159)))</f>
        <v>0</v>
      </c>
      <c r="BN109">
        <f ca="1">(SQRT(SUMSQ(BM110:BM159)))</f>
        <v>0</v>
      </c>
      <c r="BP109">
        <f ca="1">(SQRT(SUMSQ(BO110:BO159)))</f>
        <v>0</v>
      </c>
      <c r="BR109">
        <f ca="1">(SQRT(SUMSQ(BQ110:BQ159)))</f>
        <v>0</v>
      </c>
      <c r="BW109">
        <f ca="1">(SQRT(SUMSQ(BV110:BV159)))</f>
        <v>0</v>
      </c>
      <c r="BY109">
        <f ca="1">(SQRT(SUMSQ(BX110:BX159)))</f>
        <v>30</v>
      </c>
      <c r="CA109">
        <f ca="1">(SQRT(SUMSQ(BZ110:BZ159)))</f>
        <v>10</v>
      </c>
      <c r="CC109">
        <f ca="1">(SQRT(SUMSQ(CB110:CB159)))</f>
        <v>0</v>
      </c>
      <c r="CE109">
        <f ca="1">(SQRT(SUMSQ(CD110:CD159)))</f>
        <v>0</v>
      </c>
      <c r="CG109">
        <f ca="1">(SQRT(SUMSQ(CF110:CF159)))</f>
        <v>0</v>
      </c>
      <c r="CI109">
        <f ca="1">(SQRT(SUMSQ(CH110:CH159)))</f>
        <v>0</v>
      </c>
      <c r="CK109">
        <f ca="1">(SQRT(SUMSQ(CJ110:CJ159)))</f>
        <v>0</v>
      </c>
      <c r="CM109">
        <f ca="1">(SQRT(SUMSQ(CL110:CL159)))</f>
        <v>0</v>
      </c>
      <c r="CO109">
        <f ca="1">(SQRT(SUMSQ(CN110:CN159)))</f>
        <v>0</v>
      </c>
      <c r="CQ109">
        <f ca="1">(SQRT(SUMSQ(CP110:CP159)))</f>
        <v>0</v>
      </c>
      <c r="CS109" s="218">
        <f ca="1">(SQRT(SUMSQ(CR110:CR159)))</f>
        <v>0</v>
      </c>
      <c r="CU109" s="218">
        <f ca="1">(SQRT(SUMSQ(CT110:CT159)))</f>
        <v>0</v>
      </c>
      <c r="CY109" s="218">
        <f ca="1">(SQRT(SUMSQ(CX110:CX159)))</f>
        <v>0</v>
      </c>
      <c r="DA109" s="218">
        <f ca="1">(SQRT(SUMSQ(CZ110:CZ159)))</f>
        <v>30</v>
      </c>
      <c r="DC109" s="218">
        <f ca="1">(SQRT(SUMSQ(DB110:DB159)))</f>
        <v>10</v>
      </c>
      <c r="DE109" s="218">
        <f ca="1">(SQRT(SUMSQ(DD110:DD159)))</f>
        <v>0</v>
      </c>
      <c r="DG109" s="218">
        <f ca="1">(SQRT(SUMSQ(DF110:DF159)))</f>
        <v>0</v>
      </c>
      <c r="DI109" s="218">
        <f ca="1">(SQRT(SUMSQ(DH110:DH159)))</f>
        <v>0</v>
      </c>
      <c r="DK109" s="218">
        <f ca="1">(SQRT(SUMSQ(DJ110:DJ159)))</f>
        <v>0</v>
      </c>
      <c r="DM109" s="218">
        <f ca="1">(SQRT(SUMSQ(DL110:DL159)))</f>
        <v>0</v>
      </c>
      <c r="DO109" s="218">
        <f ca="1">(SQRT(SUMSQ(DN110:DN159)))</f>
        <v>0</v>
      </c>
      <c r="DQ109" s="218">
        <f ca="1">(SQRT(SUMSQ(DP110:DP159)))</f>
        <v>0</v>
      </c>
      <c r="DS109" s="218">
        <f ca="1">(SQRT(SUMSQ(DR110:DR159)))</f>
        <v>0</v>
      </c>
      <c r="DU109" s="218">
        <f ca="1">(SQRT(SUMSQ(DT110:DT159)))</f>
        <v>0</v>
      </c>
      <c r="DW109" s="218">
        <f ca="1">(SQRT(SUMSQ(DV110:DV159)))</f>
        <v>0</v>
      </c>
    </row>
    <row r="110" spans="44:127">
      <c r="AR110" t="s">
        <v>248</v>
      </c>
      <c r="AS110" t="str">
        <f t="array" aca="1" ref="AS110" ca="1">IF(AND(AS$3=INDIRECT("'" &amp; $O$3 &amp;"'!$H"&amp;6+$AO1),$AR$110=INDIRECT("'" &amp; $O$3 &amp;"'!$j"&amp;6+$AO1)),INDIRECT("'" &amp; $O$3 &amp;"'!$b"&amp;6+$AO1),"")</f>
        <v/>
      </c>
      <c r="AU110" t="str">
        <f t="array" aca="1" ref="AU110" ca="1">IF(AND(AU$3=INDIRECT("'" &amp; $O$3 &amp;"'!$H"&amp;6+$AO1),$AR$110=INDIRECT("'" &amp; $O$3 &amp;"'!$j"&amp;6+$AO1)),INDIRECT("'" &amp; $O$3 &amp;"'!$b"&amp;6+$AO1),"")</f>
        <v/>
      </c>
      <c r="AW110" t="str">
        <f t="array" aca="1" ref="AW110" ca="1">IF(AND(AW$3=INDIRECT("'" &amp; $O$3 &amp;"'!$H"&amp;6+$AO1),$AR$110=INDIRECT("'" &amp; $O$3 &amp;"'!$j"&amp;6+$AO1)),INDIRECT("'" &amp; $O$3 &amp;"'!$b"&amp;6+$AO1),"")</f>
        <v/>
      </c>
      <c r="AY110" t="str">
        <f t="array" aca="1" ref="AY110" ca="1">IF(AND(AY$3=INDIRECT("'" &amp; $O$3 &amp;"'!$H"&amp;6+$AO1),$AR$110=INDIRECT("'" &amp; $O$3 &amp;"'!$j"&amp;6+$AO1)),INDIRECT("'" &amp; $O$3 &amp;"'!$b"&amp;6+$AO1),"")</f>
        <v/>
      </c>
      <c r="BA110" t="str">
        <f t="array" aca="1" ref="BA110" ca="1">IF(AND(BA$3=INDIRECT("'" &amp; $O$3 &amp;"'!$H"&amp;6+$AO1),$AR$110=INDIRECT("'" &amp; $O$3 &amp;"'!$j"&amp;6+$AO1)),INDIRECT("'" &amp; $O$3 &amp;"'!$b"&amp;6+$AO1),"")</f>
        <v/>
      </c>
      <c r="BC110" t="str">
        <f t="array" aca="1" ref="BC110" ca="1">IF(AND(BC$3=INDIRECT("'" &amp; $O$3 &amp;"'!$H"&amp;6+$AO1),$AR$110=INDIRECT("'" &amp; $O$3 &amp;"'!$j"&amp;6+$AO1)),INDIRECT("'" &amp; $O$3 &amp;"'!$b"&amp;6+$AO1),"")</f>
        <v/>
      </c>
      <c r="BE110" t="str">
        <f t="array" aca="1" ref="BE110" ca="1">IF(AND(BE$3=INDIRECT("'" &amp; $O$3 &amp;"'!$H"&amp;6+$AO1),$AR$110=INDIRECT("'" &amp; $O$3 &amp;"'!$j"&amp;6+$AO1)),INDIRECT("'" &amp; $O$3 &amp;"'!$b"&amp;6+$AO1),"")</f>
        <v/>
      </c>
      <c r="BG110" t="str">
        <f t="array" aca="1" ref="BG110" ca="1">IF(AND(BG$3=INDIRECT("'" &amp; $O$3 &amp;"'!$H"&amp;6+$AO1),$AR$110=INDIRECT("'" &amp; $O$3 &amp;"'!$j"&amp;6+$AO1)),INDIRECT("'" &amp; $O$3 &amp;"'!$b"&amp;6+$AO1),"")</f>
        <v/>
      </c>
      <c r="BI110" t="str">
        <f t="array" aca="1" ref="BI110" ca="1">IF(AND(BI$3=INDIRECT("'" &amp; $O$3 &amp;"'!$H"&amp;6+$AO1),$AR$110=INDIRECT("'" &amp; $O$3 &amp;"'!$j"&amp;6+$AO1)),INDIRECT("'" &amp; $O$3 &amp;"'!$b"&amp;6+$AO1),"")</f>
        <v/>
      </c>
      <c r="BK110" t="str">
        <f t="array" aca="1" ref="BK110" ca="1">IF(AND(BK$3=INDIRECT("'" &amp; $O$3 &amp;"'!$H"&amp;6+$AO1),$AR$110=INDIRECT("'" &amp; $O$3 &amp;"'!$j"&amp;6+$AO1)),INDIRECT("'" &amp; $O$3 &amp;"'!$b"&amp;6+$AO1),"")</f>
        <v/>
      </c>
      <c r="BM110" t="str">
        <f t="array" aca="1" ref="BM110" ca="1">IF(AND(BM$3=INDIRECT("'" &amp; $O$3 &amp;"'!$H"&amp;6+$AO1),$AR$110=INDIRECT("'" &amp; $O$3 &amp;"'!$j"&amp;6+$AO1)),INDIRECT("'" &amp; $O$3 &amp;"'!$b"&amp;6+$AO1),"")</f>
        <v/>
      </c>
      <c r="BO110" t="str">
        <f t="array" aca="1" ref="BO110" ca="1">IF(AND(BO$3=INDIRECT("'" &amp; $O$3 &amp;"'!$H"&amp;6+$AO1),$AR$110=INDIRECT("'" &amp; $O$3 &amp;"'!$j"&amp;6+$AO1)),INDIRECT("'" &amp; $O$3 &amp;"'!$b"&amp;6+$AO1),"")</f>
        <v/>
      </c>
      <c r="BQ110" t="str">
        <f t="array" aca="1" ref="BQ110" ca="1">IF(AND(BQ$3=INDIRECT("'" &amp; $O$3 &amp;"'!$H"&amp;6+$AO1),$AR$110=INDIRECT("'" &amp; $O$3 &amp;"'!$j"&amp;6+$AO1)),INDIRECT("'" &amp; $O$3 &amp;"'!$b"&amp;6+$AO1),"")</f>
        <v/>
      </c>
      <c r="BU110" t="s">
        <v>248</v>
      </c>
      <c r="BV110" t="str">
        <f t="array" aca="1" ref="BV110" ca="1">IF(AND(BV$3=INDIRECT("'" &amp; $O$3 &amp;"'!$H"&amp;6+$AO1),$AR$110=INDIRECT("'" &amp; $O$3 &amp;"'!$j"&amp;6+$AO1)),INDIRECT("'" &amp; $O$3 &amp;"'!$c"&amp;6+$AO1),"")</f>
        <v/>
      </c>
      <c r="BX110" t="str">
        <f t="array" aca="1" ref="BX110" ca="1">IF(AND(BX$3=INDIRECT("'" &amp; $O$3 &amp;"'!$H"&amp;6+$AO1),$AR$110=INDIRECT("'" &amp; $O$3 &amp;"'!$j"&amp;6+$AO1)),INDIRECT("'" &amp; $O$3 &amp;"'!$c"&amp;6+$AO1),"")</f>
        <v/>
      </c>
      <c r="BZ110" t="str">
        <f t="array" aca="1" ref="BZ110" ca="1">IF(AND(BZ$3=INDIRECT("'" &amp; $O$3 &amp;"'!$H"&amp;6+$AO1),$AR$110=INDIRECT("'" &amp; $O$3 &amp;"'!$j"&amp;6+$AO1)),INDIRECT("'" &amp; $O$3 &amp;"'!$c"&amp;6+$AO1),"")</f>
        <v/>
      </c>
      <c r="CB110" t="str">
        <f t="array" aca="1" ref="CB110" ca="1">IF(AND(CB$3=INDIRECT("'" &amp; $O$3 &amp;"'!$H"&amp;6+$AO1),$AR$110=INDIRECT("'" &amp; $O$3 &amp;"'!$j"&amp;6+$AO1)),INDIRECT("'" &amp; $O$3 &amp;"'!$c"&amp;6+$AO1),"")</f>
        <v/>
      </c>
      <c r="CD110" t="str">
        <f t="array" aca="1" ref="CD110" ca="1">IF(AND(CD$3=INDIRECT("'" &amp; $O$3 &amp;"'!$H"&amp;6+$AO1),$AR$110=INDIRECT("'" &amp; $O$3 &amp;"'!$j"&amp;6+$AO1)),INDIRECT("'" &amp; $O$3 &amp;"'!$c"&amp;6+$AO1),"")</f>
        <v/>
      </c>
      <c r="CF110" t="str">
        <f t="array" aca="1" ref="CF110" ca="1">IF(AND(CF$3=INDIRECT("'" &amp; $O$3 &amp;"'!$H"&amp;6+$AO1),$AR$110=INDIRECT("'" &amp; $O$3 &amp;"'!$j"&amp;6+$AO1)),INDIRECT("'" &amp; $O$3 &amp;"'!$c"&amp;6+$AO1),"")</f>
        <v/>
      </c>
      <c r="CH110" t="str">
        <f t="array" aca="1" ref="CH110" ca="1">IF(AND(CH$3=INDIRECT("'" &amp; $O$3 &amp;"'!$H"&amp;6+$AO1),$AR$110=INDIRECT("'" &amp; $O$3 &amp;"'!$j"&amp;6+$AO1)),INDIRECT("'" &amp; $O$3 &amp;"'!$c"&amp;6+$AO1),"")</f>
        <v/>
      </c>
      <c r="CJ110" t="str">
        <f t="array" aca="1" ref="CJ110" ca="1">IF(AND(CJ$3=INDIRECT("'" &amp; $O$3 &amp;"'!$H"&amp;6+$AO1),$AR$110=INDIRECT("'" &amp; $O$3 &amp;"'!$j"&amp;6+$AO1)),INDIRECT("'" &amp; $O$3 &amp;"'!$c"&amp;6+$AO1),"")</f>
        <v/>
      </c>
      <c r="CL110" t="str">
        <f t="array" aca="1" ref="CL110" ca="1">IF(AND(CL$3=INDIRECT("'" &amp; $O$3 &amp;"'!$H"&amp;6+$AO1),$AR$110=INDIRECT("'" &amp; $O$3 &amp;"'!$j"&amp;6+$AO1)),INDIRECT("'" &amp; $O$3 &amp;"'!$c"&amp;6+$AO1),"")</f>
        <v/>
      </c>
      <c r="CN110" t="str">
        <f t="array" aca="1" ref="CN110" ca="1">IF(AND(CN$3=INDIRECT("'" &amp; $O$3 &amp;"'!$H"&amp;6+$AO1),$AR$110=INDIRECT("'" &amp; $O$3 &amp;"'!$j"&amp;6+$AO1)),INDIRECT("'" &amp; $O$3 &amp;"'!$c"&amp;6+$AO1),"")</f>
        <v/>
      </c>
      <c r="CP110" t="str">
        <f t="array" aca="1" ref="CP110" ca="1">IF(AND(CP$3=INDIRECT("'" &amp; $O$3 &amp;"'!$H"&amp;6+$AO1),$AR$110=INDIRECT("'" &amp; $O$3 &amp;"'!$j"&amp;6+$AO1)),INDIRECT("'" &amp; $O$3 &amp;"'!$c"&amp;6+$AO1),"")</f>
        <v/>
      </c>
      <c r="CR110" s="218" t="str">
        <f t="array" aca="1" ref="CR110" ca="1">IF(AND(CR$3=INDIRECT("'" &amp; $O$3 &amp;"'!$H"&amp;6+$AO1),$AR$110=INDIRECT("'" &amp; $O$3 &amp;"'!$j"&amp;6+$AO1)),INDIRECT("'" &amp; $O$3 &amp;"'!$c"&amp;6+$AO1),"")</f>
        <v/>
      </c>
      <c r="CT110" s="218" t="str">
        <f t="array" aca="1" ref="CT110" ca="1">IF(AND(CT$3=INDIRECT("'" &amp; $O$3 &amp;"'!$H"&amp;6+$AO1),$AR$110=INDIRECT("'" &amp; $O$3 &amp;"'!$j"&amp;6+$AO1)),INDIRECT("'" &amp; $O$3 &amp;"'!$b"&amp;6+$AO1),"")</f>
        <v/>
      </c>
      <c r="CW110" s="218" t="s">
        <v>248</v>
      </c>
      <c r="CX110" s="218" t="str">
        <f t="array" aca="1" ref="CX110" ca="1">IF(AND(CX$3=INDIRECT("'" &amp; $O$3 &amp;"'!$H"&amp;6+$AO1),$AR$110=INDIRECT("'" &amp; $O$3 &amp;"'!$j"&amp;6+$AO1)),INDIRECT("'" &amp; $O$3 &amp;"'!$d"&amp;6+$AO1),"")</f>
        <v/>
      </c>
      <c r="CZ110" s="218" t="str">
        <f t="array" aca="1" ref="CZ110" ca="1">IF(AND(CZ$3=INDIRECT("'" &amp; $O$3 &amp;"'!$H"&amp;6+$AO1),$AR$110=INDIRECT("'" &amp; $O$3 &amp;"'!$j"&amp;6+$AO1)),INDIRECT("'" &amp; $O$3 &amp;"'!$d"&amp;6+$AO1),"")</f>
        <v/>
      </c>
      <c r="DB110" s="218" t="str">
        <f t="array" aca="1" ref="DB110" ca="1">IF(AND(DB$3=INDIRECT("'" &amp; $O$3 &amp;"'!$H"&amp;6+$AO1),$AR$110=INDIRECT("'" &amp; $O$3 &amp;"'!$j"&amp;6+$AO1)),INDIRECT("'" &amp; $O$3 &amp;"'!$d"&amp;6+$AO1),"")</f>
        <v/>
      </c>
      <c r="DD110" s="218" t="str">
        <f t="array" aca="1" ref="DD110" ca="1">IF(AND(DD$3=INDIRECT("'" &amp; $O$3 &amp;"'!$H"&amp;6+$AO1),$AR$110=INDIRECT("'" &amp; $O$3 &amp;"'!$j"&amp;6+$AO1)),INDIRECT("'" &amp; $O$3 &amp;"'!$d"&amp;6+$AO1),"")</f>
        <v/>
      </c>
      <c r="DF110" s="218" t="str">
        <f t="array" aca="1" ref="DF110" ca="1">IF(AND(DF$3=INDIRECT("'" &amp; $O$3 &amp;"'!$H"&amp;6+$AO1),$AR$110=INDIRECT("'" &amp; $O$3 &amp;"'!$j"&amp;6+$AO1)),INDIRECT("'" &amp; $O$3 &amp;"'!$d"&amp;6+$AO1),"")</f>
        <v/>
      </c>
      <c r="DH110" s="218" t="str">
        <f t="array" aca="1" ref="DH110" ca="1">IF(AND(DH$3=INDIRECT("'" &amp; $O$3 &amp;"'!$H"&amp;6+$AO1),$AR$110=INDIRECT("'" &amp; $O$3 &amp;"'!$j"&amp;6+$AO1)),INDIRECT("'" &amp; $O$3 &amp;"'!$d"&amp;6+$AO1),"")</f>
        <v/>
      </c>
      <c r="DJ110" s="218" t="str">
        <f t="array" aca="1" ref="DJ110" ca="1">IF(AND(DJ$3=INDIRECT("'" &amp; $O$3 &amp;"'!$H"&amp;6+$AO1),$AR$110=INDIRECT("'" &amp; $O$3 &amp;"'!$j"&amp;6+$AO1)),INDIRECT("'" &amp; $O$3 &amp;"'!$d"&amp;6+$AO1),"")</f>
        <v/>
      </c>
      <c r="DL110" s="218" t="str">
        <f t="array" aca="1" ref="DL110" ca="1">IF(AND(DL$3=INDIRECT("'" &amp; $O$3 &amp;"'!$H"&amp;6+$AO1),$AR$110=INDIRECT("'" &amp; $O$3 &amp;"'!$j"&amp;6+$AO1)),INDIRECT("'" &amp; $O$3 &amp;"'!$d"&amp;6+$AO1),"")</f>
        <v/>
      </c>
      <c r="DN110" s="218" t="str">
        <f t="array" aca="1" ref="DN110" ca="1">IF(AND(DN$3=INDIRECT("'" &amp; $O$3 &amp;"'!$H"&amp;6+$AO1),$AR$110=INDIRECT("'" &amp; $O$3 &amp;"'!$j"&amp;6+$AO1)),INDIRECT("'" &amp; $O$3 &amp;"'!$d"&amp;6+$AO1),"")</f>
        <v/>
      </c>
      <c r="DP110" s="218" t="str">
        <f t="array" aca="1" ref="DP110" ca="1">IF(AND(DP$3=INDIRECT("'" &amp; $O$3 &amp;"'!$H"&amp;6+$AO1),$AR$110=INDIRECT("'" &amp; $O$3 &amp;"'!$j"&amp;6+$AO1)),INDIRECT("'" &amp; $O$3 &amp;"'!$d"&amp;6+$AO1),"")</f>
        <v/>
      </c>
      <c r="DR110" s="218" t="str">
        <f t="array" aca="1" ref="DR110" ca="1">IF(AND(DR$3=INDIRECT("'" &amp; $O$3 &amp;"'!$H"&amp;6+$AO1),$AR$110=INDIRECT("'" &amp; $O$3 &amp;"'!$j"&amp;6+$AO1)),INDIRECT("'" &amp; $O$3 &amp;"'!$d"&amp;6+$AO1),"")</f>
        <v/>
      </c>
      <c r="DT110" s="218" t="str">
        <f t="array" aca="1" ref="DT110" ca="1">IF(AND(DT$3=INDIRECT("'" &amp; $O$3 &amp;"'!$H"&amp;6+$AO1),$AR$110=INDIRECT("'" &amp; $O$3 &amp;"'!$j"&amp;6+$AO1)),INDIRECT("'" &amp; $O$3 &amp;"'!$d"&amp;6+$AO1),"")</f>
        <v/>
      </c>
      <c r="DV110" s="218" t="str">
        <f t="array" aca="1" ref="DV110" ca="1">IF(AND(DV$3=INDIRECT("'" &amp; $O$3 &amp;"'!$H"&amp;6+$AO1),$AR$110=INDIRECT("'" &amp; $O$3 &amp;"'!$j"&amp;6+$AO1)),INDIRECT("'" &amp; $O$3 &amp;"'!$b"&amp;6+$AO1),"")</f>
        <v/>
      </c>
    </row>
    <row r="111" spans="44:127">
      <c r="AS111" t="str">
        <f t="array" aca="1" ref="AS111" ca="1">IF(AND(AS$3=INDIRECT("'" &amp; $O$3 &amp;"'!$H"&amp;6+$AO2),$AR$110=INDIRECT("'" &amp; $O$3 &amp;"'!$j"&amp;6+$AO2)),INDIRECT("'" &amp; $O$3 &amp;"'!$b"&amp;6+$AO2),"")</f>
        <v/>
      </c>
      <c r="AU111" t="str">
        <f t="array" aca="1" ref="AU111" ca="1">IF(AND(AU$3=INDIRECT("'" &amp; $O$3 &amp;"'!$H"&amp;6+$AO2),$AR$110=INDIRECT("'" &amp; $O$3 &amp;"'!$j"&amp;6+$AO2)),INDIRECT("'" &amp; $O$3 &amp;"'!$b"&amp;6+$AO2),"")</f>
        <v/>
      </c>
      <c r="AW111" t="str">
        <f t="array" aca="1" ref="AW111" ca="1">IF(AND(AW$3=INDIRECT("'" &amp; $O$3 &amp;"'!$H"&amp;6+$AO2),$AR$110=INDIRECT("'" &amp; $O$3 &amp;"'!$j"&amp;6+$AO2)),INDIRECT("'" &amp; $O$3 &amp;"'!$b"&amp;6+$AO2),"")</f>
        <v/>
      </c>
      <c r="AY111" t="str">
        <f t="array" aca="1" ref="AY111" ca="1">IF(AND(AY$3=INDIRECT("'" &amp; $O$3 &amp;"'!$H"&amp;6+$AO2),$AR$110=INDIRECT("'" &amp; $O$3 &amp;"'!$j"&amp;6+$AO2)),INDIRECT("'" &amp; $O$3 &amp;"'!$b"&amp;6+$AO2),"")</f>
        <v/>
      </c>
      <c r="BA111" t="str">
        <f t="array" aca="1" ref="BA111" ca="1">IF(AND(BA$3=INDIRECT("'" &amp; $O$3 &amp;"'!$H"&amp;6+$AO2),$AR$110=INDIRECT("'" &amp; $O$3 &amp;"'!$j"&amp;6+$AO2)),INDIRECT("'" &amp; $O$3 &amp;"'!$b"&amp;6+$AO2),"")</f>
        <v/>
      </c>
      <c r="BC111" t="str">
        <f t="array" aca="1" ref="BC111" ca="1">IF(AND(BC$3=INDIRECT("'" &amp; $O$3 &amp;"'!$H"&amp;6+$AO2),$AR$110=INDIRECT("'" &amp; $O$3 &amp;"'!$j"&amp;6+$AO2)),INDIRECT("'" &amp; $O$3 &amp;"'!$b"&amp;6+$AO2),"")</f>
        <v/>
      </c>
      <c r="BE111" t="str">
        <f t="array" aca="1" ref="BE111" ca="1">IF(AND(BE$3=INDIRECT("'" &amp; $O$3 &amp;"'!$H"&amp;6+$AO2),$AR$110=INDIRECT("'" &amp; $O$3 &amp;"'!$j"&amp;6+$AO2)),INDIRECT("'" &amp; $O$3 &amp;"'!$b"&amp;6+$AO2),"")</f>
        <v/>
      </c>
      <c r="BG111" t="str">
        <f t="array" aca="1" ref="BG111" ca="1">IF(AND(BG$3=INDIRECT("'" &amp; $O$3 &amp;"'!$H"&amp;6+$AO2),$AR$110=INDIRECT("'" &amp; $O$3 &amp;"'!$j"&amp;6+$AO2)),INDIRECT("'" &amp; $O$3 &amp;"'!$b"&amp;6+$AO2),"")</f>
        <v/>
      </c>
      <c r="BI111" t="str">
        <f t="array" aca="1" ref="BI111" ca="1">IF(AND(BI$3=INDIRECT("'" &amp; $O$3 &amp;"'!$H"&amp;6+$AO2),$AR$110=INDIRECT("'" &amp; $O$3 &amp;"'!$j"&amp;6+$AO2)),INDIRECT("'" &amp; $O$3 &amp;"'!$b"&amp;6+$AO2),"")</f>
        <v/>
      </c>
      <c r="BK111" t="str">
        <f t="array" aca="1" ref="BK111" ca="1">IF(AND(BK$3=INDIRECT("'" &amp; $O$3 &amp;"'!$H"&amp;6+$AO2),$AR$110=INDIRECT("'" &amp; $O$3 &amp;"'!$j"&amp;6+$AO2)),INDIRECT("'" &amp; $O$3 &amp;"'!$b"&amp;6+$AO2),"")</f>
        <v/>
      </c>
      <c r="BM111" t="str">
        <f t="array" aca="1" ref="BM111" ca="1">IF(AND(BM$3=INDIRECT("'" &amp; $O$3 &amp;"'!$H"&amp;6+$AO2),$AR$110=INDIRECT("'" &amp; $O$3 &amp;"'!$j"&amp;6+$AO2)),INDIRECT("'" &amp; $O$3 &amp;"'!$b"&amp;6+$AO2),"")</f>
        <v/>
      </c>
      <c r="BO111" t="str">
        <f t="array" aca="1" ref="BO111" ca="1">IF(AND(BO$3=INDIRECT("'" &amp; $O$3 &amp;"'!$H"&amp;6+$AO2),$AR$110=INDIRECT("'" &amp; $O$3 &amp;"'!$j"&amp;6+$AO2)),INDIRECT("'" &amp; $O$3 &amp;"'!$b"&amp;6+$AO2),"")</f>
        <v/>
      </c>
      <c r="BQ111" t="str">
        <f t="array" aca="1" ref="BQ111" ca="1">IF(AND(BQ$3=INDIRECT("'" &amp; $O$3 &amp;"'!$H"&amp;6+$AO2),$AR$110=INDIRECT("'" &amp; $O$3 &amp;"'!$j"&amp;6+$AO2)),INDIRECT("'" &amp; $O$3 &amp;"'!$b"&amp;6+$AO2),"")</f>
        <v/>
      </c>
      <c r="BV111" t="str">
        <f t="array" aca="1" ref="BV111" ca="1">IF(AND(BV$3=INDIRECT("'" &amp; $O$3 &amp;"'!$H"&amp;6+$AO2),$AR$110=INDIRECT("'" &amp; $O$3 &amp;"'!$j"&amp;6+$AO2)),INDIRECT("'" &amp; $O$3 &amp;"'!$c"&amp;6+$AO2),"")</f>
        <v/>
      </c>
      <c r="BX111" t="str">
        <f t="array" aca="1" ref="BX111" ca="1">IF(AND(BX$3=INDIRECT("'" &amp; $O$3 &amp;"'!$H"&amp;6+$AO2),$AR$110=INDIRECT("'" &amp; $O$3 &amp;"'!$j"&amp;6+$AO2)),INDIRECT("'" &amp; $O$3 &amp;"'!$c"&amp;6+$AO2),"")</f>
        <v/>
      </c>
      <c r="BZ111" t="str">
        <f t="array" aca="1" ref="BZ111" ca="1">IF(AND(BZ$3=INDIRECT("'" &amp; $O$3 &amp;"'!$H"&amp;6+$AO2),$AR$110=INDIRECT("'" &amp; $O$3 &amp;"'!$j"&amp;6+$AO2)),INDIRECT("'" &amp; $O$3 &amp;"'!$c"&amp;6+$AO2),"")</f>
        <v/>
      </c>
      <c r="CB111" t="str">
        <f t="array" aca="1" ref="CB111" ca="1">IF(AND(CB$3=INDIRECT("'" &amp; $O$3 &amp;"'!$H"&amp;6+$AO2),$AR$110=INDIRECT("'" &amp; $O$3 &amp;"'!$j"&amp;6+$AO2)),INDIRECT("'" &amp; $O$3 &amp;"'!$c"&amp;6+$AO2),"")</f>
        <v/>
      </c>
      <c r="CD111" t="str">
        <f t="array" aca="1" ref="CD111" ca="1">IF(AND(CD$3=INDIRECT("'" &amp; $O$3 &amp;"'!$H"&amp;6+$AO2),$AR$110=INDIRECT("'" &amp; $O$3 &amp;"'!$j"&amp;6+$AO2)),INDIRECT("'" &amp; $O$3 &amp;"'!$c"&amp;6+$AO2),"")</f>
        <v/>
      </c>
      <c r="CF111" t="str">
        <f t="array" aca="1" ref="CF111" ca="1">IF(AND(CF$3=INDIRECT("'" &amp; $O$3 &amp;"'!$H"&amp;6+$AO2),$AR$110=INDIRECT("'" &amp; $O$3 &amp;"'!$j"&amp;6+$AO2)),INDIRECT("'" &amp; $O$3 &amp;"'!$c"&amp;6+$AO2),"")</f>
        <v/>
      </c>
      <c r="CH111" t="str">
        <f t="array" aca="1" ref="CH111" ca="1">IF(AND(CH$3=INDIRECT("'" &amp; $O$3 &amp;"'!$H"&amp;6+$AO2),$AR$110=INDIRECT("'" &amp; $O$3 &amp;"'!$j"&amp;6+$AO2)),INDIRECT("'" &amp; $O$3 &amp;"'!$c"&amp;6+$AO2),"")</f>
        <v/>
      </c>
      <c r="CJ111" t="str">
        <f t="array" aca="1" ref="CJ111" ca="1">IF(AND(CJ$3=INDIRECT("'" &amp; $O$3 &amp;"'!$H"&amp;6+$AO2),$AR$110=INDIRECT("'" &amp; $O$3 &amp;"'!$j"&amp;6+$AO2)),INDIRECT("'" &amp; $O$3 &amp;"'!$c"&amp;6+$AO2),"")</f>
        <v/>
      </c>
      <c r="CL111" t="str">
        <f t="array" aca="1" ref="CL111" ca="1">IF(AND(CL$3=INDIRECT("'" &amp; $O$3 &amp;"'!$H"&amp;6+$AO2),$AR$110=INDIRECT("'" &amp; $O$3 &amp;"'!$j"&amp;6+$AO2)),INDIRECT("'" &amp; $O$3 &amp;"'!$c"&amp;6+$AO2),"")</f>
        <v/>
      </c>
      <c r="CN111" t="str">
        <f t="array" aca="1" ref="CN111" ca="1">IF(AND(CN$3=INDIRECT("'" &amp; $O$3 &amp;"'!$H"&amp;6+$AO2),$AR$110=INDIRECT("'" &amp; $O$3 &amp;"'!$j"&amp;6+$AO2)),INDIRECT("'" &amp; $O$3 &amp;"'!$c"&amp;6+$AO2),"")</f>
        <v/>
      </c>
      <c r="CP111" t="str">
        <f t="array" aca="1" ref="CP111" ca="1">IF(AND(CP$3=INDIRECT("'" &amp; $O$3 &amp;"'!$H"&amp;6+$AO2),$AR$110=INDIRECT("'" &amp; $O$3 &amp;"'!$j"&amp;6+$AO2)),INDIRECT("'" &amp; $O$3 &amp;"'!$c"&amp;6+$AO2),"")</f>
        <v/>
      </c>
      <c r="CR111" s="218" t="str">
        <f t="array" aca="1" ref="CR111" ca="1">IF(AND(CR$3=INDIRECT("'" &amp; $O$3 &amp;"'!$H"&amp;6+$AO2),$AR$110=INDIRECT("'" &amp; $O$3 &amp;"'!$j"&amp;6+$AO2)),INDIRECT("'" &amp; $O$3 &amp;"'!$c"&amp;6+$AO2),"")</f>
        <v/>
      </c>
      <c r="CT111" s="218" t="str">
        <f t="array" aca="1" ref="CT111" ca="1">IF(AND(CT$3=INDIRECT("'" &amp; $O$3 &amp;"'!$H"&amp;6+$AO2),$AR$110=INDIRECT("'" &amp; $O$3 &amp;"'!$j"&amp;6+$AO2)),INDIRECT("'" &amp; $O$3 &amp;"'!$b"&amp;6+$AO2),"")</f>
        <v/>
      </c>
      <c r="CX111" s="218" t="str">
        <f t="array" aca="1" ref="CX111" ca="1">IF(AND(CX$3=INDIRECT("'" &amp; $O$3 &amp;"'!$H"&amp;6+$AO2),$AR$110=INDIRECT("'" &amp; $O$3 &amp;"'!$j"&amp;6+$AO2)),INDIRECT("'" &amp; $O$3 &amp;"'!$d"&amp;6+$AO2),"")</f>
        <v/>
      </c>
      <c r="CZ111" s="218" t="str">
        <f t="array" aca="1" ref="CZ111" ca="1">IF(AND(CZ$3=INDIRECT("'" &amp; $O$3 &amp;"'!$H"&amp;6+$AO2),$AR$110=INDIRECT("'" &amp; $O$3 &amp;"'!$j"&amp;6+$AO2)),INDIRECT("'" &amp; $O$3 &amp;"'!$d"&amp;6+$AO2),"")</f>
        <v/>
      </c>
      <c r="DB111" s="218" t="str">
        <f t="array" aca="1" ref="DB111" ca="1">IF(AND(DB$3=INDIRECT("'" &amp; $O$3 &amp;"'!$H"&amp;6+$AO2),$AR$110=INDIRECT("'" &amp; $O$3 &amp;"'!$j"&amp;6+$AO2)),INDIRECT("'" &amp; $O$3 &amp;"'!$d"&amp;6+$AO2),"")</f>
        <v/>
      </c>
      <c r="DD111" s="218" t="str">
        <f t="array" aca="1" ref="DD111" ca="1">IF(AND(DD$3=INDIRECT("'" &amp; $O$3 &amp;"'!$H"&amp;6+$AO2),$AR$110=INDIRECT("'" &amp; $O$3 &amp;"'!$j"&amp;6+$AO2)),INDIRECT("'" &amp; $O$3 &amp;"'!$d"&amp;6+$AO2),"")</f>
        <v/>
      </c>
      <c r="DF111" s="218" t="str">
        <f t="array" aca="1" ref="DF111" ca="1">IF(AND(DF$3=INDIRECT("'" &amp; $O$3 &amp;"'!$H"&amp;6+$AO2),$AR$110=INDIRECT("'" &amp; $O$3 &amp;"'!$j"&amp;6+$AO2)),INDIRECT("'" &amp; $O$3 &amp;"'!$d"&amp;6+$AO2),"")</f>
        <v/>
      </c>
      <c r="DH111" s="218" t="str">
        <f t="array" aca="1" ref="DH111" ca="1">IF(AND(DH$3=INDIRECT("'" &amp; $O$3 &amp;"'!$H"&amp;6+$AO2),$AR$110=INDIRECT("'" &amp; $O$3 &amp;"'!$j"&amp;6+$AO2)),INDIRECT("'" &amp; $O$3 &amp;"'!$d"&amp;6+$AO2),"")</f>
        <v/>
      </c>
      <c r="DJ111" s="218" t="str">
        <f t="array" aca="1" ref="DJ111" ca="1">IF(AND(DJ$3=INDIRECT("'" &amp; $O$3 &amp;"'!$H"&amp;6+$AO2),$AR$110=INDIRECT("'" &amp; $O$3 &amp;"'!$j"&amp;6+$AO2)),INDIRECT("'" &amp; $O$3 &amp;"'!$d"&amp;6+$AO2),"")</f>
        <v/>
      </c>
      <c r="DL111" s="218" t="str">
        <f t="array" aca="1" ref="DL111" ca="1">IF(AND(DL$3=INDIRECT("'" &amp; $O$3 &amp;"'!$H"&amp;6+$AO2),$AR$110=INDIRECT("'" &amp; $O$3 &amp;"'!$j"&amp;6+$AO2)),INDIRECT("'" &amp; $O$3 &amp;"'!$d"&amp;6+$AO2),"")</f>
        <v/>
      </c>
      <c r="DN111" s="218" t="str">
        <f t="array" aca="1" ref="DN111" ca="1">IF(AND(DN$3=INDIRECT("'" &amp; $O$3 &amp;"'!$H"&amp;6+$AO2),$AR$110=INDIRECT("'" &amp; $O$3 &amp;"'!$j"&amp;6+$AO2)),INDIRECT("'" &amp; $O$3 &amp;"'!$d"&amp;6+$AO2),"")</f>
        <v/>
      </c>
      <c r="DP111" s="218" t="str">
        <f t="array" aca="1" ref="DP111" ca="1">IF(AND(DP$3=INDIRECT("'" &amp; $O$3 &amp;"'!$H"&amp;6+$AO2),$AR$110=INDIRECT("'" &amp; $O$3 &amp;"'!$j"&amp;6+$AO2)),INDIRECT("'" &amp; $O$3 &amp;"'!$d"&amp;6+$AO2),"")</f>
        <v/>
      </c>
      <c r="DR111" s="218" t="str">
        <f t="array" aca="1" ref="DR111" ca="1">IF(AND(DR$3=INDIRECT("'" &amp; $O$3 &amp;"'!$H"&amp;6+$AO2),$AR$110=INDIRECT("'" &amp; $O$3 &amp;"'!$j"&amp;6+$AO2)),INDIRECT("'" &amp; $O$3 &amp;"'!$d"&amp;6+$AO2),"")</f>
        <v/>
      </c>
      <c r="DT111" s="218" t="str">
        <f t="array" aca="1" ref="DT111" ca="1">IF(AND(DT$3=INDIRECT("'" &amp; $O$3 &amp;"'!$H"&amp;6+$AO2),$AR$110=INDIRECT("'" &amp; $O$3 &amp;"'!$j"&amp;6+$AO2)),INDIRECT("'" &amp; $O$3 &amp;"'!$d"&amp;6+$AO2),"")</f>
        <v/>
      </c>
      <c r="DV111" s="218" t="str">
        <f t="array" aca="1" ref="DV111" ca="1">IF(AND(DV$3=INDIRECT("'" &amp; $O$3 &amp;"'!$H"&amp;6+$AO2),$AR$110=INDIRECT("'" &amp; $O$3 &amp;"'!$j"&amp;6+$AO2)),INDIRECT("'" &amp; $O$3 &amp;"'!$b"&amp;6+$AO2),"")</f>
        <v/>
      </c>
    </row>
    <row r="112" spans="44:127">
      <c r="AS112" t="str">
        <f t="array" aca="1" ref="AS112" ca="1">IF(AND(AS$3=INDIRECT("'" &amp; $O$3 &amp;"'!$H"&amp;6+$AO3),$AR$110=INDIRECT("'" &amp; $O$3 &amp;"'!$j"&amp;6+$AO3)),INDIRECT("'" &amp; $O$3 &amp;"'!$b"&amp;6+$AO3),"")</f>
        <v/>
      </c>
      <c r="AU112" t="str">
        <f t="array" aca="1" ref="AU112" ca="1">IF(AND(AU$3=INDIRECT("'" &amp; $O$3 &amp;"'!$H"&amp;6+$AO3),$AR$110=INDIRECT("'" &amp; $O$3 &amp;"'!$j"&amp;6+$AO3)),INDIRECT("'" &amp; $O$3 &amp;"'!$b"&amp;6+$AO3),"")</f>
        <v/>
      </c>
      <c r="AW112" t="str">
        <f t="array" aca="1" ref="AW112" ca="1">IF(AND(AW$3=INDIRECT("'" &amp; $O$3 &amp;"'!$H"&amp;6+$AO3),$AR$110=INDIRECT("'" &amp; $O$3 &amp;"'!$j"&amp;6+$AO3)),INDIRECT("'" &amp; $O$3 &amp;"'!$b"&amp;6+$AO3),"")</f>
        <v/>
      </c>
      <c r="AY112" t="str">
        <f t="array" aca="1" ref="AY112" ca="1">IF(AND(AY$3=INDIRECT("'" &amp; $O$3 &amp;"'!$H"&amp;6+$AO3),$AR$110=INDIRECT("'" &amp; $O$3 &amp;"'!$j"&amp;6+$AO3)),INDIRECT("'" &amp; $O$3 &amp;"'!$b"&amp;6+$AO3),"")</f>
        <v/>
      </c>
      <c r="BA112" t="str">
        <f t="array" aca="1" ref="BA112" ca="1">IF(AND(BA$3=INDIRECT("'" &amp; $O$3 &amp;"'!$H"&amp;6+$AO3),$AR$110=INDIRECT("'" &amp; $O$3 &amp;"'!$j"&amp;6+$AO3)),INDIRECT("'" &amp; $O$3 &amp;"'!$b"&amp;6+$AO3),"")</f>
        <v/>
      </c>
      <c r="BC112" t="str">
        <f t="array" aca="1" ref="BC112" ca="1">IF(AND(BC$3=INDIRECT("'" &amp; $O$3 &amp;"'!$H"&amp;6+$AO3),$AR$110=INDIRECT("'" &amp; $O$3 &amp;"'!$j"&amp;6+$AO3)),INDIRECT("'" &amp; $O$3 &amp;"'!$b"&amp;6+$AO3),"")</f>
        <v/>
      </c>
      <c r="BE112" t="str">
        <f t="array" aca="1" ref="BE112" ca="1">IF(AND(BE$3=INDIRECT("'" &amp; $O$3 &amp;"'!$H"&amp;6+$AO3),$AR$110=INDIRECT("'" &amp; $O$3 &amp;"'!$j"&amp;6+$AO3)),INDIRECT("'" &amp; $O$3 &amp;"'!$b"&amp;6+$AO3),"")</f>
        <v/>
      </c>
      <c r="BG112" t="str">
        <f t="array" aca="1" ref="BG112" ca="1">IF(AND(BG$3=INDIRECT("'" &amp; $O$3 &amp;"'!$H"&amp;6+$AO3),$AR$110=INDIRECT("'" &amp; $O$3 &amp;"'!$j"&amp;6+$AO3)),INDIRECT("'" &amp; $O$3 &amp;"'!$b"&amp;6+$AO3),"")</f>
        <v/>
      </c>
      <c r="BI112" t="str">
        <f t="array" aca="1" ref="BI112" ca="1">IF(AND(BI$3=INDIRECT("'" &amp; $O$3 &amp;"'!$H"&amp;6+$AO3),$AR$110=INDIRECT("'" &amp; $O$3 &amp;"'!$j"&amp;6+$AO3)),INDIRECT("'" &amp; $O$3 &amp;"'!$b"&amp;6+$AO3),"")</f>
        <v/>
      </c>
      <c r="BK112" t="str">
        <f t="array" aca="1" ref="BK112" ca="1">IF(AND(BK$3=INDIRECT("'" &amp; $O$3 &amp;"'!$H"&amp;6+$AO3),$AR$110=INDIRECT("'" &amp; $O$3 &amp;"'!$j"&amp;6+$AO3)),INDIRECT("'" &amp; $O$3 &amp;"'!$b"&amp;6+$AO3),"")</f>
        <v/>
      </c>
      <c r="BM112" t="str">
        <f t="array" aca="1" ref="BM112" ca="1">IF(AND(BM$3=INDIRECT("'" &amp; $O$3 &amp;"'!$H"&amp;6+$AO3),$AR$110=INDIRECT("'" &amp; $O$3 &amp;"'!$j"&amp;6+$AO3)),INDIRECT("'" &amp; $O$3 &amp;"'!$b"&amp;6+$AO3),"")</f>
        <v/>
      </c>
      <c r="BO112" t="str">
        <f t="array" aca="1" ref="BO112" ca="1">IF(AND(BO$3=INDIRECT("'" &amp; $O$3 &amp;"'!$H"&amp;6+$AO3),$AR$110=INDIRECT("'" &amp; $O$3 &amp;"'!$j"&amp;6+$AO3)),INDIRECT("'" &amp; $O$3 &amp;"'!$b"&amp;6+$AO3),"")</f>
        <v/>
      </c>
      <c r="BQ112" t="str">
        <f t="array" aca="1" ref="BQ112" ca="1">IF(AND(BQ$3=INDIRECT("'" &amp; $O$3 &amp;"'!$H"&amp;6+$AO3),$AR$110=INDIRECT("'" &amp; $O$3 &amp;"'!$j"&amp;6+$AO3)),INDIRECT("'" &amp; $O$3 &amp;"'!$b"&amp;6+$AO3),"")</f>
        <v/>
      </c>
      <c r="BV112" t="str">
        <f t="array" aca="1" ref="BV112" ca="1">IF(AND(BV$3=INDIRECT("'" &amp; $O$3 &amp;"'!$H"&amp;6+$AO3),$AR$110=INDIRECT("'" &amp; $O$3 &amp;"'!$j"&amp;6+$AO3)),INDIRECT("'" &amp; $O$3 &amp;"'!$c"&amp;6+$AO3),"")</f>
        <v/>
      </c>
      <c r="BX112" t="str">
        <f t="array" aca="1" ref="BX112" ca="1">IF(AND(BX$3=INDIRECT("'" &amp; $O$3 &amp;"'!$H"&amp;6+$AO3),$AR$110=INDIRECT("'" &amp; $O$3 &amp;"'!$j"&amp;6+$AO3)),INDIRECT("'" &amp; $O$3 &amp;"'!$c"&amp;6+$AO3),"")</f>
        <v/>
      </c>
      <c r="BZ112" t="str">
        <f t="array" aca="1" ref="BZ112" ca="1">IF(AND(BZ$3=INDIRECT("'" &amp; $O$3 &amp;"'!$H"&amp;6+$AO3),$AR$110=INDIRECT("'" &amp; $O$3 &amp;"'!$j"&amp;6+$AO3)),INDIRECT("'" &amp; $O$3 &amp;"'!$c"&amp;6+$AO3),"")</f>
        <v/>
      </c>
      <c r="CB112" t="str">
        <f t="array" aca="1" ref="CB112" ca="1">IF(AND(CB$3=INDIRECT("'" &amp; $O$3 &amp;"'!$H"&amp;6+$AO3),$AR$110=INDIRECT("'" &amp; $O$3 &amp;"'!$j"&amp;6+$AO3)),INDIRECT("'" &amp; $O$3 &amp;"'!$c"&amp;6+$AO3),"")</f>
        <v/>
      </c>
      <c r="CD112" t="str">
        <f t="array" aca="1" ref="CD112" ca="1">IF(AND(CD$3=INDIRECT("'" &amp; $O$3 &amp;"'!$H"&amp;6+$AO3),$AR$110=INDIRECT("'" &amp; $O$3 &amp;"'!$j"&amp;6+$AO3)),INDIRECT("'" &amp; $O$3 &amp;"'!$c"&amp;6+$AO3),"")</f>
        <v/>
      </c>
      <c r="CF112" t="str">
        <f t="array" aca="1" ref="CF112" ca="1">IF(AND(CF$3=INDIRECT("'" &amp; $O$3 &amp;"'!$H"&amp;6+$AO3),$AR$110=INDIRECT("'" &amp; $O$3 &amp;"'!$j"&amp;6+$AO3)),INDIRECT("'" &amp; $O$3 &amp;"'!$c"&amp;6+$AO3),"")</f>
        <v/>
      </c>
      <c r="CH112" t="str">
        <f t="array" aca="1" ref="CH112" ca="1">IF(AND(CH$3=INDIRECT("'" &amp; $O$3 &amp;"'!$H"&amp;6+$AO3),$AR$110=INDIRECT("'" &amp; $O$3 &amp;"'!$j"&amp;6+$AO3)),INDIRECT("'" &amp; $O$3 &amp;"'!$c"&amp;6+$AO3),"")</f>
        <v/>
      </c>
      <c r="CJ112" t="str">
        <f t="array" aca="1" ref="CJ112" ca="1">IF(AND(CJ$3=INDIRECT("'" &amp; $O$3 &amp;"'!$H"&amp;6+$AO3),$AR$110=INDIRECT("'" &amp; $O$3 &amp;"'!$j"&amp;6+$AO3)),INDIRECT("'" &amp; $O$3 &amp;"'!$c"&amp;6+$AO3),"")</f>
        <v/>
      </c>
      <c r="CL112" t="str">
        <f t="array" aca="1" ref="CL112" ca="1">IF(AND(CL$3=INDIRECT("'" &amp; $O$3 &amp;"'!$H"&amp;6+$AO3),$AR$110=INDIRECT("'" &amp; $O$3 &amp;"'!$j"&amp;6+$AO3)),INDIRECT("'" &amp; $O$3 &amp;"'!$c"&amp;6+$AO3),"")</f>
        <v/>
      </c>
      <c r="CN112" t="str">
        <f t="array" aca="1" ref="CN112" ca="1">IF(AND(CN$3=INDIRECT("'" &amp; $O$3 &amp;"'!$H"&amp;6+$AO3),$AR$110=INDIRECT("'" &amp; $O$3 &amp;"'!$j"&amp;6+$AO3)),INDIRECT("'" &amp; $O$3 &amp;"'!$c"&amp;6+$AO3),"")</f>
        <v/>
      </c>
      <c r="CP112" t="str">
        <f t="array" aca="1" ref="CP112" ca="1">IF(AND(CP$3=INDIRECT("'" &amp; $O$3 &amp;"'!$H"&amp;6+$AO3),$AR$110=INDIRECT("'" &amp; $O$3 &amp;"'!$j"&amp;6+$AO3)),INDIRECT("'" &amp; $O$3 &amp;"'!$c"&amp;6+$AO3),"")</f>
        <v/>
      </c>
      <c r="CR112" s="218" t="str">
        <f t="array" aca="1" ref="CR112" ca="1">IF(AND(CR$3=INDIRECT("'" &amp; $O$3 &amp;"'!$H"&amp;6+$AO3),$AR$110=INDIRECT("'" &amp; $O$3 &amp;"'!$j"&amp;6+$AO3)),INDIRECT("'" &amp; $O$3 &amp;"'!$c"&amp;6+$AO3),"")</f>
        <v/>
      </c>
      <c r="CT112" s="218" t="str">
        <f t="array" aca="1" ref="CT112" ca="1">IF(AND(CT$3=INDIRECT("'" &amp; $O$3 &amp;"'!$H"&amp;6+$AO3),$AR$110=INDIRECT("'" &amp; $O$3 &amp;"'!$j"&amp;6+$AO3)),INDIRECT("'" &amp; $O$3 &amp;"'!$b"&amp;6+$AO3),"")</f>
        <v/>
      </c>
      <c r="CX112" s="218" t="str">
        <f t="array" aca="1" ref="CX112" ca="1">IF(AND(CX$3=INDIRECT("'" &amp; $O$3 &amp;"'!$H"&amp;6+$AO3),$AR$110=INDIRECT("'" &amp; $O$3 &amp;"'!$j"&amp;6+$AO3)),INDIRECT("'" &amp; $O$3 &amp;"'!$d"&amp;6+$AO3),"")</f>
        <v/>
      </c>
      <c r="CZ112" s="218" t="str">
        <f t="array" aca="1" ref="CZ112" ca="1">IF(AND(CZ$3=INDIRECT("'" &amp; $O$3 &amp;"'!$H"&amp;6+$AO3),$AR$110=INDIRECT("'" &amp; $O$3 &amp;"'!$j"&amp;6+$AO3)),INDIRECT("'" &amp; $O$3 &amp;"'!$d"&amp;6+$AO3),"")</f>
        <v/>
      </c>
      <c r="DB112" s="218" t="str">
        <f t="array" aca="1" ref="DB112" ca="1">IF(AND(DB$3=INDIRECT("'" &amp; $O$3 &amp;"'!$H"&amp;6+$AO3),$AR$110=INDIRECT("'" &amp; $O$3 &amp;"'!$j"&amp;6+$AO3)),INDIRECT("'" &amp; $O$3 &amp;"'!$d"&amp;6+$AO3),"")</f>
        <v/>
      </c>
      <c r="DD112" s="218" t="str">
        <f t="array" aca="1" ref="DD112" ca="1">IF(AND(DD$3=INDIRECT("'" &amp; $O$3 &amp;"'!$H"&amp;6+$AO3),$AR$110=INDIRECT("'" &amp; $O$3 &amp;"'!$j"&amp;6+$AO3)),INDIRECT("'" &amp; $O$3 &amp;"'!$d"&amp;6+$AO3),"")</f>
        <v/>
      </c>
      <c r="DF112" s="218" t="str">
        <f t="array" aca="1" ref="DF112" ca="1">IF(AND(DF$3=INDIRECT("'" &amp; $O$3 &amp;"'!$H"&amp;6+$AO3),$AR$110=INDIRECT("'" &amp; $O$3 &amp;"'!$j"&amp;6+$AO3)),INDIRECT("'" &amp; $O$3 &amp;"'!$d"&amp;6+$AO3),"")</f>
        <v/>
      </c>
      <c r="DH112" s="218" t="str">
        <f t="array" aca="1" ref="DH112" ca="1">IF(AND(DH$3=INDIRECT("'" &amp; $O$3 &amp;"'!$H"&amp;6+$AO3),$AR$110=INDIRECT("'" &amp; $O$3 &amp;"'!$j"&amp;6+$AO3)),INDIRECT("'" &amp; $O$3 &amp;"'!$d"&amp;6+$AO3),"")</f>
        <v/>
      </c>
      <c r="DJ112" s="218" t="str">
        <f t="array" aca="1" ref="DJ112" ca="1">IF(AND(DJ$3=INDIRECT("'" &amp; $O$3 &amp;"'!$H"&amp;6+$AO3),$AR$110=INDIRECT("'" &amp; $O$3 &amp;"'!$j"&amp;6+$AO3)),INDIRECT("'" &amp; $O$3 &amp;"'!$d"&amp;6+$AO3),"")</f>
        <v/>
      </c>
      <c r="DL112" s="218" t="str">
        <f t="array" aca="1" ref="DL112" ca="1">IF(AND(DL$3=INDIRECT("'" &amp; $O$3 &amp;"'!$H"&amp;6+$AO3),$AR$110=INDIRECT("'" &amp; $O$3 &amp;"'!$j"&amp;6+$AO3)),INDIRECT("'" &amp; $O$3 &amp;"'!$d"&amp;6+$AO3),"")</f>
        <v/>
      </c>
      <c r="DN112" s="218" t="str">
        <f t="array" aca="1" ref="DN112" ca="1">IF(AND(DN$3=INDIRECT("'" &amp; $O$3 &amp;"'!$H"&amp;6+$AO3),$AR$110=INDIRECT("'" &amp; $O$3 &amp;"'!$j"&amp;6+$AO3)),INDIRECT("'" &amp; $O$3 &amp;"'!$d"&amp;6+$AO3),"")</f>
        <v/>
      </c>
      <c r="DP112" s="218" t="str">
        <f t="array" aca="1" ref="DP112" ca="1">IF(AND(DP$3=INDIRECT("'" &amp; $O$3 &amp;"'!$H"&amp;6+$AO3),$AR$110=INDIRECT("'" &amp; $O$3 &amp;"'!$j"&amp;6+$AO3)),INDIRECT("'" &amp; $O$3 &amp;"'!$d"&amp;6+$AO3),"")</f>
        <v/>
      </c>
      <c r="DR112" s="218" t="str">
        <f t="array" aca="1" ref="DR112" ca="1">IF(AND(DR$3=INDIRECT("'" &amp; $O$3 &amp;"'!$H"&amp;6+$AO3),$AR$110=INDIRECT("'" &amp; $O$3 &amp;"'!$j"&amp;6+$AO3)),INDIRECT("'" &amp; $O$3 &amp;"'!$d"&amp;6+$AO3),"")</f>
        <v/>
      </c>
      <c r="DT112" s="218" t="str">
        <f t="array" aca="1" ref="DT112" ca="1">IF(AND(DT$3=INDIRECT("'" &amp; $O$3 &amp;"'!$H"&amp;6+$AO3),$AR$110=INDIRECT("'" &amp; $O$3 &amp;"'!$j"&amp;6+$AO3)),INDIRECT("'" &amp; $O$3 &amp;"'!$d"&amp;6+$AO3),"")</f>
        <v/>
      </c>
      <c r="DV112" s="218" t="str">
        <f t="array" aca="1" ref="DV112" ca="1">IF(AND(DV$3=INDIRECT("'" &amp; $O$3 &amp;"'!$H"&amp;6+$AO3),$AR$110=INDIRECT("'" &amp; $O$3 &amp;"'!$j"&amp;6+$AO3)),INDIRECT("'" &amp; $O$3 &amp;"'!$b"&amp;6+$AO3),"")</f>
        <v/>
      </c>
    </row>
    <row r="113" spans="45:126">
      <c r="AS113" t="str">
        <f t="array" aca="1" ref="AS113" ca="1">IF(AND(AS$3=INDIRECT("'" &amp; $O$3 &amp;"'!$H"&amp;6+$AO4),$AR$110=INDIRECT("'" &amp; $O$3 &amp;"'!$j"&amp;6+$AO4)),INDIRECT("'" &amp; $O$3 &amp;"'!$b"&amp;6+$AO4),"")</f>
        <v/>
      </c>
      <c r="AU113" t="str">
        <f t="array" aca="1" ref="AU113" ca="1">IF(AND(AU$3=INDIRECT("'" &amp; $O$3 &amp;"'!$H"&amp;6+$AO4),$AR$110=INDIRECT("'" &amp; $O$3 &amp;"'!$j"&amp;6+$AO4)),INDIRECT("'" &amp; $O$3 &amp;"'!$b"&amp;6+$AO4),"")</f>
        <v/>
      </c>
      <c r="AW113" t="str">
        <f t="array" aca="1" ref="AW113" ca="1">IF(AND(AW$3=INDIRECT("'" &amp; $O$3 &amp;"'!$H"&amp;6+$AO4),$AR$110=INDIRECT("'" &amp; $O$3 &amp;"'!$j"&amp;6+$AO4)),INDIRECT("'" &amp; $O$3 &amp;"'!$b"&amp;6+$AO4),"")</f>
        <v/>
      </c>
      <c r="AY113" t="str">
        <f t="array" aca="1" ref="AY113" ca="1">IF(AND(AY$3=INDIRECT("'" &amp; $O$3 &amp;"'!$H"&amp;6+$AO4),$AR$110=INDIRECT("'" &amp; $O$3 &amp;"'!$j"&amp;6+$AO4)),INDIRECT("'" &amp; $O$3 &amp;"'!$b"&amp;6+$AO4),"")</f>
        <v/>
      </c>
      <c r="BA113" t="str">
        <f t="array" aca="1" ref="BA113" ca="1">IF(AND(BA$3=INDIRECT("'" &amp; $O$3 &amp;"'!$H"&amp;6+$AO4),$AR$110=INDIRECT("'" &amp; $O$3 &amp;"'!$j"&amp;6+$AO4)),INDIRECT("'" &amp; $O$3 &amp;"'!$b"&amp;6+$AO4),"")</f>
        <v/>
      </c>
      <c r="BC113" t="str">
        <f t="array" aca="1" ref="BC113" ca="1">IF(AND(BC$3=INDIRECT("'" &amp; $O$3 &amp;"'!$H"&amp;6+$AO4),$AR$110=INDIRECT("'" &amp; $O$3 &amp;"'!$j"&amp;6+$AO4)),INDIRECT("'" &amp; $O$3 &amp;"'!$b"&amp;6+$AO4),"")</f>
        <v/>
      </c>
      <c r="BE113" t="str">
        <f t="array" aca="1" ref="BE113" ca="1">IF(AND(BE$3=INDIRECT("'" &amp; $O$3 &amp;"'!$H"&amp;6+$AO4),$AR$110=INDIRECT("'" &amp; $O$3 &amp;"'!$j"&amp;6+$AO4)),INDIRECT("'" &amp; $O$3 &amp;"'!$b"&amp;6+$AO4),"")</f>
        <v/>
      </c>
      <c r="BG113" t="str">
        <f t="array" aca="1" ref="BG113" ca="1">IF(AND(BG$3=INDIRECT("'" &amp; $O$3 &amp;"'!$H"&amp;6+$AO4),$AR$110=INDIRECT("'" &amp; $O$3 &amp;"'!$j"&amp;6+$AO4)),INDIRECT("'" &amp; $O$3 &amp;"'!$b"&amp;6+$AO4),"")</f>
        <v/>
      </c>
      <c r="BI113" t="str">
        <f t="array" aca="1" ref="BI113" ca="1">IF(AND(BI$3=INDIRECT("'" &amp; $O$3 &amp;"'!$H"&amp;6+$AO4),$AR$110=INDIRECT("'" &amp; $O$3 &amp;"'!$j"&amp;6+$AO4)),INDIRECT("'" &amp; $O$3 &amp;"'!$b"&amp;6+$AO4),"")</f>
        <v/>
      </c>
      <c r="BK113" t="str">
        <f t="array" aca="1" ref="BK113" ca="1">IF(AND(BK$3=INDIRECT("'" &amp; $O$3 &amp;"'!$H"&amp;6+$AO4),$AR$110=INDIRECT("'" &amp; $O$3 &amp;"'!$j"&amp;6+$AO4)),INDIRECT("'" &amp; $O$3 &amp;"'!$b"&amp;6+$AO4),"")</f>
        <v/>
      </c>
      <c r="BM113" t="str">
        <f t="array" aca="1" ref="BM113" ca="1">IF(AND(BM$3=INDIRECT("'" &amp; $O$3 &amp;"'!$H"&amp;6+$AO4),$AR$110=INDIRECT("'" &amp; $O$3 &amp;"'!$j"&amp;6+$AO4)),INDIRECT("'" &amp; $O$3 &amp;"'!$b"&amp;6+$AO4),"")</f>
        <v/>
      </c>
      <c r="BO113" t="str">
        <f t="array" aca="1" ref="BO113" ca="1">IF(AND(BO$3=INDIRECT("'" &amp; $O$3 &amp;"'!$H"&amp;6+$AO4),$AR$110=INDIRECT("'" &amp; $O$3 &amp;"'!$j"&amp;6+$AO4)),INDIRECT("'" &amp; $O$3 &amp;"'!$b"&amp;6+$AO4),"")</f>
        <v/>
      </c>
      <c r="BQ113" t="str">
        <f t="array" aca="1" ref="BQ113" ca="1">IF(AND(BQ$3=INDIRECT("'" &amp; $O$3 &amp;"'!$H"&amp;6+$AO4),$AR$110=INDIRECT("'" &amp; $O$3 &amp;"'!$j"&amp;6+$AO4)),INDIRECT("'" &amp; $O$3 &amp;"'!$b"&amp;6+$AO4),"")</f>
        <v/>
      </c>
      <c r="BV113" t="str">
        <f t="array" aca="1" ref="BV113" ca="1">IF(AND(BV$3=INDIRECT("'" &amp; $O$3 &amp;"'!$H"&amp;6+$AO4),$AR$110=INDIRECT("'" &amp; $O$3 &amp;"'!$j"&amp;6+$AO4)),INDIRECT("'" &amp; $O$3 &amp;"'!$c"&amp;6+$AO4),"")</f>
        <v/>
      </c>
      <c r="BX113" t="str">
        <f t="array" aca="1" ref="BX113" ca="1">IF(AND(BX$3=INDIRECT("'" &amp; $O$3 &amp;"'!$H"&amp;6+$AO4),$AR$110=INDIRECT("'" &amp; $O$3 &amp;"'!$j"&amp;6+$AO4)),INDIRECT("'" &amp; $O$3 &amp;"'!$c"&amp;6+$AO4),"")</f>
        <v/>
      </c>
      <c r="BZ113" t="str">
        <f t="array" aca="1" ref="BZ113" ca="1">IF(AND(BZ$3=INDIRECT("'" &amp; $O$3 &amp;"'!$H"&amp;6+$AO4),$AR$110=INDIRECT("'" &amp; $O$3 &amp;"'!$j"&amp;6+$AO4)),INDIRECT("'" &amp; $O$3 &amp;"'!$c"&amp;6+$AO4),"")</f>
        <v/>
      </c>
      <c r="CB113" t="str">
        <f t="array" aca="1" ref="CB113" ca="1">IF(AND(CB$3=INDIRECT("'" &amp; $O$3 &amp;"'!$H"&amp;6+$AO4),$AR$110=INDIRECT("'" &amp; $O$3 &amp;"'!$j"&amp;6+$AO4)),INDIRECT("'" &amp; $O$3 &amp;"'!$c"&amp;6+$AO4),"")</f>
        <v/>
      </c>
      <c r="CD113" t="str">
        <f t="array" aca="1" ref="CD113" ca="1">IF(AND(CD$3=INDIRECT("'" &amp; $O$3 &amp;"'!$H"&amp;6+$AO4),$AR$110=INDIRECT("'" &amp; $O$3 &amp;"'!$j"&amp;6+$AO4)),INDIRECT("'" &amp; $O$3 &amp;"'!$c"&amp;6+$AO4),"")</f>
        <v/>
      </c>
      <c r="CF113" t="str">
        <f t="array" aca="1" ref="CF113" ca="1">IF(AND(CF$3=INDIRECT("'" &amp; $O$3 &amp;"'!$H"&amp;6+$AO4),$AR$110=INDIRECT("'" &amp; $O$3 &amp;"'!$j"&amp;6+$AO4)),INDIRECT("'" &amp; $O$3 &amp;"'!$c"&amp;6+$AO4),"")</f>
        <v/>
      </c>
      <c r="CH113" t="str">
        <f t="array" aca="1" ref="CH113" ca="1">IF(AND(CH$3=INDIRECT("'" &amp; $O$3 &amp;"'!$H"&amp;6+$AO4),$AR$110=INDIRECT("'" &amp; $O$3 &amp;"'!$j"&amp;6+$AO4)),INDIRECT("'" &amp; $O$3 &amp;"'!$c"&amp;6+$AO4),"")</f>
        <v/>
      </c>
      <c r="CJ113" t="str">
        <f t="array" aca="1" ref="CJ113" ca="1">IF(AND(CJ$3=INDIRECT("'" &amp; $O$3 &amp;"'!$H"&amp;6+$AO4),$AR$110=INDIRECT("'" &amp; $O$3 &amp;"'!$j"&amp;6+$AO4)),INDIRECT("'" &amp; $O$3 &amp;"'!$c"&amp;6+$AO4),"")</f>
        <v/>
      </c>
      <c r="CL113" t="str">
        <f t="array" aca="1" ref="CL113" ca="1">IF(AND(CL$3=INDIRECT("'" &amp; $O$3 &amp;"'!$H"&amp;6+$AO4),$AR$110=INDIRECT("'" &amp; $O$3 &amp;"'!$j"&amp;6+$AO4)),INDIRECT("'" &amp; $O$3 &amp;"'!$c"&amp;6+$AO4),"")</f>
        <v/>
      </c>
      <c r="CN113" t="str">
        <f t="array" aca="1" ref="CN113" ca="1">IF(AND(CN$3=INDIRECT("'" &amp; $O$3 &amp;"'!$H"&amp;6+$AO4),$AR$110=INDIRECT("'" &amp; $O$3 &amp;"'!$j"&amp;6+$AO4)),INDIRECT("'" &amp; $O$3 &amp;"'!$c"&amp;6+$AO4),"")</f>
        <v/>
      </c>
      <c r="CP113" t="str">
        <f t="array" aca="1" ref="CP113" ca="1">IF(AND(CP$3=INDIRECT("'" &amp; $O$3 &amp;"'!$H"&amp;6+$AO4),$AR$110=INDIRECT("'" &amp; $O$3 &amp;"'!$j"&amp;6+$AO4)),INDIRECT("'" &amp; $O$3 &amp;"'!$c"&amp;6+$AO4),"")</f>
        <v/>
      </c>
      <c r="CR113" s="218" t="str">
        <f t="array" aca="1" ref="CR113" ca="1">IF(AND(CR$3=INDIRECT("'" &amp; $O$3 &amp;"'!$H"&amp;6+$AO4),$AR$110=INDIRECT("'" &amp; $O$3 &amp;"'!$j"&amp;6+$AO4)),INDIRECT("'" &amp; $O$3 &amp;"'!$c"&amp;6+$AO4),"")</f>
        <v/>
      </c>
      <c r="CT113" s="218" t="str">
        <f t="array" aca="1" ref="CT113" ca="1">IF(AND(CT$3=INDIRECT("'" &amp; $O$3 &amp;"'!$H"&amp;6+$AO4),$AR$110=INDIRECT("'" &amp; $O$3 &amp;"'!$j"&amp;6+$AO4)),INDIRECT("'" &amp; $O$3 &amp;"'!$b"&amp;6+$AO4),"")</f>
        <v/>
      </c>
      <c r="CX113" s="218" t="str">
        <f t="array" aca="1" ref="CX113" ca="1">IF(AND(CX$3=INDIRECT("'" &amp; $O$3 &amp;"'!$H"&amp;6+$AO4),$AR$110=INDIRECT("'" &amp; $O$3 &amp;"'!$j"&amp;6+$AO4)),INDIRECT("'" &amp; $O$3 &amp;"'!$d"&amp;6+$AO4),"")</f>
        <v/>
      </c>
      <c r="CZ113" s="218" t="str">
        <f t="array" aca="1" ref="CZ113" ca="1">IF(AND(CZ$3=INDIRECT("'" &amp; $O$3 &amp;"'!$H"&amp;6+$AO4),$AR$110=INDIRECT("'" &amp; $O$3 &amp;"'!$j"&amp;6+$AO4)),INDIRECT("'" &amp; $O$3 &amp;"'!$d"&amp;6+$AO4),"")</f>
        <v/>
      </c>
      <c r="DB113" s="218" t="str">
        <f t="array" aca="1" ref="DB113" ca="1">IF(AND(DB$3=INDIRECT("'" &amp; $O$3 &amp;"'!$H"&amp;6+$AO4),$AR$110=INDIRECT("'" &amp; $O$3 &amp;"'!$j"&amp;6+$AO4)),INDIRECT("'" &amp; $O$3 &amp;"'!$d"&amp;6+$AO4),"")</f>
        <v/>
      </c>
      <c r="DD113" s="218" t="str">
        <f t="array" aca="1" ref="DD113" ca="1">IF(AND(DD$3=INDIRECT("'" &amp; $O$3 &amp;"'!$H"&amp;6+$AO4),$AR$110=INDIRECT("'" &amp; $O$3 &amp;"'!$j"&amp;6+$AO4)),INDIRECT("'" &amp; $O$3 &amp;"'!$d"&amp;6+$AO4),"")</f>
        <v/>
      </c>
      <c r="DF113" s="218" t="str">
        <f t="array" aca="1" ref="DF113" ca="1">IF(AND(DF$3=INDIRECT("'" &amp; $O$3 &amp;"'!$H"&amp;6+$AO4),$AR$110=INDIRECT("'" &amp; $O$3 &amp;"'!$j"&amp;6+$AO4)),INDIRECT("'" &amp; $O$3 &amp;"'!$d"&amp;6+$AO4),"")</f>
        <v/>
      </c>
      <c r="DH113" s="218" t="str">
        <f t="array" aca="1" ref="DH113" ca="1">IF(AND(DH$3=INDIRECT("'" &amp; $O$3 &amp;"'!$H"&amp;6+$AO4),$AR$110=INDIRECT("'" &amp; $O$3 &amp;"'!$j"&amp;6+$AO4)),INDIRECT("'" &amp; $O$3 &amp;"'!$d"&amp;6+$AO4),"")</f>
        <v/>
      </c>
      <c r="DJ113" s="218" t="str">
        <f t="array" aca="1" ref="DJ113" ca="1">IF(AND(DJ$3=INDIRECT("'" &amp; $O$3 &amp;"'!$H"&amp;6+$AO4),$AR$110=INDIRECT("'" &amp; $O$3 &amp;"'!$j"&amp;6+$AO4)),INDIRECT("'" &amp; $O$3 &amp;"'!$d"&amp;6+$AO4),"")</f>
        <v/>
      </c>
      <c r="DL113" s="218" t="str">
        <f t="array" aca="1" ref="DL113" ca="1">IF(AND(DL$3=INDIRECT("'" &amp; $O$3 &amp;"'!$H"&amp;6+$AO4),$AR$110=INDIRECT("'" &amp; $O$3 &amp;"'!$j"&amp;6+$AO4)),INDIRECT("'" &amp; $O$3 &amp;"'!$d"&amp;6+$AO4),"")</f>
        <v/>
      </c>
      <c r="DN113" s="218" t="str">
        <f t="array" aca="1" ref="DN113" ca="1">IF(AND(DN$3=INDIRECT("'" &amp; $O$3 &amp;"'!$H"&amp;6+$AO4),$AR$110=INDIRECT("'" &amp; $O$3 &amp;"'!$j"&amp;6+$AO4)),INDIRECT("'" &amp; $O$3 &amp;"'!$d"&amp;6+$AO4),"")</f>
        <v/>
      </c>
      <c r="DP113" s="218" t="str">
        <f t="array" aca="1" ref="DP113" ca="1">IF(AND(DP$3=INDIRECT("'" &amp; $O$3 &amp;"'!$H"&amp;6+$AO4),$AR$110=INDIRECT("'" &amp; $O$3 &amp;"'!$j"&amp;6+$AO4)),INDIRECT("'" &amp; $O$3 &amp;"'!$d"&amp;6+$AO4),"")</f>
        <v/>
      </c>
      <c r="DR113" s="218" t="str">
        <f t="array" aca="1" ref="DR113" ca="1">IF(AND(DR$3=INDIRECT("'" &amp; $O$3 &amp;"'!$H"&amp;6+$AO4),$AR$110=INDIRECT("'" &amp; $O$3 &amp;"'!$j"&amp;6+$AO4)),INDIRECT("'" &amp; $O$3 &amp;"'!$d"&amp;6+$AO4),"")</f>
        <v/>
      </c>
      <c r="DT113" s="218" t="str">
        <f t="array" aca="1" ref="DT113" ca="1">IF(AND(DT$3=INDIRECT("'" &amp; $O$3 &amp;"'!$H"&amp;6+$AO4),$AR$110=INDIRECT("'" &amp; $O$3 &amp;"'!$j"&amp;6+$AO4)),INDIRECT("'" &amp; $O$3 &amp;"'!$d"&amp;6+$AO4),"")</f>
        <v/>
      </c>
      <c r="DV113" s="218" t="str">
        <f t="array" aca="1" ref="DV113" ca="1">IF(AND(DV$3=INDIRECT("'" &amp; $O$3 &amp;"'!$H"&amp;6+$AO4),$AR$110=INDIRECT("'" &amp; $O$3 &amp;"'!$j"&amp;6+$AO4)),INDIRECT("'" &amp; $O$3 &amp;"'!$b"&amp;6+$AO4),"")</f>
        <v/>
      </c>
    </row>
    <row r="114" spans="45:126">
      <c r="AS114" t="str">
        <f t="array" aca="1" ref="AS114" ca="1">IF(AND(AS$3=INDIRECT("'" &amp; $O$3 &amp;"'!$H"&amp;6+$AO5),$AR$110=INDIRECT("'" &amp; $O$3 &amp;"'!$j"&amp;6+$AO5)),INDIRECT("'" &amp; $O$3 &amp;"'!$b"&amp;6+$AO5),"")</f>
        <v/>
      </c>
      <c r="AU114" t="str">
        <f t="array" aca="1" ref="AU114" ca="1">IF(AND(AU$3=INDIRECT("'" &amp; $O$3 &amp;"'!$H"&amp;6+$AO5),$AR$110=INDIRECT("'" &amp; $O$3 &amp;"'!$j"&amp;6+$AO5)),INDIRECT("'" &amp; $O$3 &amp;"'!$b"&amp;6+$AO5),"")</f>
        <v/>
      </c>
      <c r="AW114" t="str">
        <f t="array" aca="1" ref="AW114" ca="1">IF(AND(AW$3=INDIRECT("'" &amp; $O$3 &amp;"'!$H"&amp;6+$AO5),$AR$110=INDIRECT("'" &amp; $O$3 &amp;"'!$j"&amp;6+$AO5)),INDIRECT("'" &amp; $O$3 &amp;"'!$b"&amp;6+$AO5),"")</f>
        <v/>
      </c>
      <c r="AY114" t="str">
        <f t="array" aca="1" ref="AY114" ca="1">IF(AND(AY$3=INDIRECT("'" &amp; $O$3 &amp;"'!$H"&amp;6+$AO5),$AR$110=INDIRECT("'" &amp; $O$3 &amp;"'!$j"&amp;6+$AO5)),INDIRECT("'" &amp; $O$3 &amp;"'!$b"&amp;6+$AO5),"")</f>
        <v/>
      </c>
      <c r="BA114" t="str">
        <f t="array" aca="1" ref="BA114" ca="1">IF(AND(BA$3=INDIRECT("'" &amp; $O$3 &amp;"'!$H"&amp;6+$AO5),$AR$110=INDIRECT("'" &amp; $O$3 &amp;"'!$j"&amp;6+$AO5)),INDIRECT("'" &amp; $O$3 &amp;"'!$b"&amp;6+$AO5),"")</f>
        <v/>
      </c>
      <c r="BC114" t="str">
        <f t="array" aca="1" ref="BC114" ca="1">IF(AND(BC$3=INDIRECT("'" &amp; $O$3 &amp;"'!$H"&amp;6+$AO5),$AR$110=INDIRECT("'" &amp; $O$3 &amp;"'!$j"&amp;6+$AO5)),INDIRECT("'" &amp; $O$3 &amp;"'!$b"&amp;6+$AO5),"")</f>
        <v/>
      </c>
      <c r="BE114" t="str">
        <f t="array" aca="1" ref="BE114" ca="1">IF(AND(BE$3=INDIRECT("'" &amp; $O$3 &amp;"'!$H"&amp;6+$AO5),$AR$110=INDIRECT("'" &amp; $O$3 &amp;"'!$j"&amp;6+$AO5)),INDIRECT("'" &amp; $O$3 &amp;"'!$b"&amp;6+$AO5),"")</f>
        <v/>
      </c>
      <c r="BG114" t="str">
        <f t="array" aca="1" ref="BG114" ca="1">IF(AND(BG$3=INDIRECT("'" &amp; $O$3 &amp;"'!$H"&amp;6+$AO5),$AR$110=INDIRECT("'" &amp; $O$3 &amp;"'!$j"&amp;6+$AO5)),INDIRECT("'" &amp; $O$3 &amp;"'!$b"&amp;6+$AO5),"")</f>
        <v/>
      </c>
      <c r="BI114" t="str">
        <f t="array" aca="1" ref="BI114" ca="1">IF(AND(BI$3=INDIRECT("'" &amp; $O$3 &amp;"'!$H"&amp;6+$AO5),$AR$110=INDIRECT("'" &amp; $O$3 &amp;"'!$j"&amp;6+$AO5)),INDIRECT("'" &amp; $O$3 &amp;"'!$b"&amp;6+$AO5),"")</f>
        <v/>
      </c>
      <c r="BK114" t="str">
        <f t="array" aca="1" ref="BK114" ca="1">IF(AND(BK$3=INDIRECT("'" &amp; $O$3 &amp;"'!$H"&amp;6+$AO5),$AR$110=INDIRECT("'" &amp; $O$3 &amp;"'!$j"&amp;6+$AO5)),INDIRECT("'" &amp; $O$3 &amp;"'!$b"&amp;6+$AO5),"")</f>
        <v/>
      </c>
      <c r="BM114" t="str">
        <f t="array" aca="1" ref="BM114" ca="1">IF(AND(BM$3=INDIRECT("'" &amp; $O$3 &amp;"'!$H"&amp;6+$AO5),$AR$110=INDIRECT("'" &amp; $O$3 &amp;"'!$j"&amp;6+$AO5)),INDIRECT("'" &amp; $O$3 &amp;"'!$b"&amp;6+$AO5),"")</f>
        <v/>
      </c>
      <c r="BO114" t="str">
        <f t="array" aca="1" ref="BO114" ca="1">IF(AND(BO$3=INDIRECT("'" &amp; $O$3 &amp;"'!$H"&amp;6+$AO5),$AR$110=INDIRECT("'" &amp; $O$3 &amp;"'!$j"&amp;6+$AO5)),INDIRECT("'" &amp; $O$3 &amp;"'!$b"&amp;6+$AO5),"")</f>
        <v/>
      </c>
      <c r="BQ114" t="str">
        <f t="array" aca="1" ref="BQ114" ca="1">IF(AND(BQ$3=INDIRECT("'" &amp; $O$3 &amp;"'!$H"&amp;6+$AO5),$AR$110=INDIRECT("'" &amp; $O$3 &amp;"'!$j"&amp;6+$AO5)),INDIRECT("'" &amp; $O$3 &amp;"'!$b"&amp;6+$AO5),"")</f>
        <v/>
      </c>
      <c r="BV114" t="str">
        <f t="array" aca="1" ref="BV114" ca="1">IF(AND(BV$3=INDIRECT("'" &amp; $O$3 &amp;"'!$H"&amp;6+$AO5),$AR$110=INDIRECT("'" &amp; $O$3 &amp;"'!$j"&amp;6+$AO5)),INDIRECT("'" &amp; $O$3 &amp;"'!$c"&amp;6+$AO5),"")</f>
        <v/>
      </c>
      <c r="BX114" t="str">
        <f t="array" aca="1" ref="BX114" ca="1">IF(AND(BX$3=INDIRECT("'" &amp; $O$3 &amp;"'!$H"&amp;6+$AO5),$AR$110=INDIRECT("'" &amp; $O$3 &amp;"'!$j"&amp;6+$AO5)),INDIRECT("'" &amp; $O$3 &amp;"'!$c"&amp;6+$AO5),"")</f>
        <v/>
      </c>
      <c r="BZ114" t="str">
        <f t="array" aca="1" ref="BZ114" ca="1">IF(AND(BZ$3=INDIRECT("'" &amp; $O$3 &amp;"'!$H"&amp;6+$AO5),$AR$110=INDIRECT("'" &amp; $O$3 &amp;"'!$j"&amp;6+$AO5)),INDIRECT("'" &amp; $O$3 &amp;"'!$c"&amp;6+$AO5),"")</f>
        <v/>
      </c>
      <c r="CB114" t="str">
        <f t="array" aca="1" ref="CB114" ca="1">IF(AND(CB$3=INDIRECT("'" &amp; $O$3 &amp;"'!$H"&amp;6+$AO5),$AR$110=INDIRECT("'" &amp; $O$3 &amp;"'!$j"&amp;6+$AO5)),INDIRECT("'" &amp; $O$3 &amp;"'!$c"&amp;6+$AO5),"")</f>
        <v/>
      </c>
      <c r="CD114" t="str">
        <f t="array" aca="1" ref="CD114" ca="1">IF(AND(CD$3=INDIRECT("'" &amp; $O$3 &amp;"'!$H"&amp;6+$AO5),$AR$110=INDIRECT("'" &amp; $O$3 &amp;"'!$j"&amp;6+$AO5)),INDIRECT("'" &amp; $O$3 &amp;"'!$c"&amp;6+$AO5),"")</f>
        <v/>
      </c>
      <c r="CF114" t="str">
        <f t="array" aca="1" ref="CF114" ca="1">IF(AND(CF$3=INDIRECT("'" &amp; $O$3 &amp;"'!$H"&amp;6+$AO5),$AR$110=INDIRECT("'" &amp; $O$3 &amp;"'!$j"&amp;6+$AO5)),INDIRECT("'" &amp; $O$3 &amp;"'!$c"&amp;6+$AO5),"")</f>
        <v/>
      </c>
      <c r="CH114" t="str">
        <f t="array" aca="1" ref="CH114" ca="1">IF(AND(CH$3=INDIRECT("'" &amp; $O$3 &amp;"'!$H"&amp;6+$AO5),$AR$110=INDIRECT("'" &amp; $O$3 &amp;"'!$j"&amp;6+$AO5)),INDIRECT("'" &amp; $O$3 &amp;"'!$c"&amp;6+$AO5),"")</f>
        <v/>
      </c>
      <c r="CJ114" t="str">
        <f t="array" aca="1" ref="CJ114" ca="1">IF(AND(CJ$3=INDIRECT("'" &amp; $O$3 &amp;"'!$H"&amp;6+$AO5),$AR$110=INDIRECT("'" &amp; $O$3 &amp;"'!$j"&amp;6+$AO5)),INDIRECT("'" &amp; $O$3 &amp;"'!$c"&amp;6+$AO5),"")</f>
        <v/>
      </c>
      <c r="CL114" t="str">
        <f t="array" aca="1" ref="CL114" ca="1">IF(AND(CL$3=INDIRECT("'" &amp; $O$3 &amp;"'!$H"&amp;6+$AO5),$AR$110=INDIRECT("'" &amp; $O$3 &amp;"'!$j"&amp;6+$AO5)),INDIRECT("'" &amp; $O$3 &amp;"'!$c"&amp;6+$AO5),"")</f>
        <v/>
      </c>
      <c r="CN114" t="str">
        <f t="array" aca="1" ref="CN114" ca="1">IF(AND(CN$3=INDIRECT("'" &amp; $O$3 &amp;"'!$H"&amp;6+$AO5),$AR$110=INDIRECT("'" &amp; $O$3 &amp;"'!$j"&amp;6+$AO5)),INDIRECT("'" &amp; $O$3 &amp;"'!$c"&amp;6+$AO5),"")</f>
        <v/>
      </c>
      <c r="CP114" t="str">
        <f t="array" aca="1" ref="CP114" ca="1">IF(AND(CP$3=INDIRECT("'" &amp; $O$3 &amp;"'!$H"&amp;6+$AO5),$AR$110=INDIRECT("'" &amp; $O$3 &amp;"'!$j"&amp;6+$AO5)),INDIRECT("'" &amp; $O$3 &amp;"'!$c"&amp;6+$AO5),"")</f>
        <v/>
      </c>
      <c r="CR114" s="218" t="str">
        <f t="array" aca="1" ref="CR114" ca="1">IF(AND(CR$3=INDIRECT("'" &amp; $O$3 &amp;"'!$H"&amp;6+$AO5),$AR$110=INDIRECT("'" &amp; $O$3 &amp;"'!$j"&amp;6+$AO5)),INDIRECT("'" &amp; $O$3 &amp;"'!$c"&amp;6+$AO5),"")</f>
        <v/>
      </c>
      <c r="CT114" s="218" t="str">
        <f t="array" aca="1" ref="CT114" ca="1">IF(AND(CT$3=INDIRECT("'" &amp; $O$3 &amp;"'!$H"&amp;6+$AO5),$AR$110=INDIRECT("'" &amp; $O$3 &amp;"'!$j"&amp;6+$AO5)),INDIRECT("'" &amp; $O$3 &amp;"'!$b"&amp;6+$AO5),"")</f>
        <v/>
      </c>
      <c r="CX114" s="218" t="str">
        <f t="array" aca="1" ref="CX114" ca="1">IF(AND(CX$3=INDIRECT("'" &amp; $O$3 &amp;"'!$H"&amp;6+$AO5),$AR$110=INDIRECT("'" &amp; $O$3 &amp;"'!$j"&amp;6+$AO5)),INDIRECT("'" &amp; $O$3 &amp;"'!$d"&amp;6+$AO5),"")</f>
        <v/>
      </c>
      <c r="CZ114" s="218" t="str">
        <f t="array" aca="1" ref="CZ114" ca="1">IF(AND(CZ$3=INDIRECT("'" &amp; $O$3 &amp;"'!$H"&amp;6+$AO5),$AR$110=INDIRECT("'" &amp; $O$3 &amp;"'!$j"&amp;6+$AO5)),INDIRECT("'" &amp; $O$3 &amp;"'!$d"&amp;6+$AO5),"")</f>
        <v/>
      </c>
      <c r="DB114" s="218" t="str">
        <f t="array" aca="1" ref="DB114" ca="1">IF(AND(DB$3=INDIRECT("'" &amp; $O$3 &amp;"'!$H"&amp;6+$AO5),$AR$110=INDIRECT("'" &amp; $O$3 &amp;"'!$j"&amp;6+$AO5)),INDIRECT("'" &amp; $O$3 &amp;"'!$d"&amp;6+$AO5),"")</f>
        <v/>
      </c>
      <c r="DD114" s="218" t="str">
        <f t="array" aca="1" ref="DD114" ca="1">IF(AND(DD$3=INDIRECT("'" &amp; $O$3 &amp;"'!$H"&amp;6+$AO5),$AR$110=INDIRECT("'" &amp; $O$3 &amp;"'!$j"&amp;6+$AO5)),INDIRECT("'" &amp; $O$3 &amp;"'!$d"&amp;6+$AO5),"")</f>
        <v/>
      </c>
      <c r="DF114" s="218" t="str">
        <f t="array" aca="1" ref="DF114" ca="1">IF(AND(DF$3=INDIRECT("'" &amp; $O$3 &amp;"'!$H"&amp;6+$AO5),$AR$110=INDIRECT("'" &amp; $O$3 &amp;"'!$j"&amp;6+$AO5)),INDIRECT("'" &amp; $O$3 &amp;"'!$d"&amp;6+$AO5),"")</f>
        <v/>
      </c>
      <c r="DH114" s="218" t="str">
        <f t="array" aca="1" ref="DH114" ca="1">IF(AND(DH$3=INDIRECT("'" &amp; $O$3 &amp;"'!$H"&amp;6+$AO5),$AR$110=INDIRECT("'" &amp; $O$3 &amp;"'!$j"&amp;6+$AO5)),INDIRECT("'" &amp; $O$3 &amp;"'!$d"&amp;6+$AO5),"")</f>
        <v/>
      </c>
      <c r="DJ114" s="218" t="str">
        <f t="array" aca="1" ref="DJ114" ca="1">IF(AND(DJ$3=INDIRECT("'" &amp; $O$3 &amp;"'!$H"&amp;6+$AO5),$AR$110=INDIRECT("'" &amp; $O$3 &amp;"'!$j"&amp;6+$AO5)),INDIRECT("'" &amp; $O$3 &amp;"'!$d"&amp;6+$AO5),"")</f>
        <v/>
      </c>
      <c r="DL114" s="218" t="str">
        <f t="array" aca="1" ref="DL114" ca="1">IF(AND(DL$3=INDIRECT("'" &amp; $O$3 &amp;"'!$H"&amp;6+$AO5),$AR$110=INDIRECT("'" &amp; $O$3 &amp;"'!$j"&amp;6+$AO5)),INDIRECT("'" &amp; $O$3 &amp;"'!$d"&amp;6+$AO5),"")</f>
        <v/>
      </c>
      <c r="DN114" s="218" t="str">
        <f t="array" aca="1" ref="DN114" ca="1">IF(AND(DN$3=INDIRECT("'" &amp; $O$3 &amp;"'!$H"&amp;6+$AO5),$AR$110=INDIRECT("'" &amp; $O$3 &amp;"'!$j"&amp;6+$AO5)),INDIRECT("'" &amp; $O$3 &amp;"'!$d"&amp;6+$AO5),"")</f>
        <v/>
      </c>
      <c r="DP114" s="218" t="str">
        <f t="array" aca="1" ref="DP114" ca="1">IF(AND(DP$3=INDIRECT("'" &amp; $O$3 &amp;"'!$H"&amp;6+$AO5),$AR$110=INDIRECT("'" &amp; $O$3 &amp;"'!$j"&amp;6+$AO5)),INDIRECT("'" &amp; $O$3 &amp;"'!$d"&amp;6+$AO5),"")</f>
        <v/>
      </c>
      <c r="DR114" s="218" t="str">
        <f t="array" aca="1" ref="DR114" ca="1">IF(AND(DR$3=INDIRECT("'" &amp; $O$3 &amp;"'!$H"&amp;6+$AO5),$AR$110=INDIRECT("'" &amp; $O$3 &amp;"'!$j"&amp;6+$AO5)),INDIRECT("'" &amp; $O$3 &amp;"'!$d"&amp;6+$AO5),"")</f>
        <v/>
      </c>
      <c r="DT114" s="218" t="str">
        <f t="array" aca="1" ref="DT114" ca="1">IF(AND(DT$3=INDIRECT("'" &amp; $O$3 &amp;"'!$H"&amp;6+$AO5),$AR$110=INDIRECT("'" &amp; $O$3 &amp;"'!$j"&amp;6+$AO5)),INDIRECT("'" &amp; $O$3 &amp;"'!$d"&amp;6+$AO5),"")</f>
        <v/>
      </c>
      <c r="DV114" s="218" t="str">
        <f t="array" aca="1" ref="DV114" ca="1">IF(AND(DV$3=INDIRECT("'" &amp; $O$3 &amp;"'!$H"&amp;6+$AO5),$AR$110=INDIRECT("'" &amp; $O$3 &amp;"'!$j"&amp;6+$AO5)),INDIRECT("'" &amp; $O$3 &amp;"'!$b"&amp;6+$AO5),"")</f>
        <v/>
      </c>
    </row>
    <row r="115" spans="45:126">
      <c r="AS115" t="str">
        <f t="array" aca="1" ref="AS115" ca="1">IF(AND(AS$3=INDIRECT("'" &amp; $O$3 &amp;"'!$H"&amp;6+$AO6),$AR$110=INDIRECT("'" &amp; $O$3 &amp;"'!$j"&amp;6+$AO6)),INDIRECT("'" &amp; $O$3 &amp;"'!$b"&amp;6+$AO6),"")</f>
        <v/>
      </c>
      <c r="AU115" t="str">
        <f t="array" aca="1" ref="AU115" ca="1">IF(AND(AU$3=INDIRECT("'" &amp; $O$3 &amp;"'!$H"&amp;6+$AO6),$AR$110=INDIRECT("'" &amp; $O$3 &amp;"'!$j"&amp;6+$AO6)),INDIRECT("'" &amp; $O$3 &amp;"'!$b"&amp;6+$AO6),"")</f>
        <v/>
      </c>
      <c r="AW115" t="str">
        <f t="array" aca="1" ref="AW115" ca="1">IF(AND(AW$3=INDIRECT("'" &amp; $O$3 &amp;"'!$H"&amp;6+$AO6),$AR$110=INDIRECT("'" &amp; $O$3 &amp;"'!$j"&amp;6+$AO6)),INDIRECT("'" &amp; $O$3 &amp;"'!$b"&amp;6+$AO6),"")</f>
        <v/>
      </c>
      <c r="AY115" t="str">
        <f t="array" aca="1" ref="AY115" ca="1">IF(AND(AY$3=INDIRECT("'" &amp; $O$3 &amp;"'!$H"&amp;6+$AO6),$AR$110=INDIRECT("'" &amp; $O$3 &amp;"'!$j"&amp;6+$AO6)),INDIRECT("'" &amp; $O$3 &amp;"'!$b"&amp;6+$AO6),"")</f>
        <v/>
      </c>
      <c r="BA115" t="str">
        <f t="array" aca="1" ref="BA115" ca="1">IF(AND(BA$3=INDIRECT("'" &amp; $O$3 &amp;"'!$H"&amp;6+$AO6),$AR$110=INDIRECT("'" &amp; $O$3 &amp;"'!$j"&amp;6+$AO6)),INDIRECT("'" &amp; $O$3 &amp;"'!$b"&amp;6+$AO6),"")</f>
        <v/>
      </c>
      <c r="BC115" t="str">
        <f t="array" aca="1" ref="BC115" ca="1">IF(AND(BC$3=INDIRECT("'" &amp; $O$3 &amp;"'!$H"&amp;6+$AO6),$AR$110=INDIRECT("'" &amp; $O$3 &amp;"'!$j"&amp;6+$AO6)),INDIRECT("'" &amp; $O$3 &amp;"'!$b"&amp;6+$AO6),"")</f>
        <v/>
      </c>
      <c r="BE115" t="str">
        <f t="array" aca="1" ref="BE115" ca="1">IF(AND(BE$3=INDIRECT("'" &amp; $O$3 &amp;"'!$H"&amp;6+$AO6),$AR$110=INDIRECT("'" &amp; $O$3 &amp;"'!$j"&amp;6+$AO6)),INDIRECT("'" &amp; $O$3 &amp;"'!$b"&amp;6+$AO6),"")</f>
        <v/>
      </c>
      <c r="BG115" t="str">
        <f t="array" aca="1" ref="BG115" ca="1">IF(AND(BG$3=INDIRECT("'" &amp; $O$3 &amp;"'!$H"&amp;6+$AO6),$AR$110=INDIRECT("'" &amp; $O$3 &amp;"'!$j"&amp;6+$AO6)),INDIRECT("'" &amp; $O$3 &amp;"'!$b"&amp;6+$AO6),"")</f>
        <v/>
      </c>
      <c r="BI115" t="str">
        <f t="array" aca="1" ref="BI115" ca="1">IF(AND(BI$3=INDIRECT("'" &amp; $O$3 &amp;"'!$H"&amp;6+$AO6),$AR$110=INDIRECT("'" &amp; $O$3 &amp;"'!$j"&amp;6+$AO6)),INDIRECT("'" &amp; $O$3 &amp;"'!$b"&amp;6+$AO6),"")</f>
        <v/>
      </c>
      <c r="BK115" t="str">
        <f t="array" aca="1" ref="BK115" ca="1">IF(AND(BK$3=INDIRECT("'" &amp; $O$3 &amp;"'!$H"&amp;6+$AO6),$AR$110=INDIRECT("'" &amp; $O$3 &amp;"'!$j"&amp;6+$AO6)),INDIRECT("'" &amp; $O$3 &amp;"'!$b"&amp;6+$AO6),"")</f>
        <v/>
      </c>
      <c r="BM115" t="str">
        <f t="array" aca="1" ref="BM115" ca="1">IF(AND(BM$3=INDIRECT("'" &amp; $O$3 &amp;"'!$H"&amp;6+$AO6),$AR$110=INDIRECT("'" &amp; $O$3 &amp;"'!$j"&amp;6+$AO6)),INDIRECT("'" &amp; $O$3 &amp;"'!$b"&amp;6+$AO6),"")</f>
        <v/>
      </c>
      <c r="BO115" t="str">
        <f t="array" aca="1" ref="BO115" ca="1">IF(AND(BO$3=INDIRECT("'" &amp; $O$3 &amp;"'!$H"&amp;6+$AO6),$AR$110=INDIRECT("'" &amp; $O$3 &amp;"'!$j"&amp;6+$AO6)),INDIRECT("'" &amp; $O$3 &amp;"'!$b"&amp;6+$AO6),"")</f>
        <v/>
      </c>
      <c r="BQ115" t="str">
        <f t="array" aca="1" ref="BQ115" ca="1">IF(AND(BQ$3=INDIRECT("'" &amp; $O$3 &amp;"'!$H"&amp;6+$AO6),$AR$110=INDIRECT("'" &amp; $O$3 &amp;"'!$j"&amp;6+$AO6)),INDIRECT("'" &amp; $O$3 &amp;"'!$b"&amp;6+$AO6),"")</f>
        <v/>
      </c>
      <c r="BV115" t="str">
        <f t="array" aca="1" ref="BV115" ca="1">IF(AND(BV$3=INDIRECT("'" &amp; $O$3 &amp;"'!$H"&amp;6+$AO6),$AR$110=INDIRECT("'" &amp; $O$3 &amp;"'!$j"&amp;6+$AO6)),INDIRECT("'" &amp; $O$3 &amp;"'!$c"&amp;6+$AO6),"")</f>
        <v/>
      </c>
      <c r="BX115" t="str">
        <f t="array" aca="1" ref="BX115" ca="1">IF(AND(BX$3=INDIRECT("'" &amp; $O$3 &amp;"'!$H"&amp;6+$AO6),$AR$110=INDIRECT("'" &amp; $O$3 &amp;"'!$j"&amp;6+$AO6)),INDIRECT("'" &amp; $O$3 &amp;"'!$c"&amp;6+$AO6),"")</f>
        <v/>
      </c>
      <c r="BZ115" t="str">
        <f t="array" aca="1" ref="BZ115" ca="1">IF(AND(BZ$3=INDIRECT("'" &amp; $O$3 &amp;"'!$H"&amp;6+$AO6),$AR$110=INDIRECT("'" &amp; $O$3 &amp;"'!$j"&amp;6+$AO6)),INDIRECT("'" &amp; $O$3 &amp;"'!$c"&amp;6+$AO6),"")</f>
        <v/>
      </c>
      <c r="CB115" t="str">
        <f t="array" aca="1" ref="CB115" ca="1">IF(AND(CB$3=INDIRECT("'" &amp; $O$3 &amp;"'!$H"&amp;6+$AO6),$AR$110=INDIRECT("'" &amp; $O$3 &amp;"'!$j"&amp;6+$AO6)),INDIRECT("'" &amp; $O$3 &amp;"'!$c"&amp;6+$AO6),"")</f>
        <v/>
      </c>
      <c r="CD115" t="str">
        <f t="array" aca="1" ref="CD115" ca="1">IF(AND(CD$3=INDIRECT("'" &amp; $O$3 &amp;"'!$H"&amp;6+$AO6),$AR$110=INDIRECT("'" &amp; $O$3 &amp;"'!$j"&amp;6+$AO6)),INDIRECT("'" &amp; $O$3 &amp;"'!$c"&amp;6+$AO6),"")</f>
        <v/>
      </c>
      <c r="CF115" t="str">
        <f t="array" aca="1" ref="CF115" ca="1">IF(AND(CF$3=INDIRECT("'" &amp; $O$3 &amp;"'!$H"&amp;6+$AO6),$AR$110=INDIRECT("'" &amp; $O$3 &amp;"'!$j"&amp;6+$AO6)),INDIRECT("'" &amp; $O$3 &amp;"'!$c"&amp;6+$AO6),"")</f>
        <v/>
      </c>
      <c r="CH115" t="str">
        <f t="array" aca="1" ref="CH115" ca="1">IF(AND(CH$3=INDIRECT("'" &amp; $O$3 &amp;"'!$H"&amp;6+$AO6),$AR$110=INDIRECT("'" &amp; $O$3 &amp;"'!$j"&amp;6+$AO6)),INDIRECT("'" &amp; $O$3 &amp;"'!$c"&amp;6+$AO6),"")</f>
        <v/>
      </c>
      <c r="CJ115" t="str">
        <f t="array" aca="1" ref="CJ115" ca="1">IF(AND(CJ$3=INDIRECT("'" &amp; $O$3 &amp;"'!$H"&amp;6+$AO6),$AR$110=INDIRECT("'" &amp; $O$3 &amp;"'!$j"&amp;6+$AO6)),INDIRECT("'" &amp; $O$3 &amp;"'!$c"&amp;6+$AO6),"")</f>
        <v/>
      </c>
      <c r="CL115" t="str">
        <f t="array" aca="1" ref="CL115" ca="1">IF(AND(CL$3=INDIRECT("'" &amp; $O$3 &amp;"'!$H"&amp;6+$AO6),$AR$110=INDIRECT("'" &amp; $O$3 &amp;"'!$j"&amp;6+$AO6)),INDIRECT("'" &amp; $O$3 &amp;"'!$c"&amp;6+$AO6),"")</f>
        <v/>
      </c>
      <c r="CN115" t="str">
        <f t="array" aca="1" ref="CN115" ca="1">IF(AND(CN$3=INDIRECT("'" &amp; $O$3 &amp;"'!$H"&amp;6+$AO6),$AR$110=INDIRECT("'" &amp; $O$3 &amp;"'!$j"&amp;6+$AO6)),INDIRECT("'" &amp; $O$3 &amp;"'!$c"&amp;6+$AO6),"")</f>
        <v/>
      </c>
      <c r="CP115" t="str">
        <f t="array" aca="1" ref="CP115" ca="1">IF(AND(CP$3=INDIRECT("'" &amp; $O$3 &amp;"'!$H"&amp;6+$AO6),$AR$110=INDIRECT("'" &amp; $O$3 &amp;"'!$j"&amp;6+$AO6)),INDIRECT("'" &amp; $O$3 &amp;"'!$c"&amp;6+$AO6),"")</f>
        <v/>
      </c>
      <c r="CR115" s="218" t="str">
        <f t="array" aca="1" ref="CR115" ca="1">IF(AND(CR$3=INDIRECT("'" &amp; $O$3 &amp;"'!$H"&amp;6+$AO6),$AR$110=INDIRECT("'" &amp; $O$3 &amp;"'!$j"&amp;6+$AO6)),INDIRECT("'" &amp; $O$3 &amp;"'!$c"&amp;6+$AO6),"")</f>
        <v/>
      </c>
      <c r="CT115" s="218" t="str">
        <f t="array" aca="1" ref="CT115" ca="1">IF(AND(CT$3=INDIRECT("'" &amp; $O$3 &amp;"'!$H"&amp;6+$AO6),$AR$110=INDIRECT("'" &amp; $O$3 &amp;"'!$j"&amp;6+$AO6)),INDIRECT("'" &amp; $O$3 &amp;"'!$b"&amp;6+$AO6),"")</f>
        <v/>
      </c>
      <c r="CX115" s="218" t="str">
        <f t="array" aca="1" ref="CX115" ca="1">IF(AND(CX$3=INDIRECT("'" &amp; $O$3 &amp;"'!$H"&amp;6+$AO6),$AR$110=INDIRECT("'" &amp; $O$3 &amp;"'!$j"&amp;6+$AO6)),INDIRECT("'" &amp; $O$3 &amp;"'!$d"&amp;6+$AO6),"")</f>
        <v/>
      </c>
      <c r="CZ115" s="218" t="str">
        <f t="array" aca="1" ref="CZ115" ca="1">IF(AND(CZ$3=INDIRECT("'" &amp; $O$3 &amp;"'!$H"&amp;6+$AO6),$AR$110=INDIRECT("'" &amp; $O$3 &amp;"'!$j"&amp;6+$AO6)),INDIRECT("'" &amp; $O$3 &amp;"'!$d"&amp;6+$AO6),"")</f>
        <v/>
      </c>
      <c r="DB115" s="218" t="str">
        <f t="array" aca="1" ref="DB115" ca="1">IF(AND(DB$3=INDIRECT("'" &amp; $O$3 &amp;"'!$H"&amp;6+$AO6),$AR$110=INDIRECT("'" &amp; $O$3 &amp;"'!$j"&amp;6+$AO6)),INDIRECT("'" &amp; $O$3 &amp;"'!$d"&amp;6+$AO6),"")</f>
        <v/>
      </c>
      <c r="DD115" s="218" t="str">
        <f t="array" aca="1" ref="DD115" ca="1">IF(AND(DD$3=INDIRECT("'" &amp; $O$3 &amp;"'!$H"&amp;6+$AO6),$AR$110=INDIRECT("'" &amp; $O$3 &amp;"'!$j"&amp;6+$AO6)),INDIRECT("'" &amp; $O$3 &amp;"'!$d"&amp;6+$AO6),"")</f>
        <v/>
      </c>
      <c r="DF115" s="218" t="str">
        <f t="array" aca="1" ref="DF115" ca="1">IF(AND(DF$3=INDIRECT("'" &amp; $O$3 &amp;"'!$H"&amp;6+$AO6),$AR$110=INDIRECT("'" &amp; $O$3 &amp;"'!$j"&amp;6+$AO6)),INDIRECT("'" &amp; $O$3 &amp;"'!$d"&amp;6+$AO6),"")</f>
        <v/>
      </c>
      <c r="DH115" s="218" t="str">
        <f t="array" aca="1" ref="DH115" ca="1">IF(AND(DH$3=INDIRECT("'" &amp; $O$3 &amp;"'!$H"&amp;6+$AO6),$AR$110=INDIRECT("'" &amp; $O$3 &amp;"'!$j"&amp;6+$AO6)),INDIRECT("'" &amp; $O$3 &amp;"'!$d"&amp;6+$AO6),"")</f>
        <v/>
      </c>
      <c r="DJ115" s="218" t="str">
        <f t="array" aca="1" ref="DJ115" ca="1">IF(AND(DJ$3=INDIRECT("'" &amp; $O$3 &amp;"'!$H"&amp;6+$AO6),$AR$110=INDIRECT("'" &amp; $O$3 &amp;"'!$j"&amp;6+$AO6)),INDIRECT("'" &amp; $O$3 &amp;"'!$d"&amp;6+$AO6),"")</f>
        <v/>
      </c>
      <c r="DL115" s="218" t="str">
        <f t="array" aca="1" ref="DL115" ca="1">IF(AND(DL$3=INDIRECT("'" &amp; $O$3 &amp;"'!$H"&amp;6+$AO6),$AR$110=INDIRECT("'" &amp; $O$3 &amp;"'!$j"&amp;6+$AO6)),INDIRECT("'" &amp; $O$3 &amp;"'!$d"&amp;6+$AO6),"")</f>
        <v/>
      </c>
      <c r="DN115" s="218" t="str">
        <f t="array" aca="1" ref="DN115" ca="1">IF(AND(DN$3=INDIRECT("'" &amp; $O$3 &amp;"'!$H"&amp;6+$AO6),$AR$110=INDIRECT("'" &amp; $O$3 &amp;"'!$j"&amp;6+$AO6)),INDIRECT("'" &amp; $O$3 &amp;"'!$d"&amp;6+$AO6),"")</f>
        <v/>
      </c>
      <c r="DP115" s="218" t="str">
        <f t="array" aca="1" ref="DP115" ca="1">IF(AND(DP$3=INDIRECT("'" &amp; $O$3 &amp;"'!$H"&amp;6+$AO6),$AR$110=INDIRECT("'" &amp; $O$3 &amp;"'!$j"&amp;6+$AO6)),INDIRECT("'" &amp; $O$3 &amp;"'!$d"&amp;6+$AO6),"")</f>
        <v/>
      </c>
      <c r="DR115" s="218" t="str">
        <f t="array" aca="1" ref="DR115" ca="1">IF(AND(DR$3=INDIRECT("'" &amp; $O$3 &amp;"'!$H"&amp;6+$AO6),$AR$110=INDIRECT("'" &amp; $O$3 &amp;"'!$j"&amp;6+$AO6)),INDIRECT("'" &amp; $O$3 &amp;"'!$d"&amp;6+$AO6),"")</f>
        <v/>
      </c>
      <c r="DT115" s="218" t="str">
        <f t="array" aca="1" ref="DT115" ca="1">IF(AND(DT$3=INDIRECT("'" &amp; $O$3 &amp;"'!$H"&amp;6+$AO6),$AR$110=INDIRECT("'" &amp; $O$3 &amp;"'!$j"&amp;6+$AO6)),INDIRECT("'" &amp; $O$3 &amp;"'!$d"&amp;6+$AO6),"")</f>
        <v/>
      </c>
      <c r="DV115" s="218" t="str">
        <f t="array" aca="1" ref="DV115" ca="1">IF(AND(DV$3=INDIRECT("'" &amp; $O$3 &amp;"'!$H"&amp;6+$AO6),$AR$110=INDIRECT("'" &amp; $O$3 &amp;"'!$j"&amp;6+$AO6)),INDIRECT("'" &amp; $O$3 &amp;"'!$b"&amp;6+$AO6),"")</f>
        <v/>
      </c>
    </row>
    <row r="116" spans="45:126">
      <c r="AS116" t="str">
        <f t="array" aca="1" ref="AS116" ca="1">IF(AND(AS$3=INDIRECT("'" &amp; $O$3 &amp;"'!$H"&amp;6+$AO7),$AR$110=INDIRECT("'" &amp; $O$3 &amp;"'!$j"&amp;6+$AO7)),INDIRECT("'" &amp; $O$3 &amp;"'!$b"&amp;6+$AO7),"")</f>
        <v/>
      </c>
      <c r="AU116" t="str">
        <f t="array" aca="1" ref="AU116" ca="1">IF(AND(AU$3=INDIRECT("'" &amp; $O$3 &amp;"'!$H"&amp;6+$AO7),$AR$110=INDIRECT("'" &amp; $O$3 &amp;"'!$j"&amp;6+$AO7)),INDIRECT("'" &amp; $O$3 &amp;"'!$b"&amp;6+$AO7),"")</f>
        <v/>
      </c>
      <c r="AW116" t="str">
        <f t="array" aca="1" ref="AW116" ca="1">IF(AND(AW$3=INDIRECT("'" &amp; $O$3 &amp;"'!$H"&amp;6+$AO7),$AR$110=INDIRECT("'" &amp; $O$3 &amp;"'!$j"&amp;6+$AO7)),INDIRECT("'" &amp; $O$3 &amp;"'!$b"&amp;6+$AO7),"")</f>
        <v/>
      </c>
      <c r="AY116" t="str">
        <f t="array" aca="1" ref="AY116" ca="1">IF(AND(AY$3=INDIRECT("'" &amp; $O$3 &amp;"'!$H"&amp;6+$AO7),$AR$110=INDIRECT("'" &amp; $O$3 &amp;"'!$j"&amp;6+$AO7)),INDIRECT("'" &amp; $O$3 &amp;"'!$b"&amp;6+$AO7),"")</f>
        <v/>
      </c>
      <c r="BA116" t="str">
        <f t="array" aca="1" ref="BA116" ca="1">IF(AND(BA$3=INDIRECT("'" &amp; $O$3 &amp;"'!$H"&amp;6+$AO7),$AR$110=INDIRECT("'" &amp; $O$3 &amp;"'!$j"&amp;6+$AO7)),INDIRECT("'" &amp; $O$3 &amp;"'!$b"&amp;6+$AO7),"")</f>
        <v/>
      </c>
      <c r="BC116" t="str">
        <f t="array" aca="1" ref="BC116" ca="1">IF(AND(BC$3=INDIRECT("'" &amp; $O$3 &amp;"'!$H"&amp;6+$AO7),$AR$110=INDIRECT("'" &amp; $O$3 &amp;"'!$j"&amp;6+$AO7)),INDIRECT("'" &amp; $O$3 &amp;"'!$b"&amp;6+$AO7),"")</f>
        <v/>
      </c>
      <c r="BE116" t="str">
        <f t="array" aca="1" ref="BE116" ca="1">IF(AND(BE$3=INDIRECT("'" &amp; $O$3 &amp;"'!$H"&amp;6+$AO7),$AR$110=INDIRECT("'" &amp; $O$3 &amp;"'!$j"&amp;6+$AO7)),INDIRECT("'" &amp; $O$3 &amp;"'!$b"&amp;6+$AO7),"")</f>
        <v/>
      </c>
      <c r="BG116" t="str">
        <f t="array" aca="1" ref="BG116" ca="1">IF(AND(BG$3=INDIRECT("'" &amp; $O$3 &amp;"'!$H"&amp;6+$AO7),$AR$110=INDIRECT("'" &amp; $O$3 &amp;"'!$j"&amp;6+$AO7)),INDIRECT("'" &amp; $O$3 &amp;"'!$b"&amp;6+$AO7),"")</f>
        <v/>
      </c>
      <c r="BI116" t="str">
        <f t="array" aca="1" ref="BI116" ca="1">IF(AND(BI$3=INDIRECT("'" &amp; $O$3 &amp;"'!$H"&amp;6+$AO7),$AR$110=INDIRECT("'" &amp; $O$3 &amp;"'!$j"&amp;6+$AO7)),INDIRECT("'" &amp; $O$3 &amp;"'!$b"&amp;6+$AO7),"")</f>
        <v/>
      </c>
      <c r="BK116" t="str">
        <f t="array" aca="1" ref="BK116" ca="1">IF(AND(BK$3=INDIRECT("'" &amp; $O$3 &amp;"'!$H"&amp;6+$AO7),$AR$110=INDIRECT("'" &amp; $O$3 &amp;"'!$j"&amp;6+$AO7)),INDIRECT("'" &amp; $O$3 &amp;"'!$b"&amp;6+$AO7),"")</f>
        <v/>
      </c>
      <c r="BM116" t="str">
        <f t="array" aca="1" ref="BM116" ca="1">IF(AND(BM$3=INDIRECT("'" &amp; $O$3 &amp;"'!$H"&amp;6+$AO7),$AR$110=INDIRECT("'" &amp; $O$3 &amp;"'!$j"&amp;6+$AO7)),INDIRECT("'" &amp; $O$3 &amp;"'!$b"&amp;6+$AO7),"")</f>
        <v/>
      </c>
      <c r="BO116" t="str">
        <f t="array" aca="1" ref="BO116" ca="1">IF(AND(BO$3=INDIRECT("'" &amp; $O$3 &amp;"'!$H"&amp;6+$AO7),$AR$110=INDIRECT("'" &amp; $O$3 &amp;"'!$j"&amp;6+$AO7)),INDIRECT("'" &amp; $O$3 &amp;"'!$b"&amp;6+$AO7),"")</f>
        <v/>
      </c>
      <c r="BQ116" t="str">
        <f t="array" aca="1" ref="BQ116" ca="1">IF(AND(BQ$3=INDIRECT("'" &amp; $O$3 &amp;"'!$H"&amp;6+$AO7),$AR$110=INDIRECT("'" &amp; $O$3 &amp;"'!$j"&amp;6+$AO7)),INDIRECT("'" &amp; $O$3 &amp;"'!$b"&amp;6+$AO7),"")</f>
        <v/>
      </c>
      <c r="BV116" t="str">
        <f t="array" aca="1" ref="BV116" ca="1">IF(AND(BV$3=INDIRECT("'" &amp; $O$3 &amp;"'!$H"&amp;6+$AO7),$AR$110=INDIRECT("'" &amp; $O$3 &amp;"'!$j"&amp;6+$AO7)),INDIRECT("'" &amp; $O$3 &amp;"'!$c"&amp;6+$AO7),"")</f>
        <v/>
      </c>
      <c r="BX116" t="str">
        <f t="array" aca="1" ref="BX116" ca="1">IF(AND(BX$3=INDIRECT("'" &amp; $O$3 &amp;"'!$H"&amp;6+$AO7),$AR$110=INDIRECT("'" &amp; $O$3 &amp;"'!$j"&amp;6+$AO7)),INDIRECT("'" &amp; $O$3 &amp;"'!$c"&amp;6+$AO7),"")</f>
        <v/>
      </c>
      <c r="BZ116" t="str">
        <f t="array" aca="1" ref="BZ116" ca="1">IF(AND(BZ$3=INDIRECT("'" &amp; $O$3 &amp;"'!$H"&amp;6+$AO7),$AR$110=INDIRECT("'" &amp; $O$3 &amp;"'!$j"&amp;6+$AO7)),INDIRECT("'" &amp; $O$3 &amp;"'!$c"&amp;6+$AO7),"")</f>
        <v/>
      </c>
      <c r="CB116" t="str">
        <f t="array" aca="1" ref="CB116" ca="1">IF(AND(CB$3=INDIRECT("'" &amp; $O$3 &amp;"'!$H"&amp;6+$AO7),$AR$110=INDIRECT("'" &amp; $O$3 &amp;"'!$j"&amp;6+$AO7)),INDIRECT("'" &amp; $O$3 &amp;"'!$c"&amp;6+$AO7),"")</f>
        <v/>
      </c>
      <c r="CD116" t="str">
        <f t="array" aca="1" ref="CD116" ca="1">IF(AND(CD$3=INDIRECT("'" &amp; $O$3 &amp;"'!$H"&amp;6+$AO7),$AR$110=INDIRECT("'" &amp; $O$3 &amp;"'!$j"&amp;6+$AO7)),INDIRECT("'" &amp; $O$3 &amp;"'!$c"&amp;6+$AO7),"")</f>
        <v/>
      </c>
      <c r="CF116" t="str">
        <f t="array" aca="1" ref="CF116" ca="1">IF(AND(CF$3=INDIRECT("'" &amp; $O$3 &amp;"'!$H"&amp;6+$AO7),$AR$110=INDIRECT("'" &amp; $O$3 &amp;"'!$j"&amp;6+$AO7)),INDIRECT("'" &amp; $O$3 &amp;"'!$c"&amp;6+$AO7),"")</f>
        <v/>
      </c>
      <c r="CH116" t="str">
        <f t="array" aca="1" ref="CH116" ca="1">IF(AND(CH$3=INDIRECT("'" &amp; $O$3 &amp;"'!$H"&amp;6+$AO7),$AR$110=INDIRECT("'" &amp; $O$3 &amp;"'!$j"&amp;6+$AO7)),INDIRECT("'" &amp; $O$3 &amp;"'!$c"&amp;6+$AO7),"")</f>
        <v/>
      </c>
      <c r="CJ116" t="str">
        <f t="array" aca="1" ref="CJ116" ca="1">IF(AND(CJ$3=INDIRECT("'" &amp; $O$3 &amp;"'!$H"&amp;6+$AO7),$AR$110=INDIRECT("'" &amp; $O$3 &amp;"'!$j"&amp;6+$AO7)),INDIRECT("'" &amp; $O$3 &amp;"'!$c"&amp;6+$AO7),"")</f>
        <v/>
      </c>
      <c r="CL116" t="str">
        <f t="array" aca="1" ref="CL116" ca="1">IF(AND(CL$3=INDIRECT("'" &amp; $O$3 &amp;"'!$H"&amp;6+$AO7),$AR$110=INDIRECT("'" &amp; $O$3 &amp;"'!$j"&amp;6+$AO7)),INDIRECT("'" &amp; $O$3 &amp;"'!$c"&amp;6+$AO7),"")</f>
        <v/>
      </c>
      <c r="CN116" t="str">
        <f t="array" aca="1" ref="CN116" ca="1">IF(AND(CN$3=INDIRECT("'" &amp; $O$3 &amp;"'!$H"&amp;6+$AO7),$AR$110=INDIRECT("'" &amp; $O$3 &amp;"'!$j"&amp;6+$AO7)),INDIRECT("'" &amp; $O$3 &amp;"'!$c"&amp;6+$AO7),"")</f>
        <v/>
      </c>
      <c r="CP116" t="str">
        <f t="array" aca="1" ref="CP116" ca="1">IF(AND(CP$3=INDIRECT("'" &amp; $O$3 &amp;"'!$H"&amp;6+$AO7),$AR$110=INDIRECT("'" &amp; $O$3 &amp;"'!$j"&amp;6+$AO7)),INDIRECT("'" &amp; $O$3 &amp;"'!$c"&amp;6+$AO7),"")</f>
        <v/>
      </c>
      <c r="CR116" s="218" t="str">
        <f t="array" aca="1" ref="CR116" ca="1">IF(AND(CR$3=INDIRECT("'" &amp; $O$3 &amp;"'!$H"&amp;6+$AO7),$AR$110=INDIRECT("'" &amp; $O$3 &amp;"'!$j"&amp;6+$AO7)),INDIRECT("'" &amp; $O$3 &amp;"'!$c"&amp;6+$AO7),"")</f>
        <v/>
      </c>
      <c r="CT116" s="218" t="str">
        <f t="array" aca="1" ref="CT116" ca="1">IF(AND(CT$3=INDIRECT("'" &amp; $O$3 &amp;"'!$H"&amp;6+$AO7),$AR$110=INDIRECT("'" &amp; $O$3 &amp;"'!$j"&amp;6+$AO7)),INDIRECT("'" &amp; $O$3 &amp;"'!$b"&amp;6+$AO7),"")</f>
        <v/>
      </c>
      <c r="CX116" s="218" t="str">
        <f t="array" aca="1" ref="CX116" ca="1">IF(AND(CX$3=INDIRECT("'" &amp; $O$3 &amp;"'!$H"&amp;6+$AO7),$AR$110=INDIRECT("'" &amp; $O$3 &amp;"'!$j"&amp;6+$AO7)),INDIRECT("'" &amp; $O$3 &amp;"'!$d"&amp;6+$AO7),"")</f>
        <v/>
      </c>
      <c r="CZ116" s="218" t="str">
        <f t="array" aca="1" ref="CZ116" ca="1">IF(AND(CZ$3=INDIRECT("'" &amp; $O$3 &amp;"'!$H"&amp;6+$AO7),$AR$110=INDIRECT("'" &amp; $O$3 &amp;"'!$j"&amp;6+$AO7)),INDIRECT("'" &amp; $O$3 &amp;"'!$d"&amp;6+$AO7),"")</f>
        <v/>
      </c>
      <c r="DB116" s="218" t="str">
        <f t="array" aca="1" ref="DB116" ca="1">IF(AND(DB$3=INDIRECT("'" &amp; $O$3 &amp;"'!$H"&amp;6+$AO7),$AR$110=INDIRECT("'" &amp; $O$3 &amp;"'!$j"&amp;6+$AO7)),INDIRECT("'" &amp; $O$3 &amp;"'!$d"&amp;6+$AO7),"")</f>
        <v/>
      </c>
      <c r="DD116" s="218" t="str">
        <f t="array" aca="1" ref="DD116" ca="1">IF(AND(DD$3=INDIRECT("'" &amp; $O$3 &amp;"'!$H"&amp;6+$AO7),$AR$110=INDIRECT("'" &amp; $O$3 &amp;"'!$j"&amp;6+$AO7)),INDIRECT("'" &amp; $O$3 &amp;"'!$d"&amp;6+$AO7),"")</f>
        <v/>
      </c>
      <c r="DF116" s="218" t="str">
        <f t="array" aca="1" ref="DF116" ca="1">IF(AND(DF$3=INDIRECT("'" &amp; $O$3 &amp;"'!$H"&amp;6+$AO7),$AR$110=INDIRECT("'" &amp; $O$3 &amp;"'!$j"&amp;6+$AO7)),INDIRECT("'" &amp; $O$3 &amp;"'!$d"&amp;6+$AO7),"")</f>
        <v/>
      </c>
      <c r="DH116" s="218" t="str">
        <f t="array" aca="1" ref="DH116" ca="1">IF(AND(DH$3=INDIRECT("'" &amp; $O$3 &amp;"'!$H"&amp;6+$AO7),$AR$110=INDIRECT("'" &amp; $O$3 &amp;"'!$j"&amp;6+$AO7)),INDIRECT("'" &amp; $O$3 &amp;"'!$d"&amp;6+$AO7),"")</f>
        <v/>
      </c>
      <c r="DJ116" s="218" t="str">
        <f t="array" aca="1" ref="DJ116" ca="1">IF(AND(DJ$3=INDIRECT("'" &amp; $O$3 &amp;"'!$H"&amp;6+$AO7),$AR$110=INDIRECT("'" &amp; $O$3 &amp;"'!$j"&amp;6+$AO7)),INDIRECT("'" &amp; $O$3 &amp;"'!$d"&amp;6+$AO7),"")</f>
        <v/>
      </c>
      <c r="DL116" s="218" t="str">
        <f t="array" aca="1" ref="DL116" ca="1">IF(AND(DL$3=INDIRECT("'" &amp; $O$3 &amp;"'!$H"&amp;6+$AO7),$AR$110=INDIRECT("'" &amp; $O$3 &amp;"'!$j"&amp;6+$AO7)),INDIRECT("'" &amp; $O$3 &amp;"'!$d"&amp;6+$AO7),"")</f>
        <v/>
      </c>
      <c r="DN116" s="218" t="str">
        <f t="array" aca="1" ref="DN116" ca="1">IF(AND(DN$3=INDIRECT("'" &amp; $O$3 &amp;"'!$H"&amp;6+$AO7),$AR$110=INDIRECT("'" &amp; $O$3 &amp;"'!$j"&amp;6+$AO7)),INDIRECT("'" &amp; $O$3 &amp;"'!$d"&amp;6+$AO7),"")</f>
        <v/>
      </c>
      <c r="DP116" s="218" t="str">
        <f t="array" aca="1" ref="DP116" ca="1">IF(AND(DP$3=INDIRECT("'" &amp; $O$3 &amp;"'!$H"&amp;6+$AO7),$AR$110=INDIRECT("'" &amp; $O$3 &amp;"'!$j"&amp;6+$AO7)),INDIRECT("'" &amp; $O$3 &amp;"'!$d"&amp;6+$AO7),"")</f>
        <v/>
      </c>
      <c r="DR116" s="218" t="str">
        <f t="array" aca="1" ref="DR116" ca="1">IF(AND(DR$3=INDIRECT("'" &amp; $O$3 &amp;"'!$H"&amp;6+$AO7),$AR$110=INDIRECT("'" &amp; $O$3 &amp;"'!$j"&amp;6+$AO7)),INDIRECT("'" &amp; $O$3 &amp;"'!$d"&amp;6+$AO7),"")</f>
        <v/>
      </c>
      <c r="DT116" s="218" t="str">
        <f t="array" aca="1" ref="DT116" ca="1">IF(AND(DT$3=INDIRECT("'" &amp; $O$3 &amp;"'!$H"&amp;6+$AO7),$AR$110=INDIRECT("'" &amp; $O$3 &amp;"'!$j"&amp;6+$AO7)),INDIRECT("'" &amp; $O$3 &amp;"'!$d"&amp;6+$AO7),"")</f>
        <v/>
      </c>
      <c r="DV116" s="218" t="str">
        <f t="array" aca="1" ref="DV116" ca="1">IF(AND(DV$3=INDIRECT("'" &amp; $O$3 &amp;"'!$H"&amp;6+$AO7),$AR$110=INDIRECT("'" &amp; $O$3 &amp;"'!$j"&amp;6+$AO7)),INDIRECT("'" &amp; $O$3 &amp;"'!$b"&amp;6+$AO7),"")</f>
        <v/>
      </c>
    </row>
    <row r="117" spans="45:126">
      <c r="AS117" t="str">
        <f t="array" aca="1" ref="AS117" ca="1">IF(AND(AS$3=INDIRECT("'" &amp; $O$3 &amp;"'!$H"&amp;6+$AO8),$AR$110=INDIRECT("'" &amp; $O$3 &amp;"'!$j"&amp;6+$AO8)),INDIRECT("'" &amp; $O$3 &amp;"'!$b"&amp;6+$AO8),"")</f>
        <v/>
      </c>
      <c r="AU117" t="str">
        <f t="array" aca="1" ref="AU117" ca="1">IF(AND(AU$3=INDIRECT("'" &amp; $O$3 &amp;"'!$H"&amp;6+$AO8),$AR$110=INDIRECT("'" &amp; $O$3 &amp;"'!$j"&amp;6+$AO8)),INDIRECT("'" &amp; $O$3 &amp;"'!$b"&amp;6+$AO8),"")</f>
        <v/>
      </c>
      <c r="AW117" t="str">
        <f t="array" aca="1" ref="AW117" ca="1">IF(AND(AW$3=INDIRECT("'" &amp; $O$3 &amp;"'!$H"&amp;6+$AO8),$AR$110=INDIRECT("'" &amp; $O$3 &amp;"'!$j"&amp;6+$AO8)),INDIRECT("'" &amp; $O$3 &amp;"'!$b"&amp;6+$AO8),"")</f>
        <v/>
      </c>
      <c r="AY117" t="str">
        <f t="array" aca="1" ref="AY117" ca="1">IF(AND(AY$3=INDIRECT("'" &amp; $O$3 &amp;"'!$H"&amp;6+$AO8),$AR$110=INDIRECT("'" &amp; $O$3 &amp;"'!$j"&amp;6+$AO8)),INDIRECT("'" &amp; $O$3 &amp;"'!$b"&amp;6+$AO8),"")</f>
        <v/>
      </c>
      <c r="BA117" t="str">
        <f t="array" aca="1" ref="BA117" ca="1">IF(AND(BA$3=INDIRECT("'" &amp; $O$3 &amp;"'!$H"&amp;6+$AO8),$AR$110=INDIRECT("'" &amp; $O$3 &amp;"'!$j"&amp;6+$AO8)),INDIRECT("'" &amp; $O$3 &amp;"'!$b"&amp;6+$AO8),"")</f>
        <v/>
      </c>
      <c r="BC117" t="str">
        <f t="array" aca="1" ref="BC117" ca="1">IF(AND(BC$3=INDIRECT("'" &amp; $O$3 &amp;"'!$H"&amp;6+$AO8),$AR$110=INDIRECT("'" &amp; $O$3 &amp;"'!$j"&amp;6+$AO8)),INDIRECT("'" &amp; $O$3 &amp;"'!$b"&amp;6+$AO8),"")</f>
        <v/>
      </c>
      <c r="BE117" t="str">
        <f t="array" aca="1" ref="BE117" ca="1">IF(AND(BE$3=INDIRECT("'" &amp; $O$3 &amp;"'!$H"&amp;6+$AO8),$AR$110=INDIRECT("'" &amp; $O$3 &amp;"'!$j"&amp;6+$AO8)),INDIRECT("'" &amp; $O$3 &amp;"'!$b"&amp;6+$AO8),"")</f>
        <v/>
      </c>
      <c r="BG117" t="str">
        <f t="array" aca="1" ref="BG117" ca="1">IF(AND(BG$3=INDIRECT("'" &amp; $O$3 &amp;"'!$H"&amp;6+$AO8),$AR$110=INDIRECT("'" &amp; $O$3 &amp;"'!$j"&amp;6+$AO8)),INDIRECT("'" &amp; $O$3 &amp;"'!$b"&amp;6+$AO8),"")</f>
        <v/>
      </c>
      <c r="BI117" t="str">
        <f t="array" aca="1" ref="BI117" ca="1">IF(AND(BI$3=INDIRECT("'" &amp; $O$3 &amp;"'!$H"&amp;6+$AO8),$AR$110=INDIRECT("'" &amp; $O$3 &amp;"'!$j"&amp;6+$AO8)),INDIRECT("'" &amp; $O$3 &amp;"'!$b"&amp;6+$AO8),"")</f>
        <v/>
      </c>
      <c r="BK117" t="str">
        <f t="array" aca="1" ref="BK117" ca="1">IF(AND(BK$3=INDIRECT("'" &amp; $O$3 &amp;"'!$H"&amp;6+$AO8),$AR$110=INDIRECT("'" &amp; $O$3 &amp;"'!$j"&amp;6+$AO8)),INDIRECT("'" &amp; $O$3 &amp;"'!$b"&amp;6+$AO8),"")</f>
        <v/>
      </c>
      <c r="BM117" t="str">
        <f t="array" aca="1" ref="BM117" ca="1">IF(AND(BM$3=INDIRECT("'" &amp; $O$3 &amp;"'!$H"&amp;6+$AO8),$AR$110=INDIRECT("'" &amp; $O$3 &amp;"'!$j"&amp;6+$AO8)),INDIRECT("'" &amp; $O$3 &amp;"'!$b"&amp;6+$AO8),"")</f>
        <v/>
      </c>
      <c r="BO117" t="str">
        <f t="array" aca="1" ref="BO117" ca="1">IF(AND(BO$3=INDIRECT("'" &amp; $O$3 &amp;"'!$H"&amp;6+$AO8),$AR$110=INDIRECT("'" &amp; $O$3 &amp;"'!$j"&amp;6+$AO8)),INDIRECT("'" &amp; $O$3 &amp;"'!$b"&amp;6+$AO8),"")</f>
        <v/>
      </c>
      <c r="BQ117" t="str">
        <f t="array" aca="1" ref="BQ117" ca="1">IF(AND(BQ$3=INDIRECT("'" &amp; $O$3 &amp;"'!$H"&amp;6+$AO8),$AR$110=INDIRECT("'" &amp; $O$3 &amp;"'!$j"&amp;6+$AO8)),INDIRECT("'" &amp; $O$3 &amp;"'!$b"&amp;6+$AO8),"")</f>
        <v/>
      </c>
      <c r="BV117" t="str">
        <f t="array" aca="1" ref="BV117" ca="1">IF(AND(BV$3=INDIRECT("'" &amp; $O$3 &amp;"'!$H"&amp;6+$AO8),$AR$110=INDIRECT("'" &amp; $O$3 &amp;"'!$j"&amp;6+$AO8)),INDIRECT("'" &amp; $O$3 &amp;"'!$c"&amp;6+$AO8),"")</f>
        <v/>
      </c>
      <c r="BX117" t="str">
        <f t="array" aca="1" ref="BX117" ca="1">IF(AND(BX$3=INDIRECT("'" &amp; $O$3 &amp;"'!$H"&amp;6+$AO8),$AR$110=INDIRECT("'" &amp; $O$3 &amp;"'!$j"&amp;6+$AO8)),INDIRECT("'" &amp; $O$3 &amp;"'!$c"&amp;6+$AO8),"")</f>
        <v/>
      </c>
      <c r="BZ117" t="str">
        <f t="array" aca="1" ref="BZ117" ca="1">IF(AND(BZ$3=INDIRECT("'" &amp; $O$3 &amp;"'!$H"&amp;6+$AO8),$AR$110=INDIRECT("'" &amp; $O$3 &amp;"'!$j"&amp;6+$AO8)),INDIRECT("'" &amp; $O$3 &amp;"'!$c"&amp;6+$AO8),"")</f>
        <v/>
      </c>
      <c r="CB117" t="str">
        <f t="array" aca="1" ref="CB117" ca="1">IF(AND(CB$3=INDIRECT("'" &amp; $O$3 &amp;"'!$H"&amp;6+$AO8),$AR$110=INDIRECT("'" &amp; $O$3 &amp;"'!$j"&amp;6+$AO8)),INDIRECT("'" &amp; $O$3 &amp;"'!$c"&amp;6+$AO8),"")</f>
        <v/>
      </c>
      <c r="CD117" t="str">
        <f t="array" aca="1" ref="CD117" ca="1">IF(AND(CD$3=INDIRECT("'" &amp; $O$3 &amp;"'!$H"&amp;6+$AO8),$AR$110=INDIRECT("'" &amp; $O$3 &amp;"'!$j"&amp;6+$AO8)),INDIRECT("'" &amp; $O$3 &amp;"'!$c"&amp;6+$AO8),"")</f>
        <v/>
      </c>
      <c r="CF117" t="str">
        <f t="array" aca="1" ref="CF117" ca="1">IF(AND(CF$3=INDIRECT("'" &amp; $O$3 &amp;"'!$H"&amp;6+$AO8),$AR$110=INDIRECT("'" &amp; $O$3 &amp;"'!$j"&amp;6+$AO8)),INDIRECT("'" &amp; $O$3 &amp;"'!$c"&amp;6+$AO8),"")</f>
        <v/>
      </c>
      <c r="CH117" t="str">
        <f t="array" aca="1" ref="CH117" ca="1">IF(AND(CH$3=INDIRECT("'" &amp; $O$3 &amp;"'!$H"&amp;6+$AO8),$AR$110=INDIRECT("'" &amp; $O$3 &amp;"'!$j"&amp;6+$AO8)),INDIRECT("'" &amp; $O$3 &amp;"'!$c"&amp;6+$AO8),"")</f>
        <v/>
      </c>
      <c r="CJ117" t="str">
        <f t="array" aca="1" ref="CJ117" ca="1">IF(AND(CJ$3=INDIRECT("'" &amp; $O$3 &amp;"'!$H"&amp;6+$AO8),$AR$110=INDIRECT("'" &amp; $O$3 &amp;"'!$j"&amp;6+$AO8)),INDIRECT("'" &amp; $O$3 &amp;"'!$c"&amp;6+$AO8),"")</f>
        <v/>
      </c>
      <c r="CL117" t="str">
        <f t="array" aca="1" ref="CL117" ca="1">IF(AND(CL$3=INDIRECT("'" &amp; $O$3 &amp;"'!$H"&amp;6+$AO8),$AR$110=INDIRECT("'" &amp; $O$3 &amp;"'!$j"&amp;6+$AO8)),INDIRECT("'" &amp; $O$3 &amp;"'!$c"&amp;6+$AO8),"")</f>
        <v/>
      </c>
      <c r="CN117" t="str">
        <f t="array" aca="1" ref="CN117" ca="1">IF(AND(CN$3=INDIRECT("'" &amp; $O$3 &amp;"'!$H"&amp;6+$AO8),$AR$110=INDIRECT("'" &amp; $O$3 &amp;"'!$j"&amp;6+$AO8)),INDIRECT("'" &amp; $O$3 &amp;"'!$c"&amp;6+$AO8),"")</f>
        <v/>
      </c>
      <c r="CP117" t="str">
        <f t="array" aca="1" ref="CP117" ca="1">IF(AND(CP$3=INDIRECT("'" &amp; $O$3 &amp;"'!$H"&amp;6+$AO8),$AR$110=INDIRECT("'" &amp; $O$3 &amp;"'!$j"&amp;6+$AO8)),INDIRECT("'" &amp; $O$3 &amp;"'!$c"&amp;6+$AO8),"")</f>
        <v/>
      </c>
      <c r="CR117" s="218" t="str">
        <f t="array" aca="1" ref="CR117" ca="1">IF(AND(CR$3=INDIRECT("'" &amp; $O$3 &amp;"'!$H"&amp;6+$AO8),$AR$110=INDIRECT("'" &amp; $O$3 &amp;"'!$j"&amp;6+$AO8)),INDIRECT("'" &amp; $O$3 &amp;"'!$c"&amp;6+$AO8),"")</f>
        <v/>
      </c>
      <c r="CT117" s="218" t="str">
        <f t="array" aca="1" ref="CT117" ca="1">IF(AND(CT$3=INDIRECT("'" &amp; $O$3 &amp;"'!$H"&amp;6+$AO8),$AR$110=INDIRECT("'" &amp; $O$3 &amp;"'!$j"&amp;6+$AO8)),INDIRECT("'" &amp; $O$3 &amp;"'!$b"&amp;6+$AO8),"")</f>
        <v/>
      </c>
      <c r="CX117" s="218" t="str">
        <f t="array" aca="1" ref="CX117" ca="1">IF(AND(CX$3=INDIRECT("'" &amp; $O$3 &amp;"'!$H"&amp;6+$AO8),$AR$110=INDIRECT("'" &amp; $O$3 &amp;"'!$j"&amp;6+$AO8)),INDIRECT("'" &amp; $O$3 &amp;"'!$d"&amp;6+$AO8),"")</f>
        <v/>
      </c>
      <c r="CZ117" s="218" t="str">
        <f t="array" aca="1" ref="CZ117" ca="1">IF(AND(CZ$3=INDIRECT("'" &amp; $O$3 &amp;"'!$H"&amp;6+$AO8),$AR$110=INDIRECT("'" &amp; $O$3 &amp;"'!$j"&amp;6+$AO8)),INDIRECT("'" &amp; $O$3 &amp;"'!$d"&amp;6+$AO8),"")</f>
        <v/>
      </c>
      <c r="DB117" s="218" t="str">
        <f t="array" aca="1" ref="DB117" ca="1">IF(AND(DB$3=INDIRECT("'" &amp; $O$3 &amp;"'!$H"&amp;6+$AO8),$AR$110=INDIRECT("'" &amp; $O$3 &amp;"'!$j"&amp;6+$AO8)),INDIRECT("'" &amp; $O$3 &amp;"'!$d"&amp;6+$AO8),"")</f>
        <v/>
      </c>
      <c r="DD117" s="218" t="str">
        <f t="array" aca="1" ref="DD117" ca="1">IF(AND(DD$3=INDIRECT("'" &amp; $O$3 &amp;"'!$H"&amp;6+$AO8),$AR$110=INDIRECT("'" &amp; $O$3 &amp;"'!$j"&amp;6+$AO8)),INDIRECT("'" &amp; $O$3 &amp;"'!$d"&amp;6+$AO8),"")</f>
        <v/>
      </c>
      <c r="DF117" s="218" t="str">
        <f t="array" aca="1" ref="DF117" ca="1">IF(AND(DF$3=INDIRECT("'" &amp; $O$3 &amp;"'!$H"&amp;6+$AO8),$AR$110=INDIRECT("'" &amp; $O$3 &amp;"'!$j"&amp;6+$AO8)),INDIRECT("'" &amp; $O$3 &amp;"'!$d"&amp;6+$AO8),"")</f>
        <v/>
      </c>
      <c r="DH117" s="218" t="str">
        <f t="array" aca="1" ref="DH117" ca="1">IF(AND(DH$3=INDIRECT("'" &amp; $O$3 &amp;"'!$H"&amp;6+$AO8),$AR$110=INDIRECT("'" &amp; $O$3 &amp;"'!$j"&amp;6+$AO8)),INDIRECT("'" &amp; $O$3 &amp;"'!$d"&amp;6+$AO8),"")</f>
        <v/>
      </c>
      <c r="DJ117" s="218" t="str">
        <f t="array" aca="1" ref="DJ117" ca="1">IF(AND(DJ$3=INDIRECT("'" &amp; $O$3 &amp;"'!$H"&amp;6+$AO8),$AR$110=INDIRECT("'" &amp; $O$3 &amp;"'!$j"&amp;6+$AO8)),INDIRECT("'" &amp; $O$3 &amp;"'!$d"&amp;6+$AO8),"")</f>
        <v/>
      </c>
      <c r="DL117" s="218" t="str">
        <f t="array" aca="1" ref="DL117" ca="1">IF(AND(DL$3=INDIRECT("'" &amp; $O$3 &amp;"'!$H"&amp;6+$AO8),$AR$110=INDIRECT("'" &amp; $O$3 &amp;"'!$j"&amp;6+$AO8)),INDIRECT("'" &amp; $O$3 &amp;"'!$d"&amp;6+$AO8),"")</f>
        <v/>
      </c>
      <c r="DN117" s="218" t="str">
        <f t="array" aca="1" ref="DN117" ca="1">IF(AND(DN$3=INDIRECT("'" &amp; $O$3 &amp;"'!$H"&amp;6+$AO8),$AR$110=INDIRECT("'" &amp; $O$3 &amp;"'!$j"&amp;6+$AO8)),INDIRECT("'" &amp; $O$3 &amp;"'!$d"&amp;6+$AO8),"")</f>
        <v/>
      </c>
      <c r="DP117" s="218" t="str">
        <f t="array" aca="1" ref="DP117" ca="1">IF(AND(DP$3=INDIRECT("'" &amp; $O$3 &amp;"'!$H"&amp;6+$AO8),$AR$110=INDIRECT("'" &amp; $O$3 &amp;"'!$j"&amp;6+$AO8)),INDIRECT("'" &amp; $O$3 &amp;"'!$d"&amp;6+$AO8),"")</f>
        <v/>
      </c>
      <c r="DR117" s="218" t="str">
        <f t="array" aca="1" ref="DR117" ca="1">IF(AND(DR$3=INDIRECT("'" &amp; $O$3 &amp;"'!$H"&amp;6+$AO8),$AR$110=INDIRECT("'" &amp; $O$3 &amp;"'!$j"&amp;6+$AO8)),INDIRECT("'" &amp; $O$3 &amp;"'!$d"&amp;6+$AO8),"")</f>
        <v/>
      </c>
      <c r="DT117" s="218" t="str">
        <f t="array" aca="1" ref="DT117" ca="1">IF(AND(DT$3=INDIRECT("'" &amp; $O$3 &amp;"'!$H"&amp;6+$AO8),$AR$110=INDIRECT("'" &amp; $O$3 &amp;"'!$j"&amp;6+$AO8)),INDIRECT("'" &amp; $O$3 &amp;"'!$d"&amp;6+$AO8),"")</f>
        <v/>
      </c>
      <c r="DV117" s="218" t="str">
        <f t="array" aca="1" ref="DV117" ca="1">IF(AND(DV$3=INDIRECT("'" &amp; $O$3 &amp;"'!$H"&amp;6+$AO8),$AR$110=INDIRECT("'" &amp; $O$3 &amp;"'!$j"&amp;6+$AO8)),INDIRECT("'" &amp; $O$3 &amp;"'!$b"&amp;6+$AO8),"")</f>
        <v/>
      </c>
    </row>
    <row r="118" spans="45:126">
      <c r="AS118" t="str">
        <f t="array" aca="1" ref="AS118" ca="1">IF(AND(AS$3=INDIRECT("'" &amp; $O$3 &amp;"'!$H"&amp;6+$AO9),$AR$110=INDIRECT("'" &amp; $O$3 &amp;"'!$j"&amp;6+$AO9)),INDIRECT("'" &amp; $O$3 &amp;"'!$b"&amp;6+$AO9),"")</f>
        <v/>
      </c>
      <c r="AU118" t="str">
        <f t="array" aca="1" ref="AU118" ca="1">IF(AND(AU$3=INDIRECT("'" &amp; $O$3 &amp;"'!$H"&amp;6+$AO9),$AR$110=INDIRECT("'" &amp; $O$3 &amp;"'!$j"&amp;6+$AO9)),INDIRECT("'" &amp; $O$3 &amp;"'!$b"&amp;6+$AO9),"")</f>
        <v/>
      </c>
      <c r="AW118" t="str">
        <f t="array" aca="1" ref="AW118" ca="1">IF(AND(AW$3=INDIRECT("'" &amp; $O$3 &amp;"'!$H"&amp;6+$AO9),$AR$110=INDIRECT("'" &amp; $O$3 &amp;"'!$j"&amp;6+$AO9)),INDIRECT("'" &amp; $O$3 &amp;"'!$b"&amp;6+$AO9),"")</f>
        <v/>
      </c>
      <c r="AY118" t="str">
        <f t="array" aca="1" ref="AY118" ca="1">IF(AND(AY$3=INDIRECT("'" &amp; $O$3 &amp;"'!$H"&amp;6+$AO9),$AR$110=INDIRECT("'" &amp; $O$3 &amp;"'!$j"&amp;6+$AO9)),INDIRECT("'" &amp; $O$3 &amp;"'!$b"&amp;6+$AO9),"")</f>
        <v/>
      </c>
      <c r="BA118" t="str">
        <f t="array" aca="1" ref="BA118" ca="1">IF(AND(BA$3=INDIRECT("'" &amp; $O$3 &amp;"'!$H"&amp;6+$AO9),$AR$110=INDIRECT("'" &amp; $O$3 &amp;"'!$j"&amp;6+$AO9)),INDIRECT("'" &amp; $O$3 &amp;"'!$b"&amp;6+$AO9),"")</f>
        <v/>
      </c>
      <c r="BC118" t="str">
        <f t="array" aca="1" ref="BC118" ca="1">IF(AND(BC$3=INDIRECT("'" &amp; $O$3 &amp;"'!$H"&amp;6+$AO9),$AR$110=INDIRECT("'" &amp; $O$3 &amp;"'!$j"&amp;6+$AO9)),INDIRECT("'" &amp; $O$3 &amp;"'!$b"&amp;6+$AO9),"")</f>
        <v/>
      </c>
      <c r="BE118" t="str">
        <f t="array" aca="1" ref="BE118" ca="1">IF(AND(BE$3=INDIRECT("'" &amp; $O$3 &amp;"'!$H"&amp;6+$AO9),$AR$110=INDIRECT("'" &amp; $O$3 &amp;"'!$j"&amp;6+$AO9)),INDIRECT("'" &amp; $O$3 &amp;"'!$b"&amp;6+$AO9),"")</f>
        <v/>
      </c>
      <c r="BG118" t="str">
        <f t="array" aca="1" ref="BG118" ca="1">IF(AND(BG$3=INDIRECT("'" &amp; $O$3 &amp;"'!$H"&amp;6+$AO9),$AR$110=INDIRECT("'" &amp; $O$3 &amp;"'!$j"&amp;6+$AO9)),INDIRECT("'" &amp; $O$3 &amp;"'!$b"&amp;6+$AO9),"")</f>
        <v/>
      </c>
      <c r="BI118" t="str">
        <f t="array" aca="1" ref="BI118" ca="1">IF(AND(BI$3=INDIRECT("'" &amp; $O$3 &amp;"'!$H"&amp;6+$AO9),$AR$110=INDIRECT("'" &amp; $O$3 &amp;"'!$j"&amp;6+$AO9)),INDIRECT("'" &amp; $O$3 &amp;"'!$b"&amp;6+$AO9),"")</f>
        <v/>
      </c>
      <c r="BK118" t="str">
        <f t="array" aca="1" ref="BK118" ca="1">IF(AND(BK$3=INDIRECT("'" &amp; $O$3 &amp;"'!$H"&amp;6+$AO9),$AR$110=INDIRECT("'" &amp; $O$3 &amp;"'!$j"&amp;6+$AO9)),INDIRECT("'" &amp; $O$3 &amp;"'!$b"&amp;6+$AO9),"")</f>
        <v/>
      </c>
      <c r="BM118" t="str">
        <f t="array" aca="1" ref="BM118" ca="1">IF(AND(BM$3=INDIRECT("'" &amp; $O$3 &amp;"'!$H"&amp;6+$AO9),$AR$110=INDIRECT("'" &amp; $O$3 &amp;"'!$j"&amp;6+$AO9)),INDIRECT("'" &amp; $O$3 &amp;"'!$b"&amp;6+$AO9),"")</f>
        <v/>
      </c>
      <c r="BO118" t="str">
        <f t="array" aca="1" ref="BO118" ca="1">IF(AND(BO$3=INDIRECT("'" &amp; $O$3 &amp;"'!$H"&amp;6+$AO9),$AR$110=INDIRECT("'" &amp; $O$3 &amp;"'!$j"&amp;6+$AO9)),INDIRECT("'" &amp; $O$3 &amp;"'!$b"&amp;6+$AO9),"")</f>
        <v/>
      </c>
      <c r="BQ118" t="str">
        <f t="array" aca="1" ref="BQ118" ca="1">IF(AND(BQ$3=INDIRECT("'" &amp; $O$3 &amp;"'!$H"&amp;6+$AO9),$AR$110=INDIRECT("'" &amp; $O$3 &amp;"'!$j"&amp;6+$AO9)),INDIRECT("'" &amp; $O$3 &amp;"'!$b"&amp;6+$AO9),"")</f>
        <v/>
      </c>
      <c r="BV118" t="str">
        <f t="array" aca="1" ref="BV118" ca="1">IF(AND(BV$3=INDIRECT("'" &amp; $O$3 &amp;"'!$H"&amp;6+$AO9),$AR$110=INDIRECT("'" &amp; $O$3 &amp;"'!$j"&amp;6+$AO9)),INDIRECT("'" &amp; $O$3 &amp;"'!$c"&amp;6+$AO9),"")</f>
        <v/>
      </c>
      <c r="BX118" t="str">
        <f t="array" aca="1" ref="BX118" ca="1">IF(AND(BX$3=INDIRECT("'" &amp; $O$3 &amp;"'!$H"&amp;6+$AO9),$AR$110=INDIRECT("'" &amp; $O$3 &amp;"'!$j"&amp;6+$AO9)),INDIRECT("'" &amp; $O$3 &amp;"'!$c"&amp;6+$AO9),"")</f>
        <v/>
      </c>
      <c r="BZ118" t="str">
        <f t="array" aca="1" ref="BZ118" ca="1">IF(AND(BZ$3=INDIRECT("'" &amp; $O$3 &amp;"'!$H"&amp;6+$AO9),$AR$110=INDIRECT("'" &amp; $O$3 &amp;"'!$j"&amp;6+$AO9)),INDIRECT("'" &amp; $O$3 &amp;"'!$c"&amp;6+$AO9),"")</f>
        <v/>
      </c>
      <c r="CB118" t="str">
        <f t="array" aca="1" ref="CB118" ca="1">IF(AND(CB$3=INDIRECT("'" &amp; $O$3 &amp;"'!$H"&amp;6+$AO9),$AR$110=INDIRECT("'" &amp; $O$3 &amp;"'!$j"&amp;6+$AO9)),INDIRECT("'" &amp; $O$3 &amp;"'!$c"&amp;6+$AO9),"")</f>
        <v/>
      </c>
      <c r="CD118" t="str">
        <f t="array" aca="1" ref="CD118" ca="1">IF(AND(CD$3=INDIRECT("'" &amp; $O$3 &amp;"'!$H"&amp;6+$AO9),$AR$110=INDIRECT("'" &amp; $O$3 &amp;"'!$j"&amp;6+$AO9)),INDIRECT("'" &amp; $O$3 &amp;"'!$c"&amp;6+$AO9),"")</f>
        <v/>
      </c>
      <c r="CF118" t="str">
        <f t="array" aca="1" ref="CF118" ca="1">IF(AND(CF$3=INDIRECT("'" &amp; $O$3 &amp;"'!$H"&amp;6+$AO9),$AR$110=INDIRECT("'" &amp; $O$3 &amp;"'!$j"&amp;6+$AO9)),INDIRECT("'" &amp; $O$3 &amp;"'!$c"&amp;6+$AO9),"")</f>
        <v/>
      </c>
      <c r="CH118" t="str">
        <f t="array" aca="1" ref="CH118" ca="1">IF(AND(CH$3=INDIRECT("'" &amp; $O$3 &amp;"'!$H"&amp;6+$AO9),$AR$110=INDIRECT("'" &amp; $O$3 &amp;"'!$j"&amp;6+$AO9)),INDIRECT("'" &amp; $O$3 &amp;"'!$c"&amp;6+$AO9),"")</f>
        <v/>
      </c>
      <c r="CJ118" t="str">
        <f t="array" aca="1" ref="CJ118" ca="1">IF(AND(CJ$3=INDIRECT("'" &amp; $O$3 &amp;"'!$H"&amp;6+$AO9),$AR$110=INDIRECT("'" &amp; $O$3 &amp;"'!$j"&amp;6+$AO9)),INDIRECT("'" &amp; $O$3 &amp;"'!$c"&amp;6+$AO9),"")</f>
        <v/>
      </c>
      <c r="CL118" t="str">
        <f t="array" aca="1" ref="CL118" ca="1">IF(AND(CL$3=INDIRECT("'" &amp; $O$3 &amp;"'!$H"&amp;6+$AO9),$AR$110=INDIRECT("'" &amp; $O$3 &amp;"'!$j"&amp;6+$AO9)),INDIRECT("'" &amp; $O$3 &amp;"'!$c"&amp;6+$AO9),"")</f>
        <v/>
      </c>
      <c r="CN118" t="str">
        <f t="array" aca="1" ref="CN118" ca="1">IF(AND(CN$3=INDIRECT("'" &amp; $O$3 &amp;"'!$H"&amp;6+$AO9),$AR$110=INDIRECT("'" &amp; $O$3 &amp;"'!$j"&amp;6+$AO9)),INDIRECT("'" &amp; $O$3 &amp;"'!$c"&amp;6+$AO9),"")</f>
        <v/>
      </c>
      <c r="CP118" t="str">
        <f t="array" aca="1" ref="CP118" ca="1">IF(AND(CP$3=INDIRECT("'" &amp; $O$3 &amp;"'!$H"&amp;6+$AO9),$AR$110=INDIRECT("'" &amp; $O$3 &amp;"'!$j"&amp;6+$AO9)),INDIRECT("'" &amp; $O$3 &amp;"'!$c"&amp;6+$AO9),"")</f>
        <v/>
      </c>
      <c r="CR118" s="218" t="str">
        <f t="array" aca="1" ref="CR118" ca="1">IF(AND(CR$3=INDIRECT("'" &amp; $O$3 &amp;"'!$H"&amp;6+$AO9),$AR$110=INDIRECT("'" &amp; $O$3 &amp;"'!$j"&amp;6+$AO9)),INDIRECT("'" &amp; $O$3 &amp;"'!$c"&amp;6+$AO9),"")</f>
        <v/>
      </c>
      <c r="CT118" s="218" t="str">
        <f t="array" aca="1" ref="CT118" ca="1">IF(AND(CT$3=INDIRECT("'" &amp; $O$3 &amp;"'!$H"&amp;6+$AO9),$AR$110=INDIRECT("'" &amp; $O$3 &amp;"'!$j"&amp;6+$AO9)),INDIRECT("'" &amp; $O$3 &amp;"'!$b"&amp;6+$AO9),"")</f>
        <v/>
      </c>
      <c r="CX118" s="218" t="str">
        <f t="array" aca="1" ref="CX118" ca="1">IF(AND(CX$3=INDIRECT("'" &amp; $O$3 &amp;"'!$H"&amp;6+$AO9),$AR$110=INDIRECT("'" &amp; $O$3 &amp;"'!$j"&amp;6+$AO9)),INDIRECT("'" &amp; $O$3 &amp;"'!$d"&amp;6+$AO9),"")</f>
        <v/>
      </c>
      <c r="CZ118" s="218" t="str">
        <f t="array" aca="1" ref="CZ118" ca="1">IF(AND(CZ$3=INDIRECT("'" &amp; $O$3 &amp;"'!$H"&amp;6+$AO9),$AR$110=INDIRECT("'" &amp; $O$3 &amp;"'!$j"&amp;6+$AO9)),INDIRECT("'" &amp; $O$3 &amp;"'!$d"&amp;6+$AO9),"")</f>
        <v/>
      </c>
      <c r="DB118" s="218" t="str">
        <f t="array" aca="1" ref="DB118" ca="1">IF(AND(DB$3=INDIRECT("'" &amp; $O$3 &amp;"'!$H"&amp;6+$AO9),$AR$110=INDIRECT("'" &amp; $O$3 &amp;"'!$j"&amp;6+$AO9)),INDIRECT("'" &amp; $O$3 &amp;"'!$d"&amp;6+$AO9),"")</f>
        <v/>
      </c>
      <c r="DD118" s="218" t="str">
        <f t="array" aca="1" ref="DD118" ca="1">IF(AND(DD$3=INDIRECT("'" &amp; $O$3 &amp;"'!$H"&amp;6+$AO9),$AR$110=INDIRECT("'" &amp; $O$3 &amp;"'!$j"&amp;6+$AO9)),INDIRECT("'" &amp; $O$3 &amp;"'!$d"&amp;6+$AO9),"")</f>
        <v/>
      </c>
      <c r="DF118" s="218" t="str">
        <f t="array" aca="1" ref="DF118" ca="1">IF(AND(DF$3=INDIRECT("'" &amp; $O$3 &amp;"'!$H"&amp;6+$AO9),$AR$110=INDIRECT("'" &amp; $O$3 &amp;"'!$j"&amp;6+$AO9)),INDIRECT("'" &amp; $O$3 &amp;"'!$d"&amp;6+$AO9),"")</f>
        <v/>
      </c>
      <c r="DH118" s="218" t="str">
        <f t="array" aca="1" ref="DH118" ca="1">IF(AND(DH$3=INDIRECT("'" &amp; $O$3 &amp;"'!$H"&amp;6+$AO9),$AR$110=INDIRECT("'" &amp; $O$3 &amp;"'!$j"&amp;6+$AO9)),INDIRECT("'" &amp; $O$3 &amp;"'!$d"&amp;6+$AO9),"")</f>
        <v/>
      </c>
      <c r="DJ118" s="218" t="str">
        <f t="array" aca="1" ref="DJ118" ca="1">IF(AND(DJ$3=INDIRECT("'" &amp; $O$3 &amp;"'!$H"&amp;6+$AO9),$AR$110=INDIRECT("'" &amp; $O$3 &amp;"'!$j"&amp;6+$AO9)),INDIRECT("'" &amp; $O$3 &amp;"'!$d"&amp;6+$AO9),"")</f>
        <v/>
      </c>
      <c r="DL118" s="218" t="str">
        <f t="array" aca="1" ref="DL118" ca="1">IF(AND(DL$3=INDIRECT("'" &amp; $O$3 &amp;"'!$H"&amp;6+$AO9),$AR$110=INDIRECT("'" &amp; $O$3 &amp;"'!$j"&amp;6+$AO9)),INDIRECT("'" &amp; $O$3 &amp;"'!$d"&amp;6+$AO9),"")</f>
        <v/>
      </c>
      <c r="DN118" s="218" t="str">
        <f t="array" aca="1" ref="DN118" ca="1">IF(AND(DN$3=INDIRECT("'" &amp; $O$3 &amp;"'!$H"&amp;6+$AO9),$AR$110=INDIRECT("'" &amp; $O$3 &amp;"'!$j"&amp;6+$AO9)),INDIRECT("'" &amp; $O$3 &amp;"'!$d"&amp;6+$AO9),"")</f>
        <v/>
      </c>
      <c r="DP118" s="218" t="str">
        <f t="array" aca="1" ref="DP118" ca="1">IF(AND(DP$3=INDIRECT("'" &amp; $O$3 &amp;"'!$H"&amp;6+$AO9),$AR$110=INDIRECT("'" &amp; $O$3 &amp;"'!$j"&amp;6+$AO9)),INDIRECT("'" &amp; $O$3 &amp;"'!$d"&amp;6+$AO9),"")</f>
        <v/>
      </c>
      <c r="DR118" s="218" t="str">
        <f t="array" aca="1" ref="DR118" ca="1">IF(AND(DR$3=INDIRECT("'" &amp; $O$3 &amp;"'!$H"&amp;6+$AO9),$AR$110=INDIRECT("'" &amp; $O$3 &amp;"'!$j"&amp;6+$AO9)),INDIRECT("'" &amp; $O$3 &amp;"'!$d"&amp;6+$AO9),"")</f>
        <v/>
      </c>
      <c r="DT118" s="218" t="str">
        <f t="array" aca="1" ref="DT118" ca="1">IF(AND(DT$3=INDIRECT("'" &amp; $O$3 &amp;"'!$H"&amp;6+$AO9),$AR$110=INDIRECT("'" &amp; $O$3 &amp;"'!$j"&amp;6+$AO9)),INDIRECT("'" &amp; $O$3 &amp;"'!$d"&amp;6+$AO9),"")</f>
        <v/>
      </c>
      <c r="DV118" s="218" t="str">
        <f t="array" aca="1" ref="DV118" ca="1">IF(AND(DV$3=INDIRECT("'" &amp; $O$3 &amp;"'!$H"&amp;6+$AO9),$AR$110=INDIRECT("'" &amp; $O$3 &amp;"'!$j"&amp;6+$AO9)),INDIRECT("'" &amp; $O$3 &amp;"'!$b"&amp;6+$AO9),"")</f>
        <v/>
      </c>
    </row>
    <row r="119" spans="45:126">
      <c r="AS119" t="str">
        <f t="array" aca="1" ref="AS119" ca="1">IF(AND(AS$3=INDIRECT("'" &amp; $O$3 &amp;"'!$H"&amp;6+$AO10),$AR$110=INDIRECT("'" &amp; $O$3 &amp;"'!$j"&amp;6+$AO10)),INDIRECT("'" &amp; $O$3 &amp;"'!$b"&amp;6+$AO10),"")</f>
        <v/>
      </c>
      <c r="AU119" t="str">
        <f t="array" aca="1" ref="AU119" ca="1">IF(AND(AU$3=INDIRECT("'" &amp; $O$3 &amp;"'!$H"&amp;6+$AO10),$AR$110=INDIRECT("'" &amp; $O$3 &amp;"'!$j"&amp;6+$AO10)),INDIRECT("'" &amp; $O$3 &amp;"'!$b"&amp;6+$AO10),"")</f>
        <v/>
      </c>
      <c r="AW119" t="str">
        <f t="array" aca="1" ref="AW119" ca="1">IF(AND(AW$3=INDIRECT("'" &amp; $O$3 &amp;"'!$H"&amp;6+$AO10),$AR$110=INDIRECT("'" &amp; $O$3 &amp;"'!$j"&amp;6+$AO10)),INDIRECT("'" &amp; $O$3 &amp;"'!$b"&amp;6+$AO10),"")</f>
        <v/>
      </c>
      <c r="AY119" t="str">
        <f t="array" aca="1" ref="AY119" ca="1">IF(AND(AY$3=INDIRECT("'" &amp; $O$3 &amp;"'!$H"&amp;6+$AO10),$AR$110=INDIRECT("'" &amp; $O$3 &amp;"'!$j"&amp;6+$AO10)),INDIRECT("'" &amp; $O$3 &amp;"'!$b"&amp;6+$AO10),"")</f>
        <v/>
      </c>
      <c r="BA119" t="str">
        <f t="array" aca="1" ref="BA119" ca="1">IF(AND(BA$3=INDIRECT("'" &amp; $O$3 &amp;"'!$H"&amp;6+$AO10),$AR$110=INDIRECT("'" &amp; $O$3 &amp;"'!$j"&amp;6+$AO10)),INDIRECT("'" &amp; $O$3 &amp;"'!$b"&amp;6+$AO10),"")</f>
        <v/>
      </c>
      <c r="BC119" t="str">
        <f t="array" aca="1" ref="BC119" ca="1">IF(AND(BC$3=INDIRECT("'" &amp; $O$3 &amp;"'!$H"&amp;6+$AO10),$AR$110=INDIRECT("'" &amp; $O$3 &amp;"'!$j"&amp;6+$AO10)),INDIRECT("'" &amp; $O$3 &amp;"'!$b"&amp;6+$AO10),"")</f>
        <v/>
      </c>
      <c r="BE119" t="str">
        <f t="array" aca="1" ref="BE119" ca="1">IF(AND(BE$3=INDIRECT("'" &amp; $O$3 &amp;"'!$H"&amp;6+$AO10),$AR$110=INDIRECT("'" &amp; $O$3 &amp;"'!$j"&amp;6+$AO10)),INDIRECT("'" &amp; $O$3 &amp;"'!$b"&amp;6+$AO10),"")</f>
        <v/>
      </c>
      <c r="BG119" t="str">
        <f t="array" aca="1" ref="BG119" ca="1">IF(AND(BG$3=INDIRECT("'" &amp; $O$3 &amp;"'!$H"&amp;6+$AO10),$AR$110=INDIRECT("'" &amp; $O$3 &amp;"'!$j"&amp;6+$AO10)),INDIRECT("'" &amp; $O$3 &amp;"'!$b"&amp;6+$AO10),"")</f>
        <v/>
      </c>
      <c r="BI119" t="str">
        <f t="array" aca="1" ref="BI119" ca="1">IF(AND(BI$3=INDIRECT("'" &amp; $O$3 &amp;"'!$H"&amp;6+$AO10),$AR$110=INDIRECT("'" &amp; $O$3 &amp;"'!$j"&amp;6+$AO10)),INDIRECT("'" &amp; $O$3 &amp;"'!$b"&amp;6+$AO10),"")</f>
        <v/>
      </c>
      <c r="BK119" t="str">
        <f t="array" aca="1" ref="BK119" ca="1">IF(AND(BK$3=INDIRECT("'" &amp; $O$3 &amp;"'!$H"&amp;6+$AO10),$AR$110=INDIRECT("'" &amp; $O$3 &amp;"'!$j"&amp;6+$AO10)),INDIRECT("'" &amp; $O$3 &amp;"'!$b"&amp;6+$AO10),"")</f>
        <v/>
      </c>
      <c r="BM119" t="str">
        <f t="array" aca="1" ref="BM119" ca="1">IF(AND(BM$3=INDIRECT("'" &amp; $O$3 &amp;"'!$H"&amp;6+$AO10),$AR$110=INDIRECT("'" &amp; $O$3 &amp;"'!$j"&amp;6+$AO10)),INDIRECT("'" &amp; $O$3 &amp;"'!$b"&amp;6+$AO10),"")</f>
        <v/>
      </c>
      <c r="BO119" t="str">
        <f t="array" aca="1" ref="BO119" ca="1">IF(AND(BO$3=INDIRECT("'" &amp; $O$3 &amp;"'!$H"&amp;6+$AO10),$AR$110=INDIRECT("'" &amp; $O$3 &amp;"'!$j"&amp;6+$AO10)),INDIRECT("'" &amp; $O$3 &amp;"'!$b"&amp;6+$AO10),"")</f>
        <v/>
      </c>
      <c r="BQ119" t="str">
        <f t="array" aca="1" ref="BQ119" ca="1">IF(AND(BQ$3=INDIRECT("'" &amp; $O$3 &amp;"'!$H"&amp;6+$AO10),$AR$110=INDIRECT("'" &amp; $O$3 &amp;"'!$j"&amp;6+$AO10)),INDIRECT("'" &amp; $O$3 &amp;"'!$b"&amp;6+$AO10),"")</f>
        <v/>
      </c>
      <c r="BV119" t="str">
        <f t="array" aca="1" ref="BV119" ca="1">IF(AND(BV$3=INDIRECT("'" &amp; $O$3 &amp;"'!$H"&amp;6+$AO10),$AR$110=INDIRECT("'" &amp; $O$3 &amp;"'!$j"&amp;6+$AO10)),INDIRECT("'" &amp; $O$3 &amp;"'!$c"&amp;6+$AO10),"")</f>
        <v/>
      </c>
      <c r="BX119" t="str">
        <f t="array" aca="1" ref="BX119" ca="1">IF(AND(BX$3=INDIRECT("'" &amp; $O$3 &amp;"'!$H"&amp;6+$AO10),$AR$110=INDIRECT("'" &amp; $O$3 &amp;"'!$j"&amp;6+$AO10)),INDIRECT("'" &amp; $O$3 &amp;"'!$c"&amp;6+$AO10),"")</f>
        <v/>
      </c>
      <c r="BZ119" t="str">
        <f t="array" aca="1" ref="BZ119" ca="1">IF(AND(BZ$3=INDIRECT("'" &amp; $O$3 &amp;"'!$H"&amp;6+$AO10),$AR$110=INDIRECT("'" &amp; $O$3 &amp;"'!$j"&amp;6+$AO10)),INDIRECT("'" &amp; $O$3 &amp;"'!$c"&amp;6+$AO10),"")</f>
        <v/>
      </c>
      <c r="CB119" t="str">
        <f t="array" aca="1" ref="CB119" ca="1">IF(AND(CB$3=INDIRECT("'" &amp; $O$3 &amp;"'!$H"&amp;6+$AO10),$AR$110=INDIRECT("'" &amp; $O$3 &amp;"'!$j"&amp;6+$AO10)),INDIRECT("'" &amp; $O$3 &amp;"'!$c"&amp;6+$AO10),"")</f>
        <v/>
      </c>
      <c r="CD119" t="str">
        <f t="array" aca="1" ref="CD119" ca="1">IF(AND(CD$3=INDIRECT("'" &amp; $O$3 &amp;"'!$H"&amp;6+$AO10),$AR$110=INDIRECT("'" &amp; $O$3 &amp;"'!$j"&amp;6+$AO10)),INDIRECT("'" &amp; $O$3 &amp;"'!$c"&amp;6+$AO10),"")</f>
        <v/>
      </c>
      <c r="CF119" t="str">
        <f t="array" aca="1" ref="CF119" ca="1">IF(AND(CF$3=INDIRECT("'" &amp; $O$3 &amp;"'!$H"&amp;6+$AO10),$AR$110=INDIRECT("'" &amp; $O$3 &amp;"'!$j"&amp;6+$AO10)),INDIRECT("'" &amp; $O$3 &amp;"'!$c"&amp;6+$AO10),"")</f>
        <v/>
      </c>
      <c r="CH119" t="str">
        <f t="array" aca="1" ref="CH119" ca="1">IF(AND(CH$3=INDIRECT("'" &amp; $O$3 &amp;"'!$H"&amp;6+$AO10),$AR$110=INDIRECT("'" &amp; $O$3 &amp;"'!$j"&amp;6+$AO10)),INDIRECT("'" &amp; $O$3 &amp;"'!$c"&amp;6+$AO10),"")</f>
        <v/>
      </c>
      <c r="CJ119" t="str">
        <f t="array" aca="1" ref="CJ119" ca="1">IF(AND(CJ$3=INDIRECT("'" &amp; $O$3 &amp;"'!$H"&amp;6+$AO10),$AR$110=INDIRECT("'" &amp; $O$3 &amp;"'!$j"&amp;6+$AO10)),INDIRECT("'" &amp; $O$3 &amp;"'!$c"&amp;6+$AO10),"")</f>
        <v/>
      </c>
      <c r="CL119" t="str">
        <f t="array" aca="1" ref="CL119" ca="1">IF(AND(CL$3=INDIRECT("'" &amp; $O$3 &amp;"'!$H"&amp;6+$AO10),$AR$110=INDIRECT("'" &amp; $O$3 &amp;"'!$j"&amp;6+$AO10)),INDIRECT("'" &amp; $O$3 &amp;"'!$c"&amp;6+$AO10),"")</f>
        <v/>
      </c>
      <c r="CN119" t="str">
        <f t="array" aca="1" ref="CN119" ca="1">IF(AND(CN$3=INDIRECT("'" &amp; $O$3 &amp;"'!$H"&amp;6+$AO10),$AR$110=INDIRECT("'" &amp; $O$3 &amp;"'!$j"&amp;6+$AO10)),INDIRECT("'" &amp; $O$3 &amp;"'!$c"&amp;6+$AO10),"")</f>
        <v/>
      </c>
      <c r="CP119" t="str">
        <f t="array" aca="1" ref="CP119" ca="1">IF(AND(CP$3=INDIRECT("'" &amp; $O$3 &amp;"'!$H"&amp;6+$AO10),$AR$110=INDIRECT("'" &amp; $O$3 &amp;"'!$j"&amp;6+$AO10)),INDIRECT("'" &amp; $O$3 &amp;"'!$c"&amp;6+$AO10),"")</f>
        <v/>
      </c>
      <c r="CR119" s="218" t="str">
        <f t="array" aca="1" ref="CR119" ca="1">IF(AND(CR$3=INDIRECT("'" &amp; $O$3 &amp;"'!$H"&amp;6+$AO10),$AR$110=INDIRECT("'" &amp; $O$3 &amp;"'!$j"&amp;6+$AO10)),INDIRECT("'" &amp; $O$3 &amp;"'!$c"&amp;6+$AO10),"")</f>
        <v/>
      </c>
      <c r="CT119" s="218" t="str">
        <f t="array" aca="1" ref="CT119" ca="1">IF(AND(CT$3=INDIRECT("'" &amp; $O$3 &amp;"'!$H"&amp;6+$AO10),$AR$110=INDIRECT("'" &amp; $O$3 &amp;"'!$j"&amp;6+$AO10)),INDIRECT("'" &amp; $O$3 &amp;"'!$b"&amp;6+$AO10),"")</f>
        <v/>
      </c>
      <c r="CX119" s="218" t="str">
        <f t="array" aca="1" ref="CX119" ca="1">IF(AND(CX$3=INDIRECT("'" &amp; $O$3 &amp;"'!$H"&amp;6+$AO10),$AR$110=INDIRECT("'" &amp; $O$3 &amp;"'!$j"&amp;6+$AO10)),INDIRECT("'" &amp; $O$3 &amp;"'!$d"&amp;6+$AO10),"")</f>
        <v/>
      </c>
      <c r="CZ119" s="218" t="str">
        <f t="array" aca="1" ref="CZ119" ca="1">IF(AND(CZ$3=INDIRECT("'" &amp; $O$3 &amp;"'!$H"&amp;6+$AO10),$AR$110=INDIRECT("'" &amp; $O$3 &amp;"'!$j"&amp;6+$AO10)),INDIRECT("'" &amp; $O$3 &amp;"'!$d"&amp;6+$AO10),"")</f>
        <v/>
      </c>
      <c r="DB119" s="218" t="str">
        <f t="array" aca="1" ref="DB119" ca="1">IF(AND(DB$3=INDIRECT("'" &amp; $O$3 &amp;"'!$H"&amp;6+$AO10),$AR$110=INDIRECT("'" &amp; $O$3 &amp;"'!$j"&amp;6+$AO10)),INDIRECT("'" &amp; $O$3 &amp;"'!$d"&amp;6+$AO10),"")</f>
        <v/>
      </c>
      <c r="DD119" s="218" t="str">
        <f t="array" aca="1" ref="DD119" ca="1">IF(AND(DD$3=INDIRECT("'" &amp; $O$3 &amp;"'!$H"&amp;6+$AO10),$AR$110=INDIRECT("'" &amp; $O$3 &amp;"'!$j"&amp;6+$AO10)),INDIRECT("'" &amp; $O$3 &amp;"'!$d"&amp;6+$AO10),"")</f>
        <v/>
      </c>
      <c r="DF119" s="218" t="str">
        <f t="array" aca="1" ref="DF119" ca="1">IF(AND(DF$3=INDIRECT("'" &amp; $O$3 &amp;"'!$H"&amp;6+$AO10),$AR$110=INDIRECT("'" &amp; $O$3 &amp;"'!$j"&amp;6+$AO10)),INDIRECT("'" &amp; $O$3 &amp;"'!$d"&amp;6+$AO10),"")</f>
        <v/>
      </c>
      <c r="DH119" s="218" t="str">
        <f t="array" aca="1" ref="DH119" ca="1">IF(AND(DH$3=INDIRECT("'" &amp; $O$3 &amp;"'!$H"&amp;6+$AO10),$AR$110=INDIRECT("'" &amp; $O$3 &amp;"'!$j"&amp;6+$AO10)),INDIRECT("'" &amp; $O$3 &amp;"'!$d"&amp;6+$AO10),"")</f>
        <v/>
      </c>
      <c r="DJ119" s="218" t="str">
        <f t="array" aca="1" ref="DJ119" ca="1">IF(AND(DJ$3=INDIRECT("'" &amp; $O$3 &amp;"'!$H"&amp;6+$AO10),$AR$110=INDIRECT("'" &amp; $O$3 &amp;"'!$j"&amp;6+$AO10)),INDIRECT("'" &amp; $O$3 &amp;"'!$d"&amp;6+$AO10),"")</f>
        <v/>
      </c>
      <c r="DL119" s="218" t="str">
        <f t="array" aca="1" ref="DL119" ca="1">IF(AND(DL$3=INDIRECT("'" &amp; $O$3 &amp;"'!$H"&amp;6+$AO10),$AR$110=INDIRECT("'" &amp; $O$3 &amp;"'!$j"&amp;6+$AO10)),INDIRECT("'" &amp; $O$3 &amp;"'!$d"&amp;6+$AO10),"")</f>
        <v/>
      </c>
      <c r="DN119" s="218" t="str">
        <f t="array" aca="1" ref="DN119" ca="1">IF(AND(DN$3=INDIRECT("'" &amp; $O$3 &amp;"'!$H"&amp;6+$AO10),$AR$110=INDIRECT("'" &amp; $O$3 &amp;"'!$j"&amp;6+$AO10)),INDIRECT("'" &amp; $O$3 &amp;"'!$d"&amp;6+$AO10),"")</f>
        <v/>
      </c>
      <c r="DP119" s="218" t="str">
        <f t="array" aca="1" ref="DP119" ca="1">IF(AND(DP$3=INDIRECT("'" &amp; $O$3 &amp;"'!$H"&amp;6+$AO10),$AR$110=INDIRECT("'" &amp; $O$3 &amp;"'!$j"&amp;6+$AO10)),INDIRECT("'" &amp; $O$3 &amp;"'!$d"&amp;6+$AO10),"")</f>
        <v/>
      </c>
      <c r="DR119" s="218" t="str">
        <f t="array" aca="1" ref="DR119" ca="1">IF(AND(DR$3=INDIRECT("'" &amp; $O$3 &amp;"'!$H"&amp;6+$AO10),$AR$110=INDIRECT("'" &amp; $O$3 &amp;"'!$j"&amp;6+$AO10)),INDIRECT("'" &amp; $O$3 &amp;"'!$d"&amp;6+$AO10),"")</f>
        <v/>
      </c>
      <c r="DT119" s="218" t="str">
        <f t="array" aca="1" ref="DT119" ca="1">IF(AND(DT$3=INDIRECT("'" &amp; $O$3 &amp;"'!$H"&amp;6+$AO10),$AR$110=INDIRECT("'" &amp; $O$3 &amp;"'!$j"&amp;6+$AO10)),INDIRECT("'" &amp; $O$3 &amp;"'!$d"&amp;6+$AO10),"")</f>
        <v/>
      </c>
      <c r="DV119" s="218" t="str">
        <f t="array" aca="1" ref="DV119" ca="1">IF(AND(DV$3=INDIRECT("'" &amp; $O$3 &amp;"'!$H"&amp;6+$AO10),$AR$110=INDIRECT("'" &amp; $O$3 &amp;"'!$j"&amp;6+$AO10)),INDIRECT("'" &amp; $O$3 &amp;"'!$b"&amp;6+$AO10),"")</f>
        <v/>
      </c>
    </row>
    <row r="120" spans="45:126">
      <c r="AS120" t="str">
        <f t="array" aca="1" ref="AS120" ca="1">IF(AND(AS$3=INDIRECT("'" &amp; $O$3 &amp;"'!$H"&amp;6+$AO11),$AR$110=INDIRECT("'" &amp; $O$3 &amp;"'!$j"&amp;6+$AO11)),INDIRECT("'" &amp; $O$3 &amp;"'!$b"&amp;6+$AO11),"")</f>
        <v/>
      </c>
      <c r="AU120" t="str">
        <f t="array" aca="1" ref="AU120" ca="1">IF(AND(AU$3=INDIRECT("'" &amp; $O$3 &amp;"'!$H"&amp;6+$AO11),$AR$110=INDIRECT("'" &amp; $O$3 &amp;"'!$j"&amp;6+$AO11)),INDIRECT("'" &amp; $O$3 &amp;"'!$b"&amp;6+$AO11),"")</f>
        <v/>
      </c>
      <c r="AW120" t="str">
        <f t="array" aca="1" ref="AW120" ca="1">IF(AND(AW$3=INDIRECT("'" &amp; $O$3 &amp;"'!$H"&amp;6+$AO11),$AR$110=INDIRECT("'" &amp; $O$3 &amp;"'!$j"&amp;6+$AO11)),INDIRECT("'" &amp; $O$3 &amp;"'!$b"&amp;6+$AO11),"")</f>
        <v/>
      </c>
      <c r="AY120" t="str">
        <f t="array" aca="1" ref="AY120" ca="1">IF(AND(AY$3=INDIRECT("'" &amp; $O$3 &amp;"'!$H"&amp;6+$AO11),$AR$110=INDIRECT("'" &amp; $O$3 &amp;"'!$j"&amp;6+$AO11)),INDIRECT("'" &amp; $O$3 &amp;"'!$b"&amp;6+$AO11),"")</f>
        <v/>
      </c>
      <c r="BA120" t="str">
        <f t="array" aca="1" ref="BA120" ca="1">IF(AND(BA$3=INDIRECT("'" &amp; $O$3 &amp;"'!$H"&amp;6+$AO11),$AR$110=INDIRECT("'" &amp; $O$3 &amp;"'!$j"&amp;6+$AO11)),INDIRECT("'" &amp; $O$3 &amp;"'!$b"&amp;6+$AO11),"")</f>
        <v/>
      </c>
      <c r="BC120" t="str">
        <f t="array" aca="1" ref="BC120" ca="1">IF(AND(BC$3=INDIRECT("'" &amp; $O$3 &amp;"'!$H"&amp;6+$AO11),$AR$110=INDIRECT("'" &amp; $O$3 &amp;"'!$j"&amp;6+$AO11)),INDIRECT("'" &amp; $O$3 &amp;"'!$b"&amp;6+$AO11),"")</f>
        <v/>
      </c>
      <c r="BE120" t="str">
        <f t="array" aca="1" ref="BE120" ca="1">IF(AND(BE$3=INDIRECT("'" &amp; $O$3 &amp;"'!$H"&amp;6+$AO11),$AR$110=INDIRECT("'" &amp; $O$3 &amp;"'!$j"&amp;6+$AO11)),INDIRECT("'" &amp; $O$3 &amp;"'!$b"&amp;6+$AO11),"")</f>
        <v/>
      </c>
      <c r="BG120" t="str">
        <f t="array" aca="1" ref="BG120" ca="1">IF(AND(BG$3=INDIRECT("'" &amp; $O$3 &amp;"'!$H"&amp;6+$AO11),$AR$110=INDIRECT("'" &amp; $O$3 &amp;"'!$j"&amp;6+$AO11)),INDIRECT("'" &amp; $O$3 &amp;"'!$b"&amp;6+$AO11),"")</f>
        <v/>
      </c>
      <c r="BI120" t="str">
        <f t="array" aca="1" ref="BI120" ca="1">IF(AND(BI$3=INDIRECT("'" &amp; $O$3 &amp;"'!$H"&amp;6+$AO11),$AR$110=INDIRECT("'" &amp; $O$3 &amp;"'!$j"&amp;6+$AO11)),INDIRECT("'" &amp; $O$3 &amp;"'!$b"&amp;6+$AO11),"")</f>
        <v/>
      </c>
      <c r="BK120" t="str">
        <f t="array" aca="1" ref="BK120" ca="1">IF(AND(BK$3=INDIRECT("'" &amp; $O$3 &amp;"'!$H"&amp;6+$AO11),$AR$110=INDIRECT("'" &amp; $O$3 &amp;"'!$j"&amp;6+$AO11)),INDIRECT("'" &amp; $O$3 &amp;"'!$b"&amp;6+$AO11),"")</f>
        <v/>
      </c>
      <c r="BM120" t="str">
        <f t="array" aca="1" ref="BM120" ca="1">IF(AND(BM$3=INDIRECT("'" &amp; $O$3 &amp;"'!$H"&amp;6+$AO11),$AR$110=INDIRECT("'" &amp; $O$3 &amp;"'!$j"&amp;6+$AO11)),INDIRECT("'" &amp; $O$3 &amp;"'!$b"&amp;6+$AO11),"")</f>
        <v/>
      </c>
      <c r="BO120" t="str">
        <f t="array" aca="1" ref="BO120" ca="1">IF(AND(BO$3=INDIRECT("'" &amp; $O$3 &amp;"'!$H"&amp;6+$AO11),$AR$110=INDIRECT("'" &amp; $O$3 &amp;"'!$j"&amp;6+$AO11)),INDIRECT("'" &amp; $O$3 &amp;"'!$b"&amp;6+$AO11),"")</f>
        <v/>
      </c>
      <c r="BQ120" t="str">
        <f t="array" aca="1" ref="BQ120" ca="1">IF(AND(BQ$3=INDIRECT("'" &amp; $O$3 &amp;"'!$H"&amp;6+$AO11),$AR$110=INDIRECT("'" &amp; $O$3 &amp;"'!$j"&amp;6+$AO11)),INDIRECT("'" &amp; $O$3 &amp;"'!$b"&amp;6+$AO11),"")</f>
        <v/>
      </c>
      <c r="BV120" t="str">
        <f t="array" aca="1" ref="BV120" ca="1">IF(AND(BV$3=INDIRECT("'" &amp; $O$3 &amp;"'!$H"&amp;6+$AO11),$AR$110=INDIRECT("'" &amp; $O$3 &amp;"'!$j"&amp;6+$AO11)),INDIRECT("'" &amp; $O$3 &amp;"'!$c"&amp;6+$AO11),"")</f>
        <v/>
      </c>
      <c r="BX120" t="str">
        <f t="array" aca="1" ref="BX120" ca="1">IF(AND(BX$3=INDIRECT("'" &amp; $O$3 &amp;"'!$H"&amp;6+$AO11),$AR$110=INDIRECT("'" &amp; $O$3 &amp;"'!$j"&amp;6+$AO11)),INDIRECT("'" &amp; $O$3 &amp;"'!$c"&amp;6+$AO11),"")</f>
        <v/>
      </c>
      <c r="BZ120" t="str">
        <f t="array" aca="1" ref="BZ120" ca="1">IF(AND(BZ$3=INDIRECT("'" &amp; $O$3 &amp;"'!$H"&amp;6+$AO11),$AR$110=INDIRECT("'" &amp; $O$3 &amp;"'!$j"&amp;6+$AO11)),INDIRECT("'" &amp; $O$3 &amp;"'!$c"&amp;6+$AO11),"")</f>
        <v/>
      </c>
      <c r="CB120" t="str">
        <f t="array" aca="1" ref="CB120" ca="1">IF(AND(CB$3=INDIRECT("'" &amp; $O$3 &amp;"'!$H"&amp;6+$AO11),$AR$110=INDIRECT("'" &amp; $O$3 &amp;"'!$j"&amp;6+$AO11)),INDIRECT("'" &amp; $O$3 &amp;"'!$c"&amp;6+$AO11),"")</f>
        <v/>
      </c>
      <c r="CD120" t="str">
        <f t="array" aca="1" ref="CD120" ca="1">IF(AND(CD$3=INDIRECT("'" &amp; $O$3 &amp;"'!$H"&amp;6+$AO11),$AR$110=INDIRECT("'" &amp; $O$3 &amp;"'!$j"&amp;6+$AO11)),INDIRECT("'" &amp; $O$3 &amp;"'!$c"&amp;6+$AO11),"")</f>
        <v/>
      </c>
      <c r="CF120" t="str">
        <f t="array" aca="1" ref="CF120" ca="1">IF(AND(CF$3=INDIRECT("'" &amp; $O$3 &amp;"'!$H"&amp;6+$AO11),$AR$110=INDIRECT("'" &amp; $O$3 &amp;"'!$j"&amp;6+$AO11)),INDIRECT("'" &amp; $O$3 &amp;"'!$c"&amp;6+$AO11),"")</f>
        <v/>
      </c>
      <c r="CH120" t="str">
        <f t="array" aca="1" ref="CH120" ca="1">IF(AND(CH$3=INDIRECT("'" &amp; $O$3 &amp;"'!$H"&amp;6+$AO11),$AR$110=INDIRECT("'" &amp; $O$3 &amp;"'!$j"&amp;6+$AO11)),INDIRECT("'" &amp; $O$3 &amp;"'!$c"&amp;6+$AO11),"")</f>
        <v/>
      </c>
      <c r="CJ120" t="str">
        <f t="array" aca="1" ref="CJ120" ca="1">IF(AND(CJ$3=INDIRECT("'" &amp; $O$3 &amp;"'!$H"&amp;6+$AO11),$AR$110=INDIRECT("'" &amp; $O$3 &amp;"'!$j"&amp;6+$AO11)),INDIRECT("'" &amp; $O$3 &amp;"'!$c"&amp;6+$AO11),"")</f>
        <v/>
      </c>
      <c r="CL120" t="str">
        <f t="array" aca="1" ref="CL120" ca="1">IF(AND(CL$3=INDIRECT("'" &amp; $O$3 &amp;"'!$H"&amp;6+$AO11),$AR$110=INDIRECT("'" &amp; $O$3 &amp;"'!$j"&amp;6+$AO11)),INDIRECT("'" &amp; $O$3 &amp;"'!$c"&amp;6+$AO11),"")</f>
        <v/>
      </c>
      <c r="CN120" t="str">
        <f t="array" aca="1" ref="CN120" ca="1">IF(AND(CN$3=INDIRECT("'" &amp; $O$3 &amp;"'!$H"&amp;6+$AO11),$AR$110=INDIRECT("'" &amp; $O$3 &amp;"'!$j"&amp;6+$AO11)),INDIRECT("'" &amp; $O$3 &amp;"'!$c"&amp;6+$AO11),"")</f>
        <v/>
      </c>
      <c r="CP120" t="str">
        <f t="array" aca="1" ref="CP120" ca="1">IF(AND(CP$3=INDIRECT("'" &amp; $O$3 &amp;"'!$H"&amp;6+$AO11),$AR$110=INDIRECT("'" &amp; $O$3 &amp;"'!$j"&amp;6+$AO11)),INDIRECT("'" &amp; $O$3 &amp;"'!$c"&amp;6+$AO11),"")</f>
        <v/>
      </c>
      <c r="CR120" s="218" t="str">
        <f t="array" aca="1" ref="CR120" ca="1">IF(AND(CR$3=INDIRECT("'" &amp; $O$3 &amp;"'!$H"&amp;6+$AO11),$AR$110=INDIRECT("'" &amp; $O$3 &amp;"'!$j"&amp;6+$AO11)),INDIRECT("'" &amp; $O$3 &amp;"'!$c"&amp;6+$AO11),"")</f>
        <v/>
      </c>
      <c r="CT120" s="218" t="str">
        <f t="array" aca="1" ref="CT120" ca="1">IF(AND(CT$3=INDIRECT("'" &amp; $O$3 &amp;"'!$H"&amp;6+$AO11),$AR$110=INDIRECT("'" &amp; $O$3 &amp;"'!$j"&amp;6+$AO11)),INDIRECT("'" &amp; $O$3 &amp;"'!$b"&amp;6+$AO11),"")</f>
        <v/>
      </c>
      <c r="CX120" s="218" t="str">
        <f t="array" aca="1" ref="CX120" ca="1">IF(AND(CX$3=INDIRECT("'" &amp; $O$3 &amp;"'!$H"&amp;6+$AO11),$AR$110=INDIRECT("'" &amp; $O$3 &amp;"'!$j"&amp;6+$AO11)),INDIRECT("'" &amp; $O$3 &amp;"'!$d"&amp;6+$AO11),"")</f>
        <v/>
      </c>
      <c r="CZ120" s="218" t="str">
        <f t="array" aca="1" ref="CZ120" ca="1">IF(AND(CZ$3=INDIRECT("'" &amp; $O$3 &amp;"'!$H"&amp;6+$AO11),$AR$110=INDIRECT("'" &amp; $O$3 &amp;"'!$j"&amp;6+$AO11)),INDIRECT("'" &amp; $O$3 &amp;"'!$d"&amp;6+$AO11),"")</f>
        <v/>
      </c>
      <c r="DB120" s="218" t="str">
        <f t="array" aca="1" ref="DB120" ca="1">IF(AND(DB$3=INDIRECT("'" &amp; $O$3 &amp;"'!$H"&amp;6+$AO11),$AR$110=INDIRECT("'" &amp; $O$3 &amp;"'!$j"&amp;6+$AO11)),INDIRECT("'" &amp; $O$3 &amp;"'!$d"&amp;6+$AO11),"")</f>
        <v/>
      </c>
      <c r="DD120" s="218" t="str">
        <f t="array" aca="1" ref="DD120" ca="1">IF(AND(DD$3=INDIRECT("'" &amp; $O$3 &amp;"'!$H"&amp;6+$AO11),$AR$110=INDIRECT("'" &amp; $O$3 &amp;"'!$j"&amp;6+$AO11)),INDIRECT("'" &amp; $O$3 &amp;"'!$d"&amp;6+$AO11),"")</f>
        <v/>
      </c>
      <c r="DF120" s="218" t="str">
        <f t="array" aca="1" ref="DF120" ca="1">IF(AND(DF$3=INDIRECT("'" &amp; $O$3 &amp;"'!$H"&amp;6+$AO11),$AR$110=INDIRECT("'" &amp; $O$3 &amp;"'!$j"&amp;6+$AO11)),INDIRECT("'" &amp; $O$3 &amp;"'!$d"&amp;6+$AO11),"")</f>
        <v/>
      </c>
      <c r="DH120" s="218" t="str">
        <f t="array" aca="1" ref="DH120" ca="1">IF(AND(DH$3=INDIRECT("'" &amp; $O$3 &amp;"'!$H"&amp;6+$AO11),$AR$110=INDIRECT("'" &amp; $O$3 &amp;"'!$j"&amp;6+$AO11)),INDIRECT("'" &amp; $O$3 &amp;"'!$d"&amp;6+$AO11),"")</f>
        <v/>
      </c>
      <c r="DJ120" s="218" t="str">
        <f t="array" aca="1" ref="DJ120" ca="1">IF(AND(DJ$3=INDIRECT("'" &amp; $O$3 &amp;"'!$H"&amp;6+$AO11),$AR$110=INDIRECT("'" &amp; $O$3 &amp;"'!$j"&amp;6+$AO11)),INDIRECT("'" &amp; $O$3 &amp;"'!$d"&amp;6+$AO11),"")</f>
        <v/>
      </c>
      <c r="DL120" s="218" t="str">
        <f t="array" aca="1" ref="DL120" ca="1">IF(AND(DL$3=INDIRECT("'" &amp; $O$3 &amp;"'!$H"&amp;6+$AO11),$AR$110=INDIRECT("'" &amp; $O$3 &amp;"'!$j"&amp;6+$AO11)),INDIRECT("'" &amp; $O$3 &amp;"'!$d"&amp;6+$AO11),"")</f>
        <v/>
      </c>
      <c r="DN120" s="218" t="str">
        <f t="array" aca="1" ref="DN120" ca="1">IF(AND(DN$3=INDIRECT("'" &amp; $O$3 &amp;"'!$H"&amp;6+$AO11),$AR$110=INDIRECT("'" &amp; $O$3 &amp;"'!$j"&amp;6+$AO11)),INDIRECT("'" &amp; $O$3 &amp;"'!$d"&amp;6+$AO11),"")</f>
        <v/>
      </c>
      <c r="DP120" s="218" t="str">
        <f t="array" aca="1" ref="DP120" ca="1">IF(AND(DP$3=INDIRECT("'" &amp; $O$3 &amp;"'!$H"&amp;6+$AO11),$AR$110=INDIRECT("'" &amp; $O$3 &amp;"'!$j"&amp;6+$AO11)),INDIRECT("'" &amp; $O$3 &amp;"'!$d"&amp;6+$AO11),"")</f>
        <v/>
      </c>
      <c r="DR120" s="218" t="str">
        <f t="array" aca="1" ref="DR120" ca="1">IF(AND(DR$3=INDIRECT("'" &amp; $O$3 &amp;"'!$H"&amp;6+$AO11),$AR$110=INDIRECT("'" &amp; $O$3 &amp;"'!$j"&amp;6+$AO11)),INDIRECT("'" &amp; $O$3 &amp;"'!$d"&amp;6+$AO11),"")</f>
        <v/>
      </c>
      <c r="DT120" s="218" t="str">
        <f t="array" aca="1" ref="DT120" ca="1">IF(AND(DT$3=INDIRECT("'" &amp; $O$3 &amp;"'!$H"&amp;6+$AO11),$AR$110=INDIRECT("'" &amp; $O$3 &amp;"'!$j"&amp;6+$AO11)),INDIRECT("'" &amp; $O$3 &amp;"'!$d"&amp;6+$AO11),"")</f>
        <v/>
      </c>
      <c r="DV120" s="218" t="str">
        <f t="array" aca="1" ref="DV120" ca="1">IF(AND(DV$3=INDIRECT("'" &amp; $O$3 &amp;"'!$H"&amp;6+$AO11),$AR$110=INDIRECT("'" &amp; $O$3 &amp;"'!$j"&amp;6+$AO11)),INDIRECT("'" &amp; $O$3 &amp;"'!$b"&amp;6+$AO11),"")</f>
        <v/>
      </c>
    </row>
    <row r="121" spans="45:126">
      <c r="AS121" t="str">
        <f t="array" aca="1" ref="AS121" ca="1">IF(AND(AS$3=INDIRECT("'" &amp; $O$3 &amp;"'!$H"&amp;6+$AO12),$AR$110=INDIRECT("'" &amp; $O$3 &amp;"'!$j"&amp;6+$AO12)),INDIRECT("'" &amp; $O$3 &amp;"'!$b"&amp;6+$AO12),"")</f>
        <v/>
      </c>
      <c r="AU121" t="str">
        <f t="array" aca="1" ref="AU121" ca="1">IF(AND(AU$3=INDIRECT("'" &amp; $O$3 &amp;"'!$H"&amp;6+$AO12),$AR$110=INDIRECT("'" &amp; $O$3 &amp;"'!$j"&amp;6+$AO12)),INDIRECT("'" &amp; $O$3 &amp;"'!$b"&amp;6+$AO12),"")</f>
        <v/>
      </c>
      <c r="AW121" t="str">
        <f t="array" aca="1" ref="AW121" ca="1">IF(AND(AW$3=INDIRECT("'" &amp; $O$3 &amp;"'!$H"&amp;6+$AO12),$AR$110=INDIRECT("'" &amp; $O$3 &amp;"'!$j"&amp;6+$AO12)),INDIRECT("'" &amp; $O$3 &amp;"'!$b"&amp;6+$AO12),"")</f>
        <v/>
      </c>
      <c r="AY121" t="str">
        <f t="array" aca="1" ref="AY121" ca="1">IF(AND(AY$3=INDIRECT("'" &amp; $O$3 &amp;"'!$H"&amp;6+$AO12),$AR$110=INDIRECT("'" &amp; $O$3 &amp;"'!$j"&amp;6+$AO12)),INDIRECT("'" &amp; $O$3 &amp;"'!$b"&amp;6+$AO12),"")</f>
        <v/>
      </c>
      <c r="BA121" t="str">
        <f t="array" aca="1" ref="BA121" ca="1">IF(AND(BA$3=INDIRECT("'" &amp; $O$3 &amp;"'!$H"&amp;6+$AO12),$AR$110=INDIRECT("'" &amp; $O$3 &amp;"'!$j"&amp;6+$AO12)),INDIRECT("'" &amp; $O$3 &amp;"'!$b"&amp;6+$AO12),"")</f>
        <v/>
      </c>
      <c r="BC121" t="str">
        <f t="array" aca="1" ref="BC121" ca="1">IF(AND(BC$3=INDIRECT("'" &amp; $O$3 &amp;"'!$H"&amp;6+$AO12),$AR$110=INDIRECT("'" &amp; $O$3 &amp;"'!$j"&amp;6+$AO12)),INDIRECT("'" &amp; $O$3 &amp;"'!$b"&amp;6+$AO12),"")</f>
        <v/>
      </c>
      <c r="BE121" t="str">
        <f t="array" aca="1" ref="BE121" ca="1">IF(AND(BE$3=INDIRECT("'" &amp; $O$3 &amp;"'!$H"&amp;6+$AO12),$AR$110=INDIRECT("'" &amp; $O$3 &amp;"'!$j"&amp;6+$AO12)),INDIRECT("'" &amp; $O$3 &amp;"'!$b"&amp;6+$AO12),"")</f>
        <v/>
      </c>
      <c r="BG121" t="str">
        <f t="array" aca="1" ref="BG121" ca="1">IF(AND(BG$3=INDIRECT("'" &amp; $O$3 &amp;"'!$H"&amp;6+$AO12),$AR$110=INDIRECT("'" &amp; $O$3 &amp;"'!$j"&amp;6+$AO12)),INDIRECT("'" &amp; $O$3 &amp;"'!$b"&amp;6+$AO12),"")</f>
        <v/>
      </c>
      <c r="BI121" t="str">
        <f t="array" aca="1" ref="BI121" ca="1">IF(AND(BI$3=INDIRECT("'" &amp; $O$3 &amp;"'!$H"&amp;6+$AO12),$AR$110=INDIRECT("'" &amp; $O$3 &amp;"'!$j"&amp;6+$AO12)),INDIRECT("'" &amp; $O$3 &amp;"'!$b"&amp;6+$AO12),"")</f>
        <v/>
      </c>
      <c r="BK121" t="str">
        <f t="array" aca="1" ref="BK121" ca="1">IF(AND(BK$3=INDIRECT("'" &amp; $O$3 &amp;"'!$H"&amp;6+$AO12),$AR$110=INDIRECT("'" &amp; $O$3 &amp;"'!$j"&amp;6+$AO12)),INDIRECT("'" &amp; $O$3 &amp;"'!$b"&amp;6+$AO12),"")</f>
        <v/>
      </c>
      <c r="BM121" t="str">
        <f t="array" aca="1" ref="BM121" ca="1">IF(AND(BM$3=INDIRECT("'" &amp; $O$3 &amp;"'!$H"&amp;6+$AO12),$AR$110=INDIRECT("'" &amp; $O$3 &amp;"'!$j"&amp;6+$AO12)),INDIRECT("'" &amp; $O$3 &amp;"'!$b"&amp;6+$AO12),"")</f>
        <v/>
      </c>
      <c r="BO121" t="str">
        <f t="array" aca="1" ref="BO121" ca="1">IF(AND(BO$3=INDIRECT("'" &amp; $O$3 &amp;"'!$H"&amp;6+$AO12),$AR$110=INDIRECT("'" &amp; $O$3 &amp;"'!$j"&amp;6+$AO12)),INDIRECT("'" &amp; $O$3 &amp;"'!$b"&amp;6+$AO12),"")</f>
        <v/>
      </c>
      <c r="BQ121" t="str">
        <f t="array" aca="1" ref="BQ121" ca="1">IF(AND(BQ$3=INDIRECT("'" &amp; $O$3 &amp;"'!$H"&amp;6+$AO12),$AR$110=INDIRECT("'" &amp; $O$3 &amp;"'!$j"&amp;6+$AO12)),INDIRECT("'" &amp; $O$3 &amp;"'!$b"&amp;6+$AO12),"")</f>
        <v/>
      </c>
      <c r="BV121" t="str">
        <f t="array" aca="1" ref="BV121" ca="1">IF(AND(BV$3=INDIRECT("'" &amp; $O$3 &amp;"'!$H"&amp;6+$AO12),$AR$110=INDIRECT("'" &amp; $O$3 &amp;"'!$j"&amp;6+$AO12)),INDIRECT("'" &amp; $O$3 &amp;"'!$c"&amp;6+$AO12),"")</f>
        <v/>
      </c>
      <c r="BX121" t="str">
        <f t="array" aca="1" ref="BX121" ca="1">IF(AND(BX$3=INDIRECT("'" &amp; $O$3 &amp;"'!$H"&amp;6+$AO12),$AR$110=INDIRECT("'" &amp; $O$3 &amp;"'!$j"&amp;6+$AO12)),INDIRECT("'" &amp; $O$3 &amp;"'!$c"&amp;6+$AO12),"")</f>
        <v/>
      </c>
      <c r="BZ121" t="str">
        <f t="array" aca="1" ref="BZ121" ca="1">IF(AND(BZ$3=INDIRECT("'" &amp; $O$3 &amp;"'!$H"&amp;6+$AO12),$AR$110=INDIRECT("'" &amp; $O$3 &amp;"'!$j"&amp;6+$AO12)),INDIRECT("'" &amp; $O$3 &amp;"'!$c"&amp;6+$AO12),"")</f>
        <v/>
      </c>
      <c r="CB121" t="str">
        <f t="array" aca="1" ref="CB121" ca="1">IF(AND(CB$3=INDIRECT("'" &amp; $O$3 &amp;"'!$H"&amp;6+$AO12),$AR$110=INDIRECT("'" &amp; $O$3 &amp;"'!$j"&amp;6+$AO12)),INDIRECT("'" &amp; $O$3 &amp;"'!$c"&amp;6+$AO12),"")</f>
        <v/>
      </c>
      <c r="CD121" t="str">
        <f t="array" aca="1" ref="CD121" ca="1">IF(AND(CD$3=INDIRECT("'" &amp; $O$3 &amp;"'!$H"&amp;6+$AO12),$AR$110=INDIRECT("'" &amp; $O$3 &amp;"'!$j"&amp;6+$AO12)),INDIRECT("'" &amp; $O$3 &amp;"'!$c"&amp;6+$AO12),"")</f>
        <v/>
      </c>
      <c r="CF121" t="str">
        <f t="array" aca="1" ref="CF121" ca="1">IF(AND(CF$3=INDIRECT("'" &amp; $O$3 &amp;"'!$H"&amp;6+$AO12),$AR$110=INDIRECT("'" &amp; $O$3 &amp;"'!$j"&amp;6+$AO12)),INDIRECT("'" &amp; $O$3 &amp;"'!$c"&amp;6+$AO12),"")</f>
        <v/>
      </c>
      <c r="CH121" t="str">
        <f t="array" aca="1" ref="CH121" ca="1">IF(AND(CH$3=INDIRECT("'" &amp; $O$3 &amp;"'!$H"&amp;6+$AO12),$AR$110=INDIRECT("'" &amp; $O$3 &amp;"'!$j"&amp;6+$AO12)),INDIRECT("'" &amp; $O$3 &amp;"'!$c"&amp;6+$AO12),"")</f>
        <v/>
      </c>
      <c r="CJ121" t="str">
        <f t="array" aca="1" ref="CJ121" ca="1">IF(AND(CJ$3=INDIRECT("'" &amp; $O$3 &amp;"'!$H"&amp;6+$AO12),$AR$110=INDIRECT("'" &amp; $O$3 &amp;"'!$j"&amp;6+$AO12)),INDIRECT("'" &amp; $O$3 &amp;"'!$c"&amp;6+$AO12),"")</f>
        <v/>
      </c>
      <c r="CL121" t="str">
        <f t="array" aca="1" ref="CL121" ca="1">IF(AND(CL$3=INDIRECT("'" &amp; $O$3 &amp;"'!$H"&amp;6+$AO12),$AR$110=INDIRECT("'" &amp; $O$3 &amp;"'!$j"&amp;6+$AO12)),INDIRECT("'" &amp; $O$3 &amp;"'!$c"&amp;6+$AO12),"")</f>
        <v/>
      </c>
      <c r="CN121" t="str">
        <f t="array" aca="1" ref="CN121" ca="1">IF(AND(CN$3=INDIRECT("'" &amp; $O$3 &amp;"'!$H"&amp;6+$AO12),$AR$110=INDIRECT("'" &amp; $O$3 &amp;"'!$j"&amp;6+$AO12)),INDIRECT("'" &amp; $O$3 &amp;"'!$c"&amp;6+$AO12),"")</f>
        <v/>
      </c>
      <c r="CP121" t="str">
        <f t="array" aca="1" ref="CP121" ca="1">IF(AND(CP$3=INDIRECT("'" &amp; $O$3 &amp;"'!$H"&amp;6+$AO12),$AR$110=INDIRECT("'" &amp; $O$3 &amp;"'!$j"&amp;6+$AO12)),INDIRECT("'" &amp; $O$3 &amp;"'!$c"&amp;6+$AO12),"")</f>
        <v/>
      </c>
      <c r="CR121" s="218" t="str">
        <f t="array" aca="1" ref="CR121" ca="1">IF(AND(CR$3=INDIRECT("'" &amp; $O$3 &amp;"'!$H"&amp;6+$AO12),$AR$110=INDIRECT("'" &amp; $O$3 &amp;"'!$j"&amp;6+$AO12)),INDIRECT("'" &amp; $O$3 &amp;"'!$c"&amp;6+$AO12),"")</f>
        <v/>
      </c>
      <c r="CT121" s="218" t="str">
        <f t="array" aca="1" ref="CT121" ca="1">IF(AND(CT$3=INDIRECT("'" &amp; $O$3 &amp;"'!$H"&amp;6+$AO12),$AR$110=INDIRECT("'" &amp; $O$3 &amp;"'!$j"&amp;6+$AO12)),INDIRECT("'" &amp; $O$3 &amp;"'!$b"&amp;6+$AO12),"")</f>
        <v/>
      </c>
      <c r="CX121" s="218" t="str">
        <f t="array" aca="1" ref="CX121" ca="1">IF(AND(CX$3=INDIRECT("'" &amp; $O$3 &amp;"'!$H"&amp;6+$AO12),$AR$110=INDIRECT("'" &amp; $O$3 &amp;"'!$j"&amp;6+$AO12)),INDIRECT("'" &amp; $O$3 &amp;"'!$d"&amp;6+$AO12),"")</f>
        <v/>
      </c>
      <c r="CZ121" s="218" t="str">
        <f t="array" aca="1" ref="CZ121" ca="1">IF(AND(CZ$3=INDIRECT("'" &amp; $O$3 &amp;"'!$H"&amp;6+$AO12),$AR$110=INDIRECT("'" &amp; $O$3 &amp;"'!$j"&amp;6+$AO12)),INDIRECT("'" &amp; $O$3 &amp;"'!$d"&amp;6+$AO12),"")</f>
        <v/>
      </c>
      <c r="DB121" s="218" t="str">
        <f t="array" aca="1" ref="DB121" ca="1">IF(AND(DB$3=INDIRECT("'" &amp; $O$3 &amp;"'!$H"&amp;6+$AO12),$AR$110=INDIRECT("'" &amp; $O$3 &amp;"'!$j"&amp;6+$AO12)),INDIRECT("'" &amp; $O$3 &amp;"'!$d"&amp;6+$AO12),"")</f>
        <v/>
      </c>
      <c r="DD121" s="218" t="str">
        <f t="array" aca="1" ref="DD121" ca="1">IF(AND(DD$3=INDIRECT("'" &amp; $O$3 &amp;"'!$H"&amp;6+$AO12),$AR$110=INDIRECT("'" &amp; $O$3 &amp;"'!$j"&amp;6+$AO12)),INDIRECT("'" &amp; $O$3 &amp;"'!$d"&amp;6+$AO12),"")</f>
        <v/>
      </c>
      <c r="DF121" s="218" t="str">
        <f t="array" aca="1" ref="DF121" ca="1">IF(AND(DF$3=INDIRECT("'" &amp; $O$3 &amp;"'!$H"&amp;6+$AO12),$AR$110=INDIRECT("'" &amp; $O$3 &amp;"'!$j"&amp;6+$AO12)),INDIRECT("'" &amp; $O$3 &amp;"'!$d"&amp;6+$AO12),"")</f>
        <v/>
      </c>
      <c r="DH121" s="218" t="str">
        <f t="array" aca="1" ref="DH121" ca="1">IF(AND(DH$3=INDIRECT("'" &amp; $O$3 &amp;"'!$H"&amp;6+$AO12),$AR$110=INDIRECT("'" &amp; $O$3 &amp;"'!$j"&amp;6+$AO12)),INDIRECT("'" &amp; $O$3 &amp;"'!$d"&amp;6+$AO12),"")</f>
        <v/>
      </c>
      <c r="DJ121" s="218" t="str">
        <f t="array" aca="1" ref="DJ121" ca="1">IF(AND(DJ$3=INDIRECT("'" &amp; $O$3 &amp;"'!$H"&amp;6+$AO12),$AR$110=INDIRECT("'" &amp; $O$3 &amp;"'!$j"&amp;6+$AO12)),INDIRECT("'" &amp; $O$3 &amp;"'!$d"&amp;6+$AO12),"")</f>
        <v/>
      </c>
      <c r="DL121" s="218" t="str">
        <f t="array" aca="1" ref="DL121" ca="1">IF(AND(DL$3=INDIRECT("'" &amp; $O$3 &amp;"'!$H"&amp;6+$AO12),$AR$110=INDIRECT("'" &amp; $O$3 &amp;"'!$j"&amp;6+$AO12)),INDIRECT("'" &amp; $O$3 &amp;"'!$d"&amp;6+$AO12),"")</f>
        <v/>
      </c>
      <c r="DN121" s="218" t="str">
        <f t="array" aca="1" ref="DN121" ca="1">IF(AND(DN$3=INDIRECT("'" &amp; $O$3 &amp;"'!$H"&amp;6+$AO12),$AR$110=INDIRECT("'" &amp; $O$3 &amp;"'!$j"&amp;6+$AO12)),INDIRECT("'" &amp; $O$3 &amp;"'!$d"&amp;6+$AO12),"")</f>
        <v/>
      </c>
      <c r="DP121" s="218" t="str">
        <f t="array" aca="1" ref="DP121" ca="1">IF(AND(DP$3=INDIRECT("'" &amp; $O$3 &amp;"'!$H"&amp;6+$AO12),$AR$110=INDIRECT("'" &amp; $O$3 &amp;"'!$j"&amp;6+$AO12)),INDIRECT("'" &amp; $O$3 &amp;"'!$d"&amp;6+$AO12),"")</f>
        <v/>
      </c>
      <c r="DR121" s="218" t="str">
        <f t="array" aca="1" ref="DR121" ca="1">IF(AND(DR$3=INDIRECT("'" &amp; $O$3 &amp;"'!$H"&amp;6+$AO12),$AR$110=INDIRECT("'" &amp; $O$3 &amp;"'!$j"&amp;6+$AO12)),INDIRECT("'" &amp; $O$3 &amp;"'!$d"&amp;6+$AO12),"")</f>
        <v/>
      </c>
      <c r="DT121" s="218" t="str">
        <f t="array" aca="1" ref="DT121" ca="1">IF(AND(DT$3=INDIRECT("'" &amp; $O$3 &amp;"'!$H"&amp;6+$AO12),$AR$110=INDIRECT("'" &amp; $O$3 &amp;"'!$j"&amp;6+$AO12)),INDIRECT("'" &amp; $O$3 &amp;"'!$d"&amp;6+$AO12),"")</f>
        <v/>
      </c>
      <c r="DV121" s="218" t="str">
        <f t="array" aca="1" ref="DV121" ca="1">IF(AND(DV$3=INDIRECT("'" &amp; $O$3 &amp;"'!$H"&amp;6+$AO12),$AR$110=INDIRECT("'" &amp; $O$3 &amp;"'!$j"&amp;6+$AO12)),INDIRECT("'" &amp; $O$3 &amp;"'!$b"&amp;6+$AO12),"")</f>
        <v/>
      </c>
    </row>
    <row r="122" spans="45:126">
      <c r="AS122" t="str">
        <f t="array" aca="1" ref="AS122" ca="1">IF(AND(AS$3=INDIRECT("'" &amp; $O$3 &amp;"'!$H"&amp;6+$AO13),$AR$110=INDIRECT("'" &amp; $O$3 &amp;"'!$j"&amp;6+$AO13)),INDIRECT("'" &amp; $O$3 &amp;"'!$b"&amp;6+$AO13),"")</f>
        <v/>
      </c>
      <c r="AU122" t="str">
        <f t="array" aca="1" ref="AU122" ca="1">IF(AND(AU$3=INDIRECT("'" &amp; $O$3 &amp;"'!$H"&amp;6+$AO13),$AR$110=INDIRECT("'" &amp; $O$3 &amp;"'!$j"&amp;6+$AO13)),INDIRECT("'" &amp; $O$3 &amp;"'!$b"&amp;6+$AO13),"")</f>
        <v/>
      </c>
      <c r="AW122" t="str">
        <f t="array" aca="1" ref="AW122" ca="1">IF(AND(AW$3=INDIRECT("'" &amp; $O$3 &amp;"'!$H"&amp;6+$AO13),$AR$110=INDIRECT("'" &amp; $O$3 &amp;"'!$j"&amp;6+$AO13)),INDIRECT("'" &amp; $O$3 &amp;"'!$b"&amp;6+$AO13),"")</f>
        <v/>
      </c>
      <c r="AY122" t="str">
        <f t="array" aca="1" ref="AY122" ca="1">IF(AND(AY$3=INDIRECT("'" &amp; $O$3 &amp;"'!$H"&amp;6+$AO13),$AR$110=INDIRECT("'" &amp; $O$3 &amp;"'!$j"&amp;6+$AO13)),INDIRECT("'" &amp; $O$3 &amp;"'!$b"&amp;6+$AO13),"")</f>
        <v/>
      </c>
      <c r="BA122" t="str">
        <f t="array" aca="1" ref="BA122" ca="1">IF(AND(BA$3=INDIRECT("'" &amp; $O$3 &amp;"'!$H"&amp;6+$AO13),$AR$110=INDIRECT("'" &amp; $O$3 &amp;"'!$j"&amp;6+$AO13)),INDIRECT("'" &amp; $O$3 &amp;"'!$b"&amp;6+$AO13),"")</f>
        <v/>
      </c>
      <c r="BC122" t="str">
        <f t="array" aca="1" ref="BC122" ca="1">IF(AND(BC$3=INDIRECT("'" &amp; $O$3 &amp;"'!$H"&amp;6+$AO13),$AR$110=INDIRECT("'" &amp; $O$3 &amp;"'!$j"&amp;6+$AO13)),INDIRECT("'" &amp; $O$3 &amp;"'!$b"&amp;6+$AO13),"")</f>
        <v/>
      </c>
      <c r="BE122" t="str">
        <f t="array" aca="1" ref="BE122" ca="1">IF(AND(BE$3=INDIRECT("'" &amp; $O$3 &amp;"'!$H"&amp;6+$AO13),$AR$110=INDIRECT("'" &amp; $O$3 &amp;"'!$j"&amp;6+$AO13)),INDIRECT("'" &amp; $O$3 &amp;"'!$b"&amp;6+$AO13),"")</f>
        <v/>
      </c>
      <c r="BG122" t="str">
        <f t="array" aca="1" ref="BG122" ca="1">IF(AND(BG$3=INDIRECT("'" &amp; $O$3 &amp;"'!$H"&amp;6+$AO13),$AR$110=INDIRECT("'" &amp; $O$3 &amp;"'!$j"&amp;6+$AO13)),INDIRECT("'" &amp; $O$3 &amp;"'!$b"&amp;6+$AO13),"")</f>
        <v/>
      </c>
      <c r="BI122" t="str">
        <f t="array" aca="1" ref="BI122" ca="1">IF(AND(BI$3=INDIRECT("'" &amp; $O$3 &amp;"'!$H"&amp;6+$AO13),$AR$110=INDIRECT("'" &amp; $O$3 &amp;"'!$j"&amp;6+$AO13)),INDIRECT("'" &amp; $O$3 &amp;"'!$b"&amp;6+$AO13),"")</f>
        <v/>
      </c>
      <c r="BK122" t="str">
        <f t="array" aca="1" ref="BK122" ca="1">IF(AND(BK$3=INDIRECT("'" &amp; $O$3 &amp;"'!$H"&amp;6+$AO13),$AR$110=INDIRECT("'" &amp; $O$3 &amp;"'!$j"&amp;6+$AO13)),INDIRECT("'" &amp; $O$3 &amp;"'!$b"&amp;6+$AO13),"")</f>
        <v/>
      </c>
      <c r="BM122" t="str">
        <f t="array" aca="1" ref="BM122" ca="1">IF(AND(BM$3=INDIRECT("'" &amp; $O$3 &amp;"'!$H"&amp;6+$AO13),$AR$110=INDIRECT("'" &amp; $O$3 &amp;"'!$j"&amp;6+$AO13)),INDIRECT("'" &amp; $O$3 &amp;"'!$b"&amp;6+$AO13),"")</f>
        <v/>
      </c>
      <c r="BO122" t="str">
        <f t="array" aca="1" ref="BO122" ca="1">IF(AND(BO$3=INDIRECT("'" &amp; $O$3 &amp;"'!$H"&amp;6+$AO13),$AR$110=INDIRECT("'" &amp; $O$3 &amp;"'!$j"&amp;6+$AO13)),INDIRECT("'" &amp; $O$3 &amp;"'!$b"&amp;6+$AO13),"")</f>
        <v/>
      </c>
      <c r="BQ122" t="str">
        <f t="array" aca="1" ref="BQ122" ca="1">IF(AND(BQ$3=INDIRECT("'" &amp; $O$3 &amp;"'!$H"&amp;6+$AO13),$AR$110=INDIRECT("'" &amp; $O$3 &amp;"'!$j"&amp;6+$AO13)),INDIRECT("'" &amp; $O$3 &amp;"'!$b"&amp;6+$AO13),"")</f>
        <v/>
      </c>
      <c r="BV122" t="str">
        <f t="array" aca="1" ref="BV122" ca="1">IF(AND(BV$3=INDIRECT("'" &amp; $O$3 &amp;"'!$H"&amp;6+$AO13),$AR$110=INDIRECT("'" &amp; $O$3 &amp;"'!$j"&amp;6+$AO13)),INDIRECT("'" &amp; $O$3 &amp;"'!$c"&amp;6+$AO13),"")</f>
        <v/>
      </c>
      <c r="BX122" t="str">
        <f t="array" aca="1" ref="BX122" ca="1">IF(AND(BX$3=INDIRECT("'" &amp; $O$3 &amp;"'!$H"&amp;6+$AO13),$AR$110=INDIRECT("'" &amp; $O$3 &amp;"'!$j"&amp;6+$AO13)),INDIRECT("'" &amp; $O$3 &amp;"'!$c"&amp;6+$AO13),"")</f>
        <v/>
      </c>
      <c r="BZ122" t="str">
        <f t="array" aca="1" ref="BZ122" ca="1">IF(AND(BZ$3=INDIRECT("'" &amp; $O$3 &amp;"'!$H"&amp;6+$AO13),$AR$110=INDIRECT("'" &amp; $O$3 &amp;"'!$j"&amp;6+$AO13)),INDIRECT("'" &amp; $O$3 &amp;"'!$c"&amp;6+$AO13),"")</f>
        <v/>
      </c>
      <c r="CB122" t="str">
        <f t="array" aca="1" ref="CB122" ca="1">IF(AND(CB$3=INDIRECT("'" &amp; $O$3 &amp;"'!$H"&amp;6+$AO13),$AR$110=INDIRECT("'" &amp; $O$3 &amp;"'!$j"&amp;6+$AO13)),INDIRECT("'" &amp; $O$3 &amp;"'!$c"&amp;6+$AO13),"")</f>
        <v/>
      </c>
      <c r="CD122" t="str">
        <f t="array" aca="1" ref="CD122" ca="1">IF(AND(CD$3=INDIRECT("'" &amp; $O$3 &amp;"'!$H"&amp;6+$AO13),$AR$110=INDIRECT("'" &amp; $O$3 &amp;"'!$j"&amp;6+$AO13)),INDIRECT("'" &amp; $O$3 &amp;"'!$c"&amp;6+$AO13),"")</f>
        <v/>
      </c>
      <c r="CF122" t="str">
        <f t="array" aca="1" ref="CF122" ca="1">IF(AND(CF$3=INDIRECT("'" &amp; $O$3 &amp;"'!$H"&amp;6+$AO13),$AR$110=INDIRECT("'" &amp; $O$3 &amp;"'!$j"&amp;6+$AO13)),INDIRECT("'" &amp; $O$3 &amp;"'!$c"&amp;6+$AO13),"")</f>
        <v/>
      </c>
      <c r="CH122" t="str">
        <f t="array" aca="1" ref="CH122" ca="1">IF(AND(CH$3=INDIRECT("'" &amp; $O$3 &amp;"'!$H"&amp;6+$AO13),$AR$110=INDIRECT("'" &amp; $O$3 &amp;"'!$j"&amp;6+$AO13)),INDIRECT("'" &amp; $O$3 &amp;"'!$c"&amp;6+$AO13),"")</f>
        <v/>
      </c>
      <c r="CJ122" t="str">
        <f t="array" aca="1" ref="CJ122" ca="1">IF(AND(CJ$3=INDIRECT("'" &amp; $O$3 &amp;"'!$H"&amp;6+$AO13),$AR$110=INDIRECT("'" &amp; $O$3 &amp;"'!$j"&amp;6+$AO13)),INDIRECT("'" &amp; $O$3 &amp;"'!$c"&amp;6+$AO13),"")</f>
        <v/>
      </c>
      <c r="CL122" t="str">
        <f t="array" aca="1" ref="CL122" ca="1">IF(AND(CL$3=INDIRECT("'" &amp; $O$3 &amp;"'!$H"&amp;6+$AO13),$AR$110=INDIRECT("'" &amp; $O$3 &amp;"'!$j"&amp;6+$AO13)),INDIRECT("'" &amp; $O$3 &amp;"'!$c"&amp;6+$AO13),"")</f>
        <v/>
      </c>
      <c r="CN122" t="str">
        <f t="array" aca="1" ref="CN122" ca="1">IF(AND(CN$3=INDIRECT("'" &amp; $O$3 &amp;"'!$H"&amp;6+$AO13),$AR$110=INDIRECT("'" &amp; $O$3 &amp;"'!$j"&amp;6+$AO13)),INDIRECT("'" &amp; $O$3 &amp;"'!$c"&amp;6+$AO13),"")</f>
        <v/>
      </c>
      <c r="CP122" t="str">
        <f t="array" aca="1" ref="CP122" ca="1">IF(AND(CP$3=INDIRECT("'" &amp; $O$3 &amp;"'!$H"&amp;6+$AO13),$AR$110=INDIRECT("'" &amp; $O$3 &amp;"'!$j"&amp;6+$AO13)),INDIRECT("'" &amp; $O$3 &amp;"'!$c"&amp;6+$AO13),"")</f>
        <v/>
      </c>
      <c r="CR122" s="218" t="str">
        <f t="array" aca="1" ref="CR122" ca="1">IF(AND(CR$3=INDIRECT("'" &amp; $O$3 &amp;"'!$H"&amp;6+$AO13),$AR$110=INDIRECT("'" &amp; $O$3 &amp;"'!$j"&amp;6+$AO13)),INDIRECT("'" &amp; $O$3 &amp;"'!$c"&amp;6+$AO13),"")</f>
        <v/>
      </c>
      <c r="CT122" s="218" t="str">
        <f t="array" aca="1" ref="CT122" ca="1">IF(AND(CT$3=INDIRECT("'" &amp; $O$3 &amp;"'!$H"&amp;6+$AO13),$AR$110=INDIRECT("'" &amp; $O$3 &amp;"'!$j"&amp;6+$AO13)),INDIRECT("'" &amp; $O$3 &amp;"'!$b"&amp;6+$AO13),"")</f>
        <v/>
      </c>
      <c r="CX122" s="218" t="str">
        <f t="array" aca="1" ref="CX122" ca="1">IF(AND(CX$3=INDIRECT("'" &amp; $O$3 &amp;"'!$H"&amp;6+$AO13),$AR$110=INDIRECT("'" &amp; $O$3 &amp;"'!$j"&amp;6+$AO13)),INDIRECT("'" &amp; $O$3 &amp;"'!$d"&amp;6+$AO13),"")</f>
        <v/>
      </c>
      <c r="CZ122" s="218" t="str">
        <f t="array" aca="1" ref="CZ122" ca="1">IF(AND(CZ$3=INDIRECT("'" &amp; $O$3 &amp;"'!$H"&amp;6+$AO13),$AR$110=INDIRECT("'" &amp; $O$3 &amp;"'!$j"&amp;6+$AO13)),INDIRECT("'" &amp; $O$3 &amp;"'!$d"&amp;6+$AO13),"")</f>
        <v/>
      </c>
      <c r="DB122" s="218" t="str">
        <f t="array" aca="1" ref="DB122" ca="1">IF(AND(DB$3=INDIRECT("'" &amp; $O$3 &amp;"'!$H"&amp;6+$AO13),$AR$110=INDIRECT("'" &amp; $O$3 &amp;"'!$j"&amp;6+$AO13)),INDIRECT("'" &amp; $O$3 &amp;"'!$d"&amp;6+$AO13),"")</f>
        <v/>
      </c>
      <c r="DD122" s="218" t="str">
        <f t="array" aca="1" ref="DD122" ca="1">IF(AND(DD$3=INDIRECT("'" &amp; $O$3 &amp;"'!$H"&amp;6+$AO13),$AR$110=INDIRECT("'" &amp; $O$3 &amp;"'!$j"&amp;6+$AO13)),INDIRECT("'" &amp; $O$3 &amp;"'!$d"&amp;6+$AO13),"")</f>
        <v/>
      </c>
      <c r="DF122" s="218" t="str">
        <f t="array" aca="1" ref="DF122" ca="1">IF(AND(DF$3=INDIRECT("'" &amp; $O$3 &amp;"'!$H"&amp;6+$AO13),$AR$110=INDIRECT("'" &amp; $O$3 &amp;"'!$j"&amp;6+$AO13)),INDIRECT("'" &amp; $O$3 &amp;"'!$d"&amp;6+$AO13),"")</f>
        <v/>
      </c>
      <c r="DH122" s="218" t="str">
        <f t="array" aca="1" ref="DH122" ca="1">IF(AND(DH$3=INDIRECT("'" &amp; $O$3 &amp;"'!$H"&amp;6+$AO13),$AR$110=INDIRECT("'" &amp; $O$3 &amp;"'!$j"&amp;6+$AO13)),INDIRECT("'" &amp; $O$3 &amp;"'!$d"&amp;6+$AO13),"")</f>
        <v/>
      </c>
      <c r="DJ122" s="218" t="str">
        <f t="array" aca="1" ref="DJ122" ca="1">IF(AND(DJ$3=INDIRECT("'" &amp; $O$3 &amp;"'!$H"&amp;6+$AO13),$AR$110=INDIRECT("'" &amp; $O$3 &amp;"'!$j"&amp;6+$AO13)),INDIRECT("'" &amp; $O$3 &amp;"'!$d"&amp;6+$AO13),"")</f>
        <v/>
      </c>
      <c r="DL122" s="218" t="str">
        <f t="array" aca="1" ref="DL122" ca="1">IF(AND(DL$3=INDIRECT("'" &amp; $O$3 &amp;"'!$H"&amp;6+$AO13),$AR$110=INDIRECT("'" &amp; $O$3 &amp;"'!$j"&amp;6+$AO13)),INDIRECT("'" &amp; $O$3 &amp;"'!$d"&amp;6+$AO13),"")</f>
        <v/>
      </c>
      <c r="DN122" s="218" t="str">
        <f t="array" aca="1" ref="DN122" ca="1">IF(AND(DN$3=INDIRECT("'" &amp; $O$3 &amp;"'!$H"&amp;6+$AO13),$AR$110=INDIRECT("'" &amp; $O$3 &amp;"'!$j"&amp;6+$AO13)),INDIRECT("'" &amp; $O$3 &amp;"'!$d"&amp;6+$AO13),"")</f>
        <v/>
      </c>
      <c r="DP122" s="218" t="str">
        <f t="array" aca="1" ref="DP122" ca="1">IF(AND(DP$3=INDIRECT("'" &amp; $O$3 &amp;"'!$H"&amp;6+$AO13),$AR$110=INDIRECT("'" &amp; $O$3 &amp;"'!$j"&amp;6+$AO13)),INDIRECT("'" &amp; $O$3 &amp;"'!$d"&amp;6+$AO13),"")</f>
        <v/>
      </c>
      <c r="DR122" s="218" t="str">
        <f t="array" aca="1" ref="DR122" ca="1">IF(AND(DR$3=INDIRECT("'" &amp; $O$3 &amp;"'!$H"&amp;6+$AO13),$AR$110=INDIRECT("'" &amp; $O$3 &amp;"'!$j"&amp;6+$AO13)),INDIRECT("'" &amp; $O$3 &amp;"'!$d"&amp;6+$AO13),"")</f>
        <v/>
      </c>
      <c r="DT122" s="218" t="str">
        <f t="array" aca="1" ref="DT122" ca="1">IF(AND(DT$3=INDIRECT("'" &amp; $O$3 &amp;"'!$H"&amp;6+$AO13),$AR$110=INDIRECT("'" &amp; $O$3 &amp;"'!$j"&amp;6+$AO13)),INDIRECT("'" &amp; $O$3 &amp;"'!$d"&amp;6+$AO13),"")</f>
        <v/>
      </c>
      <c r="DV122" s="218" t="str">
        <f t="array" aca="1" ref="DV122" ca="1">IF(AND(DV$3=INDIRECT("'" &amp; $O$3 &amp;"'!$H"&amp;6+$AO13),$AR$110=INDIRECT("'" &amp; $O$3 &amp;"'!$j"&amp;6+$AO13)),INDIRECT("'" &amp; $O$3 &amp;"'!$b"&amp;6+$AO13),"")</f>
        <v/>
      </c>
    </row>
    <row r="123" spans="45:126">
      <c r="AS123" t="str">
        <f t="array" aca="1" ref="AS123" ca="1">IF(AND(AS$3=INDIRECT("'" &amp; $O$3 &amp;"'!$H"&amp;6+$AO14),$AR$110=INDIRECT("'" &amp; $O$3 &amp;"'!$j"&amp;6+$AO14)),INDIRECT("'" &amp; $O$3 &amp;"'!$b"&amp;6+$AO14),"")</f>
        <v/>
      </c>
      <c r="AU123" t="str">
        <f t="array" aca="1" ref="AU123" ca="1">IF(AND(AU$3=INDIRECT("'" &amp; $O$3 &amp;"'!$H"&amp;6+$AO14),$AR$110=INDIRECT("'" &amp; $O$3 &amp;"'!$j"&amp;6+$AO14)),INDIRECT("'" &amp; $O$3 &amp;"'!$b"&amp;6+$AO14),"")</f>
        <v/>
      </c>
      <c r="AW123" t="str">
        <f t="array" aca="1" ref="AW123" ca="1">IF(AND(AW$3=INDIRECT("'" &amp; $O$3 &amp;"'!$H"&amp;6+$AO14),$AR$110=INDIRECT("'" &amp; $O$3 &amp;"'!$j"&amp;6+$AO14)),INDIRECT("'" &amp; $O$3 &amp;"'!$b"&amp;6+$AO14),"")</f>
        <v/>
      </c>
      <c r="AY123" t="str">
        <f t="array" aca="1" ref="AY123" ca="1">IF(AND(AY$3=INDIRECT("'" &amp; $O$3 &amp;"'!$H"&amp;6+$AO14),$AR$110=INDIRECT("'" &amp; $O$3 &amp;"'!$j"&amp;6+$AO14)),INDIRECT("'" &amp; $O$3 &amp;"'!$b"&amp;6+$AO14),"")</f>
        <v/>
      </c>
      <c r="BA123" t="str">
        <f t="array" aca="1" ref="BA123" ca="1">IF(AND(BA$3=INDIRECT("'" &amp; $O$3 &amp;"'!$H"&amp;6+$AO14),$AR$110=INDIRECT("'" &amp; $O$3 &amp;"'!$j"&amp;6+$AO14)),INDIRECT("'" &amp; $O$3 &amp;"'!$b"&amp;6+$AO14),"")</f>
        <v/>
      </c>
      <c r="BC123" t="str">
        <f t="array" aca="1" ref="BC123" ca="1">IF(AND(BC$3=INDIRECT("'" &amp; $O$3 &amp;"'!$H"&amp;6+$AO14),$AR$110=INDIRECT("'" &amp; $O$3 &amp;"'!$j"&amp;6+$AO14)),INDIRECT("'" &amp; $O$3 &amp;"'!$b"&amp;6+$AO14),"")</f>
        <v/>
      </c>
      <c r="BE123" t="str">
        <f t="array" aca="1" ref="BE123" ca="1">IF(AND(BE$3=INDIRECT("'" &amp; $O$3 &amp;"'!$H"&amp;6+$AO14),$AR$110=INDIRECT("'" &amp; $O$3 &amp;"'!$j"&amp;6+$AO14)),INDIRECT("'" &amp; $O$3 &amp;"'!$b"&amp;6+$AO14),"")</f>
        <v/>
      </c>
      <c r="BG123" t="str">
        <f t="array" aca="1" ref="BG123" ca="1">IF(AND(BG$3=INDIRECT("'" &amp; $O$3 &amp;"'!$H"&amp;6+$AO14),$AR$110=INDIRECT("'" &amp; $O$3 &amp;"'!$j"&amp;6+$AO14)),INDIRECT("'" &amp; $O$3 &amp;"'!$b"&amp;6+$AO14),"")</f>
        <v/>
      </c>
      <c r="BI123" t="str">
        <f t="array" aca="1" ref="BI123" ca="1">IF(AND(BI$3=INDIRECT("'" &amp; $O$3 &amp;"'!$H"&amp;6+$AO14),$AR$110=INDIRECT("'" &amp; $O$3 &amp;"'!$j"&amp;6+$AO14)),INDIRECT("'" &amp; $O$3 &amp;"'!$b"&amp;6+$AO14),"")</f>
        <v/>
      </c>
      <c r="BK123" t="str">
        <f t="array" aca="1" ref="BK123" ca="1">IF(AND(BK$3=INDIRECT("'" &amp; $O$3 &amp;"'!$H"&amp;6+$AO14),$AR$110=INDIRECT("'" &amp; $O$3 &amp;"'!$j"&amp;6+$AO14)),INDIRECT("'" &amp; $O$3 &amp;"'!$b"&amp;6+$AO14),"")</f>
        <v/>
      </c>
      <c r="BM123" t="str">
        <f t="array" aca="1" ref="BM123" ca="1">IF(AND(BM$3=INDIRECT("'" &amp; $O$3 &amp;"'!$H"&amp;6+$AO14),$AR$110=INDIRECT("'" &amp; $O$3 &amp;"'!$j"&amp;6+$AO14)),INDIRECT("'" &amp; $O$3 &amp;"'!$b"&amp;6+$AO14),"")</f>
        <v/>
      </c>
      <c r="BO123" t="str">
        <f t="array" aca="1" ref="BO123" ca="1">IF(AND(BO$3=INDIRECT("'" &amp; $O$3 &amp;"'!$H"&amp;6+$AO14),$AR$110=INDIRECT("'" &amp; $O$3 &amp;"'!$j"&amp;6+$AO14)),INDIRECT("'" &amp; $O$3 &amp;"'!$b"&amp;6+$AO14),"")</f>
        <v/>
      </c>
      <c r="BQ123" t="str">
        <f t="array" aca="1" ref="BQ123" ca="1">IF(AND(BQ$3=INDIRECT("'" &amp; $O$3 &amp;"'!$H"&amp;6+$AO14),$AR$110=INDIRECT("'" &amp; $O$3 &amp;"'!$j"&amp;6+$AO14)),INDIRECT("'" &amp; $O$3 &amp;"'!$b"&amp;6+$AO14),"")</f>
        <v/>
      </c>
      <c r="BV123" t="str">
        <f t="array" aca="1" ref="BV123" ca="1">IF(AND(BV$3=INDIRECT("'" &amp; $O$3 &amp;"'!$H"&amp;6+$AO14),$AR$110=INDIRECT("'" &amp; $O$3 &amp;"'!$j"&amp;6+$AO14)),INDIRECT("'" &amp; $O$3 &amp;"'!$c"&amp;6+$AO14),"")</f>
        <v/>
      </c>
      <c r="BX123" t="str">
        <f t="array" aca="1" ref="BX123" ca="1">IF(AND(BX$3=INDIRECT("'" &amp; $O$3 &amp;"'!$H"&amp;6+$AO14),$AR$110=INDIRECT("'" &amp; $O$3 &amp;"'!$j"&amp;6+$AO14)),INDIRECT("'" &amp; $O$3 &amp;"'!$c"&amp;6+$AO14),"")</f>
        <v/>
      </c>
      <c r="BZ123" t="str">
        <f t="array" aca="1" ref="BZ123" ca="1">IF(AND(BZ$3=INDIRECT("'" &amp; $O$3 &amp;"'!$H"&amp;6+$AO14),$AR$110=INDIRECT("'" &amp; $O$3 &amp;"'!$j"&amp;6+$AO14)),INDIRECT("'" &amp; $O$3 &amp;"'!$c"&amp;6+$AO14),"")</f>
        <v/>
      </c>
      <c r="CB123" t="str">
        <f t="array" aca="1" ref="CB123" ca="1">IF(AND(CB$3=INDIRECT("'" &amp; $O$3 &amp;"'!$H"&amp;6+$AO14),$AR$110=INDIRECT("'" &amp; $O$3 &amp;"'!$j"&amp;6+$AO14)),INDIRECT("'" &amp; $O$3 &amp;"'!$c"&amp;6+$AO14),"")</f>
        <v/>
      </c>
      <c r="CD123" t="str">
        <f t="array" aca="1" ref="CD123" ca="1">IF(AND(CD$3=INDIRECT("'" &amp; $O$3 &amp;"'!$H"&amp;6+$AO14),$AR$110=INDIRECT("'" &amp; $O$3 &amp;"'!$j"&amp;6+$AO14)),INDIRECT("'" &amp; $O$3 &amp;"'!$c"&amp;6+$AO14),"")</f>
        <v/>
      </c>
      <c r="CF123" t="str">
        <f t="array" aca="1" ref="CF123" ca="1">IF(AND(CF$3=INDIRECT("'" &amp; $O$3 &amp;"'!$H"&amp;6+$AO14),$AR$110=INDIRECT("'" &amp; $O$3 &amp;"'!$j"&amp;6+$AO14)),INDIRECT("'" &amp; $O$3 &amp;"'!$c"&amp;6+$AO14),"")</f>
        <v/>
      </c>
      <c r="CH123" t="str">
        <f t="array" aca="1" ref="CH123" ca="1">IF(AND(CH$3=INDIRECT("'" &amp; $O$3 &amp;"'!$H"&amp;6+$AO14),$AR$110=INDIRECT("'" &amp; $O$3 &amp;"'!$j"&amp;6+$AO14)),INDIRECT("'" &amp; $O$3 &amp;"'!$c"&amp;6+$AO14),"")</f>
        <v/>
      </c>
      <c r="CJ123" t="str">
        <f t="array" aca="1" ref="CJ123" ca="1">IF(AND(CJ$3=INDIRECT("'" &amp; $O$3 &amp;"'!$H"&amp;6+$AO14),$AR$110=INDIRECT("'" &amp; $O$3 &amp;"'!$j"&amp;6+$AO14)),INDIRECT("'" &amp; $O$3 &amp;"'!$c"&amp;6+$AO14),"")</f>
        <v/>
      </c>
      <c r="CL123" t="str">
        <f t="array" aca="1" ref="CL123" ca="1">IF(AND(CL$3=INDIRECT("'" &amp; $O$3 &amp;"'!$H"&amp;6+$AO14),$AR$110=INDIRECT("'" &amp; $O$3 &amp;"'!$j"&amp;6+$AO14)),INDIRECT("'" &amp; $O$3 &amp;"'!$c"&amp;6+$AO14),"")</f>
        <v/>
      </c>
      <c r="CN123" t="str">
        <f t="array" aca="1" ref="CN123" ca="1">IF(AND(CN$3=INDIRECT("'" &amp; $O$3 &amp;"'!$H"&amp;6+$AO14),$AR$110=INDIRECT("'" &amp; $O$3 &amp;"'!$j"&amp;6+$AO14)),INDIRECT("'" &amp; $O$3 &amp;"'!$c"&amp;6+$AO14),"")</f>
        <v/>
      </c>
      <c r="CP123" t="str">
        <f t="array" aca="1" ref="CP123" ca="1">IF(AND(CP$3=INDIRECT("'" &amp; $O$3 &amp;"'!$H"&amp;6+$AO14),$AR$110=INDIRECT("'" &amp; $O$3 &amp;"'!$j"&amp;6+$AO14)),INDIRECT("'" &amp; $O$3 &amp;"'!$c"&amp;6+$AO14),"")</f>
        <v/>
      </c>
      <c r="CR123" s="218" t="str">
        <f t="array" aca="1" ref="CR123" ca="1">IF(AND(CR$3=INDIRECT("'" &amp; $O$3 &amp;"'!$H"&amp;6+$AO14),$AR$110=INDIRECT("'" &amp; $O$3 &amp;"'!$j"&amp;6+$AO14)),INDIRECT("'" &amp; $O$3 &amp;"'!$c"&amp;6+$AO14),"")</f>
        <v/>
      </c>
      <c r="CT123" s="218" t="str">
        <f t="array" aca="1" ref="CT123" ca="1">IF(AND(CT$3=INDIRECT("'" &amp; $O$3 &amp;"'!$H"&amp;6+$AO14),$AR$110=INDIRECT("'" &amp; $O$3 &amp;"'!$j"&amp;6+$AO14)),INDIRECT("'" &amp; $O$3 &amp;"'!$b"&amp;6+$AO14),"")</f>
        <v/>
      </c>
      <c r="CX123" s="218" t="str">
        <f t="array" aca="1" ref="CX123" ca="1">IF(AND(CX$3=INDIRECT("'" &amp; $O$3 &amp;"'!$H"&amp;6+$AO14),$AR$110=INDIRECT("'" &amp; $O$3 &amp;"'!$j"&amp;6+$AO14)),INDIRECT("'" &amp; $O$3 &amp;"'!$d"&amp;6+$AO14),"")</f>
        <v/>
      </c>
      <c r="CZ123" s="218" t="str">
        <f t="array" aca="1" ref="CZ123" ca="1">IF(AND(CZ$3=INDIRECT("'" &amp; $O$3 &amp;"'!$H"&amp;6+$AO14),$AR$110=INDIRECT("'" &amp; $O$3 &amp;"'!$j"&amp;6+$AO14)),INDIRECT("'" &amp; $O$3 &amp;"'!$d"&amp;6+$AO14),"")</f>
        <v/>
      </c>
      <c r="DB123" s="218" t="str">
        <f t="array" aca="1" ref="DB123" ca="1">IF(AND(DB$3=INDIRECT("'" &amp; $O$3 &amp;"'!$H"&amp;6+$AO14),$AR$110=INDIRECT("'" &amp; $O$3 &amp;"'!$j"&amp;6+$AO14)),INDIRECT("'" &amp; $O$3 &amp;"'!$d"&amp;6+$AO14),"")</f>
        <v/>
      </c>
      <c r="DD123" s="218" t="str">
        <f t="array" aca="1" ref="DD123" ca="1">IF(AND(DD$3=INDIRECT("'" &amp; $O$3 &amp;"'!$H"&amp;6+$AO14),$AR$110=INDIRECT("'" &amp; $O$3 &amp;"'!$j"&amp;6+$AO14)),INDIRECT("'" &amp; $O$3 &amp;"'!$d"&amp;6+$AO14),"")</f>
        <v/>
      </c>
      <c r="DF123" s="218" t="str">
        <f t="array" aca="1" ref="DF123" ca="1">IF(AND(DF$3=INDIRECT("'" &amp; $O$3 &amp;"'!$H"&amp;6+$AO14),$AR$110=INDIRECT("'" &amp; $O$3 &amp;"'!$j"&amp;6+$AO14)),INDIRECT("'" &amp; $O$3 &amp;"'!$d"&amp;6+$AO14),"")</f>
        <v/>
      </c>
      <c r="DH123" s="218" t="str">
        <f t="array" aca="1" ref="DH123" ca="1">IF(AND(DH$3=INDIRECT("'" &amp; $O$3 &amp;"'!$H"&amp;6+$AO14),$AR$110=INDIRECT("'" &amp; $O$3 &amp;"'!$j"&amp;6+$AO14)),INDIRECT("'" &amp; $O$3 &amp;"'!$d"&amp;6+$AO14),"")</f>
        <v/>
      </c>
      <c r="DJ123" s="218" t="str">
        <f t="array" aca="1" ref="DJ123" ca="1">IF(AND(DJ$3=INDIRECT("'" &amp; $O$3 &amp;"'!$H"&amp;6+$AO14),$AR$110=INDIRECT("'" &amp; $O$3 &amp;"'!$j"&amp;6+$AO14)),INDIRECT("'" &amp; $O$3 &amp;"'!$d"&amp;6+$AO14),"")</f>
        <v/>
      </c>
      <c r="DL123" s="218" t="str">
        <f t="array" aca="1" ref="DL123" ca="1">IF(AND(DL$3=INDIRECT("'" &amp; $O$3 &amp;"'!$H"&amp;6+$AO14),$AR$110=INDIRECT("'" &amp; $O$3 &amp;"'!$j"&amp;6+$AO14)),INDIRECT("'" &amp; $O$3 &amp;"'!$d"&amp;6+$AO14),"")</f>
        <v/>
      </c>
      <c r="DN123" s="218" t="str">
        <f t="array" aca="1" ref="DN123" ca="1">IF(AND(DN$3=INDIRECT("'" &amp; $O$3 &amp;"'!$H"&amp;6+$AO14),$AR$110=INDIRECT("'" &amp; $O$3 &amp;"'!$j"&amp;6+$AO14)),INDIRECT("'" &amp; $O$3 &amp;"'!$d"&amp;6+$AO14),"")</f>
        <v/>
      </c>
      <c r="DP123" s="218" t="str">
        <f t="array" aca="1" ref="DP123" ca="1">IF(AND(DP$3=INDIRECT("'" &amp; $O$3 &amp;"'!$H"&amp;6+$AO14),$AR$110=INDIRECT("'" &amp; $O$3 &amp;"'!$j"&amp;6+$AO14)),INDIRECT("'" &amp; $O$3 &amp;"'!$d"&amp;6+$AO14),"")</f>
        <v/>
      </c>
      <c r="DR123" s="218" t="str">
        <f t="array" aca="1" ref="DR123" ca="1">IF(AND(DR$3=INDIRECT("'" &amp; $O$3 &amp;"'!$H"&amp;6+$AO14),$AR$110=INDIRECT("'" &amp; $O$3 &amp;"'!$j"&amp;6+$AO14)),INDIRECT("'" &amp; $O$3 &amp;"'!$d"&amp;6+$AO14),"")</f>
        <v/>
      </c>
      <c r="DT123" s="218" t="str">
        <f t="array" aca="1" ref="DT123" ca="1">IF(AND(DT$3=INDIRECT("'" &amp; $O$3 &amp;"'!$H"&amp;6+$AO14),$AR$110=INDIRECT("'" &amp; $O$3 &amp;"'!$j"&amp;6+$AO14)),INDIRECT("'" &amp; $O$3 &amp;"'!$d"&amp;6+$AO14),"")</f>
        <v/>
      </c>
      <c r="DV123" s="218" t="str">
        <f t="array" aca="1" ref="DV123" ca="1">IF(AND(DV$3=INDIRECT("'" &amp; $O$3 &amp;"'!$H"&amp;6+$AO14),$AR$110=INDIRECT("'" &amp; $O$3 &amp;"'!$j"&amp;6+$AO14)),INDIRECT("'" &amp; $O$3 &amp;"'!$b"&amp;6+$AO14),"")</f>
        <v/>
      </c>
    </row>
    <row r="124" spans="45:126">
      <c r="AS124" t="str">
        <f t="array" aca="1" ref="AS124" ca="1">IF(AND(AS$3=INDIRECT("'" &amp; $O$3 &amp;"'!$H"&amp;6+$AO15),$AR$110=INDIRECT("'" &amp; $O$3 &amp;"'!$j"&amp;6+$AO15)),INDIRECT("'" &amp; $O$3 &amp;"'!$b"&amp;6+$AO15),"")</f>
        <v/>
      </c>
      <c r="AU124" t="str">
        <f t="array" aca="1" ref="AU124" ca="1">IF(AND(AU$3=INDIRECT("'" &amp; $O$3 &amp;"'!$H"&amp;6+$AO15),$AR$110=INDIRECT("'" &amp; $O$3 &amp;"'!$j"&amp;6+$AO15)),INDIRECT("'" &amp; $O$3 &amp;"'!$b"&amp;6+$AO15),"")</f>
        <v/>
      </c>
      <c r="AW124" t="str">
        <f t="array" aca="1" ref="AW124" ca="1">IF(AND(AW$3=INDIRECT("'" &amp; $O$3 &amp;"'!$H"&amp;6+$AO15),$AR$110=INDIRECT("'" &amp; $O$3 &amp;"'!$j"&amp;6+$AO15)),INDIRECT("'" &amp; $O$3 &amp;"'!$b"&amp;6+$AO15),"")</f>
        <v/>
      </c>
      <c r="AY124" t="str">
        <f t="array" aca="1" ref="AY124" ca="1">IF(AND(AY$3=INDIRECT("'" &amp; $O$3 &amp;"'!$H"&amp;6+$AO15),$AR$110=INDIRECT("'" &amp; $O$3 &amp;"'!$j"&amp;6+$AO15)),INDIRECT("'" &amp; $O$3 &amp;"'!$b"&amp;6+$AO15),"")</f>
        <v/>
      </c>
      <c r="BA124" t="str">
        <f t="array" aca="1" ref="BA124" ca="1">IF(AND(BA$3=INDIRECT("'" &amp; $O$3 &amp;"'!$H"&amp;6+$AO15),$AR$110=INDIRECT("'" &amp; $O$3 &amp;"'!$j"&amp;6+$AO15)),INDIRECT("'" &amp; $O$3 &amp;"'!$b"&amp;6+$AO15),"")</f>
        <v/>
      </c>
      <c r="BC124" t="str">
        <f t="array" aca="1" ref="BC124" ca="1">IF(AND(BC$3=INDIRECT("'" &amp; $O$3 &amp;"'!$H"&amp;6+$AO15),$AR$110=INDIRECT("'" &amp; $O$3 &amp;"'!$j"&amp;6+$AO15)),INDIRECT("'" &amp; $O$3 &amp;"'!$b"&amp;6+$AO15),"")</f>
        <v/>
      </c>
      <c r="BE124" t="str">
        <f t="array" aca="1" ref="BE124" ca="1">IF(AND(BE$3=INDIRECT("'" &amp; $O$3 &amp;"'!$H"&amp;6+$AO15),$AR$110=INDIRECT("'" &amp; $O$3 &amp;"'!$j"&amp;6+$AO15)),INDIRECT("'" &amp; $O$3 &amp;"'!$b"&amp;6+$AO15),"")</f>
        <v/>
      </c>
      <c r="BG124" t="str">
        <f t="array" aca="1" ref="BG124" ca="1">IF(AND(BG$3=INDIRECT("'" &amp; $O$3 &amp;"'!$H"&amp;6+$AO15),$AR$110=INDIRECT("'" &amp; $O$3 &amp;"'!$j"&amp;6+$AO15)),INDIRECT("'" &amp; $O$3 &amp;"'!$b"&amp;6+$AO15),"")</f>
        <v/>
      </c>
      <c r="BI124" t="str">
        <f t="array" aca="1" ref="BI124" ca="1">IF(AND(BI$3=INDIRECT("'" &amp; $O$3 &amp;"'!$H"&amp;6+$AO15),$AR$110=INDIRECT("'" &amp; $O$3 &amp;"'!$j"&amp;6+$AO15)),INDIRECT("'" &amp; $O$3 &amp;"'!$b"&amp;6+$AO15),"")</f>
        <v/>
      </c>
      <c r="BK124" t="str">
        <f t="array" aca="1" ref="BK124" ca="1">IF(AND(BK$3=INDIRECT("'" &amp; $O$3 &amp;"'!$H"&amp;6+$AO15),$AR$110=INDIRECT("'" &amp; $O$3 &amp;"'!$j"&amp;6+$AO15)),INDIRECT("'" &amp; $O$3 &amp;"'!$b"&amp;6+$AO15),"")</f>
        <v/>
      </c>
      <c r="BM124" t="str">
        <f t="array" aca="1" ref="BM124" ca="1">IF(AND(BM$3=INDIRECT("'" &amp; $O$3 &amp;"'!$H"&amp;6+$AO15),$AR$110=INDIRECT("'" &amp; $O$3 &amp;"'!$j"&amp;6+$AO15)),INDIRECT("'" &amp; $O$3 &amp;"'!$b"&amp;6+$AO15),"")</f>
        <v/>
      </c>
      <c r="BO124" t="str">
        <f t="array" aca="1" ref="BO124" ca="1">IF(AND(BO$3=INDIRECT("'" &amp; $O$3 &amp;"'!$H"&amp;6+$AO15),$AR$110=INDIRECT("'" &amp; $O$3 &amp;"'!$j"&amp;6+$AO15)),INDIRECT("'" &amp; $O$3 &amp;"'!$b"&amp;6+$AO15),"")</f>
        <v/>
      </c>
      <c r="BQ124" t="str">
        <f t="array" aca="1" ref="BQ124" ca="1">IF(AND(BQ$3=INDIRECT("'" &amp; $O$3 &amp;"'!$H"&amp;6+$AO15),$AR$110=INDIRECT("'" &amp; $O$3 &amp;"'!$j"&amp;6+$AO15)),INDIRECT("'" &amp; $O$3 &amp;"'!$b"&amp;6+$AO15),"")</f>
        <v/>
      </c>
      <c r="BV124" t="str">
        <f t="array" aca="1" ref="BV124" ca="1">IF(AND(BV$3=INDIRECT("'" &amp; $O$3 &amp;"'!$H"&amp;6+$AO15),$AR$110=INDIRECT("'" &amp; $O$3 &amp;"'!$j"&amp;6+$AO15)),INDIRECT("'" &amp; $O$3 &amp;"'!$c"&amp;6+$AO15),"")</f>
        <v/>
      </c>
      <c r="BX124" t="str">
        <f t="array" aca="1" ref="BX124" ca="1">IF(AND(BX$3=INDIRECT("'" &amp; $O$3 &amp;"'!$H"&amp;6+$AO15),$AR$110=INDIRECT("'" &amp; $O$3 &amp;"'!$j"&amp;6+$AO15)),INDIRECT("'" &amp; $O$3 &amp;"'!$c"&amp;6+$AO15),"")</f>
        <v/>
      </c>
      <c r="BZ124" t="str">
        <f t="array" aca="1" ref="BZ124" ca="1">IF(AND(BZ$3=INDIRECT("'" &amp; $O$3 &amp;"'!$H"&amp;6+$AO15),$AR$110=INDIRECT("'" &amp; $O$3 &amp;"'!$j"&amp;6+$AO15)),INDIRECT("'" &amp; $O$3 &amp;"'!$c"&amp;6+$AO15),"")</f>
        <v/>
      </c>
      <c r="CB124" t="str">
        <f t="array" aca="1" ref="CB124" ca="1">IF(AND(CB$3=INDIRECT("'" &amp; $O$3 &amp;"'!$H"&amp;6+$AO15),$AR$110=INDIRECT("'" &amp; $O$3 &amp;"'!$j"&amp;6+$AO15)),INDIRECT("'" &amp; $O$3 &amp;"'!$c"&amp;6+$AO15),"")</f>
        <v/>
      </c>
      <c r="CD124" t="str">
        <f t="array" aca="1" ref="CD124" ca="1">IF(AND(CD$3=INDIRECT("'" &amp; $O$3 &amp;"'!$H"&amp;6+$AO15),$AR$110=INDIRECT("'" &amp; $O$3 &amp;"'!$j"&amp;6+$AO15)),INDIRECT("'" &amp; $O$3 &amp;"'!$c"&amp;6+$AO15),"")</f>
        <v/>
      </c>
      <c r="CF124" t="str">
        <f t="array" aca="1" ref="CF124" ca="1">IF(AND(CF$3=INDIRECT("'" &amp; $O$3 &amp;"'!$H"&amp;6+$AO15),$AR$110=INDIRECT("'" &amp; $O$3 &amp;"'!$j"&amp;6+$AO15)),INDIRECT("'" &amp; $O$3 &amp;"'!$c"&amp;6+$AO15),"")</f>
        <v/>
      </c>
      <c r="CH124" t="str">
        <f t="array" aca="1" ref="CH124" ca="1">IF(AND(CH$3=INDIRECT("'" &amp; $O$3 &amp;"'!$H"&amp;6+$AO15),$AR$110=INDIRECT("'" &amp; $O$3 &amp;"'!$j"&amp;6+$AO15)),INDIRECT("'" &amp; $O$3 &amp;"'!$c"&amp;6+$AO15),"")</f>
        <v/>
      </c>
      <c r="CJ124" t="str">
        <f t="array" aca="1" ref="CJ124" ca="1">IF(AND(CJ$3=INDIRECT("'" &amp; $O$3 &amp;"'!$H"&amp;6+$AO15),$AR$110=INDIRECT("'" &amp; $O$3 &amp;"'!$j"&amp;6+$AO15)),INDIRECT("'" &amp; $O$3 &amp;"'!$c"&amp;6+$AO15),"")</f>
        <v/>
      </c>
      <c r="CL124" t="str">
        <f t="array" aca="1" ref="CL124" ca="1">IF(AND(CL$3=INDIRECT("'" &amp; $O$3 &amp;"'!$H"&amp;6+$AO15),$AR$110=INDIRECT("'" &amp; $O$3 &amp;"'!$j"&amp;6+$AO15)),INDIRECT("'" &amp; $O$3 &amp;"'!$c"&amp;6+$AO15),"")</f>
        <v/>
      </c>
      <c r="CN124" t="str">
        <f t="array" aca="1" ref="CN124" ca="1">IF(AND(CN$3=INDIRECT("'" &amp; $O$3 &amp;"'!$H"&amp;6+$AO15),$AR$110=INDIRECT("'" &amp; $O$3 &amp;"'!$j"&amp;6+$AO15)),INDIRECT("'" &amp; $O$3 &amp;"'!$c"&amp;6+$AO15),"")</f>
        <v/>
      </c>
      <c r="CP124" t="str">
        <f t="array" aca="1" ref="CP124" ca="1">IF(AND(CP$3=INDIRECT("'" &amp; $O$3 &amp;"'!$H"&amp;6+$AO15),$AR$110=INDIRECT("'" &amp; $O$3 &amp;"'!$j"&amp;6+$AO15)),INDIRECT("'" &amp; $O$3 &amp;"'!$c"&amp;6+$AO15),"")</f>
        <v/>
      </c>
      <c r="CR124" s="218" t="str">
        <f t="array" aca="1" ref="CR124" ca="1">IF(AND(CR$3=INDIRECT("'" &amp; $O$3 &amp;"'!$H"&amp;6+$AO15),$AR$110=INDIRECT("'" &amp; $O$3 &amp;"'!$j"&amp;6+$AO15)),INDIRECT("'" &amp; $O$3 &amp;"'!$c"&amp;6+$AO15),"")</f>
        <v/>
      </c>
      <c r="CT124" s="218" t="str">
        <f t="array" aca="1" ref="CT124" ca="1">IF(AND(CT$3=INDIRECT("'" &amp; $O$3 &amp;"'!$H"&amp;6+$AO15),$AR$110=INDIRECT("'" &amp; $O$3 &amp;"'!$j"&amp;6+$AO15)),INDIRECT("'" &amp; $O$3 &amp;"'!$b"&amp;6+$AO15),"")</f>
        <v/>
      </c>
      <c r="CX124" s="218" t="str">
        <f t="array" aca="1" ref="CX124" ca="1">IF(AND(CX$3=INDIRECT("'" &amp; $O$3 &amp;"'!$H"&amp;6+$AO15),$AR$110=INDIRECT("'" &amp; $O$3 &amp;"'!$j"&amp;6+$AO15)),INDIRECT("'" &amp; $O$3 &amp;"'!$d"&amp;6+$AO15),"")</f>
        <v/>
      </c>
      <c r="CZ124" s="218" t="str">
        <f t="array" aca="1" ref="CZ124" ca="1">IF(AND(CZ$3=INDIRECT("'" &amp; $O$3 &amp;"'!$H"&amp;6+$AO15),$AR$110=INDIRECT("'" &amp; $O$3 &amp;"'!$j"&amp;6+$AO15)),INDIRECT("'" &amp; $O$3 &amp;"'!$d"&amp;6+$AO15),"")</f>
        <v/>
      </c>
      <c r="DB124" s="218" t="str">
        <f t="array" aca="1" ref="DB124" ca="1">IF(AND(DB$3=INDIRECT("'" &amp; $O$3 &amp;"'!$H"&amp;6+$AO15),$AR$110=INDIRECT("'" &amp; $O$3 &amp;"'!$j"&amp;6+$AO15)),INDIRECT("'" &amp; $O$3 &amp;"'!$d"&amp;6+$AO15),"")</f>
        <v/>
      </c>
      <c r="DD124" s="218" t="str">
        <f t="array" aca="1" ref="DD124" ca="1">IF(AND(DD$3=INDIRECT("'" &amp; $O$3 &amp;"'!$H"&amp;6+$AO15),$AR$110=INDIRECT("'" &amp; $O$3 &amp;"'!$j"&amp;6+$AO15)),INDIRECT("'" &amp; $O$3 &amp;"'!$d"&amp;6+$AO15),"")</f>
        <v/>
      </c>
      <c r="DF124" s="218" t="str">
        <f t="array" aca="1" ref="DF124" ca="1">IF(AND(DF$3=INDIRECT("'" &amp; $O$3 &amp;"'!$H"&amp;6+$AO15),$AR$110=INDIRECT("'" &amp; $O$3 &amp;"'!$j"&amp;6+$AO15)),INDIRECT("'" &amp; $O$3 &amp;"'!$d"&amp;6+$AO15),"")</f>
        <v/>
      </c>
      <c r="DH124" s="218" t="str">
        <f t="array" aca="1" ref="DH124" ca="1">IF(AND(DH$3=INDIRECT("'" &amp; $O$3 &amp;"'!$H"&amp;6+$AO15),$AR$110=INDIRECT("'" &amp; $O$3 &amp;"'!$j"&amp;6+$AO15)),INDIRECT("'" &amp; $O$3 &amp;"'!$d"&amp;6+$AO15),"")</f>
        <v/>
      </c>
      <c r="DJ124" s="218" t="str">
        <f t="array" aca="1" ref="DJ124" ca="1">IF(AND(DJ$3=INDIRECT("'" &amp; $O$3 &amp;"'!$H"&amp;6+$AO15),$AR$110=INDIRECT("'" &amp; $O$3 &amp;"'!$j"&amp;6+$AO15)),INDIRECT("'" &amp; $O$3 &amp;"'!$d"&amp;6+$AO15),"")</f>
        <v/>
      </c>
      <c r="DL124" s="218" t="str">
        <f t="array" aca="1" ref="DL124" ca="1">IF(AND(DL$3=INDIRECT("'" &amp; $O$3 &amp;"'!$H"&amp;6+$AO15),$AR$110=INDIRECT("'" &amp; $O$3 &amp;"'!$j"&amp;6+$AO15)),INDIRECT("'" &amp; $O$3 &amp;"'!$d"&amp;6+$AO15),"")</f>
        <v/>
      </c>
      <c r="DN124" s="218" t="str">
        <f t="array" aca="1" ref="DN124" ca="1">IF(AND(DN$3=INDIRECT("'" &amp; $O$3 &amp;"'!$H"&amp;6+$AO15),$AR$110=INDIRECT("'" &amp; $O$3 &amp;"'!$j"&amp;6+$AO15)),INDIRECT("'" &amp; $O$3 &amp;"'!$d"&amp;6+$AO15),"")</f>
        <v/>
      </c>
      <c r="DP124" s="218" t="str">
        <f t="array" aca="1" ref="DP124" ca="1">IF(AND(DP$3=INDIRECT("'" &amp; $O$3 &amp;"'!$H"&amp;6+$AO15),$AR$110=INDIRECT("'" &amp; $O$3 &amp;"'!$j"&amp;6+$AO15)),INDIRECT("'" &amp; $O$3 &amp;"'!$d"&amp;6+$AO15),"")</f>
        <v/>
      </c>
      <c r="DR124" s="218" t="str">
        <f t="array" aca="1" ref="DR124" ca="1">IF(AND(DR$3=INDIRECT("'" &amp; $O$3 &amp;"'!$H"&amp;6+$AO15),$AR$110=INDIRECT("'" &amp; $O$3 &amp;"'!$j"&amp;6+$AO15)),INDIRECT("'" &amp; $O$3 &amp;"'!$d"&amp;6+$AO15),"")</f>
        <v/>
      </c>
      <c r="DT124" s="218" t="str">
        <f t="array" aca="1" ref="DT124" ca="1">IF(AND(DT$3=INDIRECT("'" &amp; $O$3 &amp;"'!$H"&amp;6+$AO15),$AR$110=INDIRECT("'" &amp; $O$3 &amp;"'!$j"&amp;6+$AO15)),INDIRECT("'" &amp; $O$3 &amp;"'!$d"&amp;6+$AO15),"")</f>
        <v/>
      </c>
      <c r="DV124" s="218" t="str">
        <f t="array" aca="1" ref="DV124" ca="1">IF(AND(DV$3=INDIRECT("'" &amp; $O$3 &amp;"'!$H"&amp;6+$AO15),$AR$110=INDIRECT("'" &amp; $O$3 &amp;"'!$j"&amp;6+$AO15)),INDIRECT("'" &amp; $O$3 &amp;"'!$b"&amp;6+$AO15),"")</f>
        <v/>
      </c>
    </row>
    <row r="125" spans="45:126">
      <c r="AS125" t="str">
        <f t="array" aca="1" ref="AS125" ca="1">IF(AND(AS$3=INDIRECT("'" &amp; $O$3 &amp;"'!$H"&amp;6+$AO16),$AR$110=INDIRECT("'" &amp; $O$3 &amp;"'!$j"&amp;6+$AO16)),INDIRECT("'" &amp; $O$3 &amp;"'!$b"&amp;6+$AO16),"")</f>
        <v/>
      </c>
      <c r="AU125" t="str">
        <f t="array" aca="1" ref="AU125" ca="1">IF(AND(AU$3=INDIRECT("'" &amp; $O$3 &amp;"'!$H"&amp;6+$AO16),$AR$110=INDIRECT("'" &amp; $O$3 &amp;"'!$j"&amp;6+$AO16)),INDIRECT("'" &amp; $O$3 &amp;"'!$b"&amp;6+$AO16),"")</f>
        <v/>
      </c>
      <c r="AW125" t="str">
        <f t="array" aca="1" ref="AW125" ca="1">IF(AND(AW$3=INDIRECT("'" &amp; $O$3 &amp;"'!$H"&amp;6+$AO16),$AR$110=INDIRECT("'" &amp; $O$3 &amp;"'!$j"&amp;6+$AO16)),INDIRECT("'" &amp; $O$3 &amp;"'!$b"&amp;6+$AO16),"")</f>
        <v/>
      </c>
      <c r="AY125" t="str">
        <f t="array" aca="1" ref="AY125" ca="1">IF(AND(AY$3=INDIRECT("'" &amp; $O$3 &amp;"'!$H"&amp;6+$AO16),$AR$110=INDIRECT("'" &amp; $O$3 &amp;"'!$j"&amp;6+$AO16)),INDIRECT("'" &amp; $O$3 &amp;"'!$b"&amp;6+$AO16),"")</f>
        <v/>
      </c>
      <c r="BA125" t="str">
        <f t="array" aca="1" ref="BA125" ca="1">IF(AND(BA$3=INDIRECT("'" &amp; $O$3 &amp;"'!$H"&amp;6+$AO16),$AR$110=INDIRECT("'" &amp; $O$3 &amp;"'!$j"&amp;6+$AO16)),INDIRECT("'" &amp; $O$3 &amp;"'!$b"&amp;6+$AO16),"")</f>
        <v/>
      </c>
      <c r="BC125" t="str">
        <f t="array" aca="1" ref="BC125" ca="1">IF(AND(BC$3=INDIRECT("'" &amp; $O$3 &amp;"'!$H"&amp;6+$AO16),$AR$110=INDIRECT("'" &amp; $O$3 &amp;"'!$j"&amp;6+$AO16)),INDIRECT("'" &amp; $O$3 &amp;"'!$b"&amp;6+$AO16),"")</f>
        <v/>
      </c>
      <c r="BE125" t="str">
        <f t="array" aca="1" ref="BE125" ca="1">IF(AND(BE$3=INDIRECT("'" &amp; $O$3 &amp;"'!$H"&amp;6+$AO16),$AR$110=INDIRECT("'" &amp; $O$3 &amp;"'!$j"&amp;6+$AO16)),INDIRECT("'" &amp; $O$3 &amp;"'!$b"&amp;6+$AO16),"")</f>
        <v/>
      </c>
      <c r="BG125" t="str">
        <f t="array" aca="1" ref="BG125" ca="1">IF(AND(BG$3=INDIRECT("'" &amp; $O$3 &amp;"'!$H"&amp;6+$AO16),$AR$110=INDIRECT("'" &amp; $O$3 &amp;"'!$j"&amp;6+$AO16)),INDIRECT("'" &amp; $O$3 &amp;"'!$b"&amp;6+$AO16),"")</f>
        <v/>
      </c>
      <c r="BI125" t="str">
        <f t="array" aca="1" ref="BI125" ca="1">IF(AND(BI$3=INDIRECT("'" &amp; $O$3 &amp;"'!$H"&amp;6+$AO16),$AR$110=INDIRECT("'" &amp; $O$3 &amp;"'!$j"&amp;6+$AO16)),INDIRECT("'" &amp; $O$3 &amp;"'!$b"&amp;6+$AO16),"")</f>
        <v/>
      </c>
      <c r="BK125" t="str">
        <f t="array" aca="1" ref="BK125" ca="1">IF(AND(BK$3=INDIRECT("'" &amp; $O$3 &amp;"'!$H"&amp;6+$AO16),$AR$110=INDIRECT("'" &amp; $O$3 &amp;"'!$j"&amp;6+$AO16)),INDIRECT("'" &amp; $O$3 &amp;"'!$b"&amp;6+$AO16),"")</f>
        <v/>
      </c>
      <c r="BM125" t="str">
        <f t="array" aca="1" ref="BM125" ca="1">IF(AND(BM$3=INDIRECT("'" &amp; $O$3 &amp;"'!$H"&amp;6+$AO16),$AR$110=INDIRECT("'" &amp; $O$3 &amp;"'!$j"&amp;6+$AO16)),INDIRECT("'" &amp; $O$3 &amp;"'!$b"&amp;6+$AO16),"")</f>
        <v/>
      </c>
      <c r="BO125" t="str">
        <f t="array" aca="1" ref="BO125" ca="1">IF(AND(BO$3=INDIRECT("'" &amp; $O$3 &amp;"'!$H"&amp;6+$AO16),$AR$110=INDIRECT("'" &amp; $O$3 &amp;"'!$j"&amp;6+$AO16)),INDIRECT("'" &amp; $O$3 &amp;"'!$b"&amp;6+$AO16),"")</f>
        <v/>
      </c>
      <c r="BQ125" t="str">
        <f t="array" aca="1" ref="BQ125" ca="1">IF(AND(BQ$3=INDIRECT("'" &amp; $O$3 &amp;"'!$H"&amp;6+$AO16),$AR$110=INDIRECT("'" &amp; $O$3 &amp;"'!$j"&amp;6+$AO16)),INDIRECT("'" &amp; $O$3 &amp;"'!$b"&amp;6+$AO16),"")</f>
        <v/>
      </c>
      <c r="BV125" t="str">
        <f t="array" aca="1" ref="BV125" ca="1">IF(AND(BV$3=INDIRECT("'" &amp; $O$3 &amp;"'!$H"&amp;6+$AO16),$AR$110=INDIRECT("'" &amp; $O$3 &amp;"'!$j"&amp;6+$AO16)),INDIRECT("'" &amp; $O$3 &amp;"'!$c"&amp;6+$AO16),"")</f>
        <v/>
      </c>
      <c r="BX125" t="str">
        <f t="array" aca="1" ref="BX125" ca="1">IF(AND(BX$3=INDIRECT("'" &amp; $O$3 &amp;"'!$H"&amp;6+$AO16),$AR$110=INDIRECT("'" &amp; $O$3 &amp;"'!$j"&amp;6+$AO16)),INDIRECT("'" &amp; $O$3 &amp;"'!$c"&amp;6+$AO16),"")</f>
        <v/>
      </c>
      <c r="BZ125" t="str">
        <f t="array" aca="1" ref="BZ125" ca="1">IF(AND(BZ$3=INDIRECT("'" &amp; $O$3 &amp;"'!$H"&amp;6+$AO16),$AR$110=INDIRECT("'" &amp; $O$3 &amp;"'!$j"&amp;6+$AO16)),INDIRECT("'" &amp; $O$3 &amp;"'!$c"&amp;6+$AO16),"")</f>
        <v/>
      </c>
      <c r="CB125" t="str">
        <f t="array" aca="1" ref="CB125" ca="1">IF(AND(CB$3=INDIRECT("'" &amp; $O$3 &amp;"'!$H"&amp;6+$AO16),$AR$110=INDIRECT("'" &amp; $O$3 &amp;"'!$j"&amp;6+$AO16)),INDIRECT("'" &amp; $O$3 &amp;"'!$c"&amp;6+$AO16),"")</f>
        <v/>
      </c>
      <c r="CD125" t="str">
        <f t="array" aca="1" ref="CD125" ca="1">IF(AND(CD$3=INDIRECT("'" &amp; $O$3 &amp;"'!$H"&amp;6+$AO16),$AR$110=INDIRECT("'" &amp; $O$3 &amp;"'!$j"&amp;6+$AO16)),INDIRECT("'" &amp; $O$3 &amp;"'!$c"&amp;6+$AO16),"")</f>
        <v/>
      </c>
      <c r="CF125" t="str">
        <f t="array" aca="1" ref="CF125" ca="1">IF(AND(CF$3=INDIRECT("'" &amp; $O$3 &amp;"'!$H"&amp;6+$AO16),$AR$110=INDIRECT("'" &amp; $O$3 &amp;"'!$j"&amp;6+$AO16)),INDIRECT("'" &amp; $O$3 &amp;"'!$c"&amp;6+$AO16),"")</f>
        <v/>
      </c>
      <c r="CH125" t="str">
        <f t="array" aca="1" ref="CH125" ca="1">IF(AND(CH$3=INDIRECT("'" &amp; $O$3 &amp;"'!$H"&amp;6+$AO16),$AR$110=INDIRECT("'" &amp; $O$3 &amp;"'!$j"&amp;6+$AO16)),INDIRECT("'" &amp; $O$3 &amp;"'!$c"&amp;6+$AO16),"")</f>
        <v/>
      </c>
      <c r="CJ125" t="str">
        <f t="array" aca="1" ref="CJ125" ca="1">IF(AND(CJ$3=INDIRECT("'" &amp; $O$3 &amp;"'!$H"&amp;6+$AO16),$AR$110=INDIRECT("'" &amp; $O$3 &amp;"'!$j"&amp;6+$AO16)),INDIRECT("'" &amp; $O$3 &amp;"'!$c"&amp;6+$AO16),"")</f>
        <v/>
      </c>
      <c r="CL125" t="str">
        <f t="array" aca="1" ref="CL125" ca="1">IF(AND(CL$3=INDIRECT("'" &amp; $O$3 &amp;"'!$H"&amp;6+$AO16),$AR$110=INDIRECT("'" &amp; $O$3 &amp;"'!$j"&amp;6+$AO16)),INDIRECT("'" &amp; $O$3 &amp;"'!$c"&amp;6+$AO16),"")</f>
        <v/>
      </c>
      <c r="CN125" t="str">
        <f t="array" aca="1" ref="CN125" ca="1">IF(AND(CN$3=INDIRECT("'" &amp; $O$3 &amp;"'!$H"&amp;6+$AO16),$AR$110=INDIRECT("'" &amp; $O$3 &amp;"'!$j"&amp;6+$AO16)),INDIRECT("'" &amp; $O$3 &amp;"'!$c"&amp;6+$AO16),"")</f>
        <v/>
      </c>
      <c r="CP125" t="str">
        <f t="array" aca="1" ref="CP125" ca="1">IF(AND(CP$3=INDIRECT("'" &amp; $O$3 &amp;"'!$H"&amp;6+$AO16),$AR$110=INDIRECT("'" &amp; $O$3 &amp;"'!$j"&amp;6+$AO16)),INDIRECT("'" &amp; $O$3 &amp;"'!$c"&amp;6+$AO16),"")</f>
        <v/>
      </c>
      <c r="CR125" s="218" t="str">
        <f t="array" aca="1" ref="CR125" ca="1">IF(AND(CR$3=INDIRECT("'" &amp; $O$3 &amp;"'!$H"&amp;6+$AO16),$AR$110=INDIRECT("'" &amp; $O$3 &amp;"'!$j"&amp;6+$AO16)),INDIRECT("'" &amp; $O$3 &amp;"'!$c"&amp;6+$AO16),"")</f>
        <v/>
      </c>
      <c r="CT125" s="218" t="str">
        <f t="array" aca="1" ref="CT125" ca="1">IF(AND(CT$3=INDIRECT("'" &amp; $O$3 &amp;"'!$H"&amp;6+$AO16),$AR$110=INDIRECT("'" &amp; $O$3 &amp;"'!$j"&amp;6+$AO16)),INDIRECT("'" &amp; $O$3 &amp;"'!$b"&amp;6+$AO16),"")</f>
        <v/>
      </c>
      <c r="CX125" s="218" t="str">
        <f t="array" aca="1" ref="CX125" ca="1">IF(AND(CX$3=INDIRECT("'" &amp; $O$3 &amp;"'!$H"&amp;6+$AO16),$AR$110=INDIRECT("'" &amp; $O$3 &amp;"'!$j"&amp;6+$AO16)),INDIRECT("'" &amp; $O$3 &amp;"'!$d"&amp;6+$AO16),"")</f>
        <v/>
      </c>
      <c r="CZ125" s="218" t="str">
        <f t="array" aca="1" ref="CZ125" ca="1">IF(AND(CZ$3=INDIRECT("'" &amp; $O$3 &amp;"'!$H"&amp;6+$AO16),$AR$110=INDIRECT("'" &amp; $O$3 &amp;"'!$j"&amp;6+$AO16)),INDIRECT("'" &amp; $O$3 &amp;"'!$d"&amp;6+$AO16),"")</f>
        <v/>
      </c>
      <c r="DB125" s="218" t="str">
        <f t="array" aca="1" ref="DB125" ca="1">IF(AND(DB$3=INDIRECT("'" &amp; $O$3 &amp;"'!$H"&amp;6+$AO16),$AR$110=INDIRECT("'" &amp; $O$3 &amp;"'!$j"&amp;6+$AO16)),INDIRECT("'" &amp; $O$3 &amp;"'!$d"&amp;6+$AO16),"")</f>
        <v/>
      </c>
      <c r="DD125" s="218" t="str">
        <f t="array" aca="1" ref="DD125" ca="1">IF(AND(DD$3=INDIRECT("'" &amp; $O$3 &amp;"'!$H"&amp;6+$AO16),$AR$110=INDIRECT("'" &amp; $O$3 &amp;"'!$j"&amp;6+$AO16)),INDIRECT("'" &amp; $O$3 &amp;"'!$d"&amp;6+$AO16),"")</f>
        <v/>
      </c>
      <c r="DF125" s="218" t="str">
        <f t="array" aca="1" ref="DF125" ca="1">IF(AND(DF$3=INDIRECT("'" &amp; $O$3 &amp;"'!$H"&amp;6+$AO16),$AR$110=INDIRECT("'" &amp; $O$3 &amp;"'!$j"&amp;6+$AO16)),INDIRECT("'" &amp; $O$3 &amp;"'!$d"&amp;6+$AO16),"")</f>
        <v/>
      </c>
      <c r="DH125" s="218" t="str">
        <f t="array" aca="1" ref="DH125" ca="1">IF(AND(DH$3=INDIRECT("'" &amp; $O$3 &amp;"'!$H"&amp;6+$AO16),$AR$110=INDIRECT("'" &amp; $O$3 &amp;"'!$j"&amp;6+$AO16)),INDIRECT("'" &amp; $O$3 &amp;"'!$d"&amp;6+$AO16),"")</f>
        <v/>
      </c>
      <c r="DJ125" s="218" t="str">
        <f t="array" aca="1" ref="DJ125" ca="1">IF(AND(DJ$3=INDIRECT("'" &amp; $O$3 &amp;"'!$H"&amp;6+$AO16),$AR$110=INDIRECT("'" &amp; $O$3 &amp;"'!$j"&amp;6+$AO16)),INDIRECT("'" &amp; $O$3 &amp;"'!$d"&amp;6+$AO16),"")</f>
        <v/>
      </c>
      <c r="DL125" s="218" t="str">
        <f t="array" aca="1" ref="DL125" ca="1">IF(AND(DL$3=INDIRECT("'" &amp; $O$3 &amp;"'!$H"&amp;6+$AO16),$AR$110=INDIRECT("'" &amp; $O$3 &amp;"'!$j"&amp;6+$AO16)),INDIRECT("'" &amp; $O$3 &amp;"'!$d"&amp;6+$AO16),"")</f>
        <v/>
      </c>
      <c r="DN125" s="218" t="str">
        <f t="array" aca="1" ref="DN125" ca="1">IF(AND(DN$3=INDIRECT("'" &amp; $O$3 &amp;"'!$H"&amp;6+$AO16),$AR$110=INDIRECT("'" &amp; $O$3 &amp;"'!$j"&amp;6+$AO16)),INDIRECT("'" &amp; $O$3 &amp;"'!$d"&amp;6+$AO16),"")</f>
        <v/>
      </c>
      <c r="DP125" s="218" t="str">
        <f t="array" aca="1" ref="DP125" ca="1">IF(AND(DP$3=INDIRECT("'" &amp; $O$3 &amp;"'!$H"&amp;6+$AO16),$AR$110=INDIRECT("'" &amp; $O$3 &amp;"'!$j"&amp;6+$AO16)),INDIRECT("'" &amp; $O$3 &amp;"'!$d"&amp;6+$AO16),"")</f>
        <v/>
      </c>
      <c r="DR125" s="218" t="str">
        <f t="array" aca="1" ref="DR125" ca="1">IF(AND(DR$3=INDIRECT("'" &amp; $O$3 &amp;"'!$H"&amp;6+$AO16),$AR$110=INDIRECT("'" &amp; $O$3 &amp;"'!$j"&amp;6+$AO16)),INDIRECT("'" &amp; $O$3 &amp;"'!$d"&amp;6+$AO16),"")</f>
        <v/>
      </c>
      <c r="DT125" s="218" t="str">
        <f t="array" aca="1" ref="DT125" ca="1">IF(AND(DT$3=INDIRECT("'" &amp; $O$3 &amp;"'!$H"&amp;6+$AO16),$AR$110=INDIRECT("'" &amp; $O$3 &amp;"'!$j"&amp;6+$AO16)),INDIRECT("'" &amp; $O$3 &amp;"'!$d"&amp;6+$AO16),"")</f>
        <v/>
      </c>
      <c r="DV125" s="218" t="str">
        <f t="array" aca="1" ref="DV125" ca="1">IF(AND(DV$3=INDIRECT("'" &amp; $O$3 &amp;"'!$H"&amp;6+$AO16),$AR$110=INDIRECT("'" &amp; $O$3 &amp;"'!$j"&amp;6+$AO16)),INDIRECT("'" &amp; $O$3 &amp;"'!$b"&amp;6+$AO16),"")</f>
        <v/>
      </c>
    </row>
    <row r="126" spans="45:126">
      <c r="AS126" t="str">
        <f t="array" aca="1" ref="AS126" ca="1">IF(AND(AS$3=INDIRECT("'" &amp; $O$3 &amp;"'!$H"&amp;6+$AO17),$AR$110=INDIRECT("'" &amp; $O$3 &amp;"'!$j"&amp;6+$AO17)),INDIRECT("'" &amp; $O$3 &amp;"'!$b"&amp;6+$AO17),"")</f>
        <v/>
      </c>
      <c r="AU126" t="str">
        <f t="array" aca="1" ref="AU126" ca="1">IF(AND(AU$3=INDIRECT("'" &amp; $O$3 &amp;"'!$H"&amp;6+$AO17),$AR$110=INDIRECT("'" &amp; $O$3 &amp;"'!$j"&amp;6+$AO17)),INDIRECT("'" &amp; $O$3 &amp;"'!$b"&amp;6+$AO17),"")</f>
        <v/>
      </c>
      <c r="AW126" t="str">
        <f t="array" aca="1" ref="AW126" ca="1">IF(AND(AW$3=INDIRECT("'" &amp; $O$3 &amp;"'!$H"&amp;6+$AO17),$AR$110=INDIRECT("'" &amp; $O$3 &amp;"'!$j"&amp;6+$AO17)),INDIRECT("'" &amp; $O$3 &amp;"'!$b"&amp;6+$AO17),"")</f>
        <v/>
      </c>
      <c r="AY126" t="str">
        <f t="array" aca="1" ref="AY126" ca="1">IF(AND(AY$3=INDIRECT("'" &amp; $O$3 &amp;"'!$H"&amp;6+$AO17),$AR$110=INDIRECT("'" &amp; $O$3 &amp;"'!$j"&amp;6+$AO17)),INDIRECT("'" &amp; $O$3 &amp;"'!$b"&amp;6+$AO17),"")</f>
        <v/>
      </c>
      <c r="BA126" t="str">
        <f t="array" aca="1" ref="BA126" ca="1">IF(AND(BA$3=INDIRECT("'" &amp; $O$3 &amp;"'!$H"&amp;6+$AO17),$AR$110=INDIRECT("'" &amp; $O$3 &amp;"'!$j"&amp;6+$AO17)),INDIRECT("'" &amp; $O$3 &amp;"'!$b"&amp;6+$AO17),"")</f>
        <v/>
      </c>
      <c r="BC126" t="str">
        <f t="array" aca="1" ref="BC126" ca="1">IF(AND(BC$3=INDIRECT("'" &amp; $O$3 &amp;"'!$H"&amp;6+$AO17),$AR$110=INDIRECT("'" &amp; $O$3 &amp;"'!$j"&amp;6+$AO17)),INDIRECT("'" &amp; $O$3 &amp;"'!$b"&amp;6+$AO17),"")</f>
        <v/>
      </c>
      <c r="BE126" t="str">
        <f t="array" aca="1" ref="BE126" ca="1">IF(AND(BE$3=INDIRECT("'" &amp; $O$3 &amp;"'!$H"&amp;6+$AO17),$AR$110=INDIRECT("'" &amp; $O$3 &amp;"'!$j"&amp;6+$AO17)),INDIRECT("'" &amp; $O$3 &amp;"'!$b"&amp;6+$AO17),"")</f>
        <v/>
      </c>
      <c r="BG126" t="str">
        <f t="array" aca="1" ref="BG126" ca="1">IF(AND(BG$3=INDIRECT("'" &amp; $O$3 &amp;"'!$H"&amp;6+$AO17),$AR$110=INDIRECT("'" &amp; $O$3 &amp;"'!$j"&amp;6+$AO17)),INDIRECT("'" &amp; $O$3 &amp;"'!$b"&amp;6+$AO17),"")</f>
        <v/>
      </c>
      <c r="BI126" t="str">
        <f t="array" aca="1" ref="BI126" ca="1">IF(AND(BI$3=INDIRECT("'" &amp; $O$3 &amp;"'!$H"&amp;6+$AO17),$AR$110=INDIRECT("'" &amp; $O$3 &amp;"'!$j"&amp;6+$AO17)),INDIRECT("'" &amp; $O$3 &amp;"'!$b"&amp;6+$AO17),"")</f>
        <v/>
      </c>
      <c r="BK126" t="str">
        <f t="array" aca="1" ref="BK126" ca="1">IF(AND(BK$3=INDIRECT("'" &amp; $O$3 &amp;"'!$H"&amp;6+$AO17),$AR$110=INDIRECT("'" &amp; $O$3 &amp;"'!$j"&amp;6+$AO17)),INDIRECT("'" &amp; $O$3 &amp;"'!$b"&amp;6+$AO17),"")</f>
        <v/>
      </c>
      <c r="BM126" t="str">
        <f t="array" aca="1" ref="BM126" ca="1">IF(AND(BM$3=INDIRECT("'" &amp; $O$3 &amp;"'!$H"&amp;6+$AO17),$AR$110=INDIRECT("'" &amp; $O$3 &amp;"'!$j"&amp;6+$AO17)),INDIRECT("'" &amp; $O$3 &amp;"'!$b"&amp;6+$AO17),"")</f>
        <v/>
      </c>
      <c r="BO126" t="str">
        <f t="array" aca="1" ref="BO126" ca="1">IF(AND(BO$3=INDIRECT("'" &amp; $O$3 &amp;"'!$H"&amp;6+$AO17),$AR$110=INDIRECT("'" &amp; $O$3 &amp;"'!$j"&amp;6+$AO17)),INDIRECT("'" &amp; $O$3 &amp;"'!$b"&amp;6+$AO17),"")</f>
        <v/>
      </c>
      <c r="BQ126" t="str">
        <f t="array" aca="1" ref="BQ126" ca="1">IF(AND(BQ$3=INDIRECT("'" &amp; $O$3 &amp;"'!$H"&amp;6+$AO17),$AR$110=INDIRECT("'" &amp; $O$3 &amp;"'!$j"&amp;6+$AO17)),INDIRECT("'" &amp; $O$3 &amp;"'!$b"&amp;6+$AO17),"")</f>
        <v/>
      </c>
      <c r="BV126" t="str">
        <f t="array" aca="1" ref="BV126" ca="1">IF(AND(BV$3=INDIRECT("'" &amp; $O$3 &amp;"'!$H"&amp;6+$AO17),$AR$110=INDIRECT("'" &amp; $O$3 &amp;"'!$j"&amp;6+$AO17)),INDIRECT("'" &amp; $O$3 &amp;"'!$c"&amp;6+$AO17),"")</f>
        <v/>
      </c>
      <c r="BX126" t="str">
        <f t="array" aca="1" ref="BX126" ca="1">IF(AND(BX$3=INDIRECT("'" &amp; $O$3 &amp;"'!$H"&amp;6+$AO17),$AR$110=INDIRECT("'" &amp; $O$3 &amp;"'!$j"&amp;6+$AO17)),INDIRECT("'" &amp; $O$3 &amp;"'!$c"&amp;6+$AO17),"")</f>
        <v/>
      </c>
      <c r="BZ126" t="str">
        <f t="array" aca="1" ref="BZ126" ca="1">IF(AND(BZ$3=INDIRECT("'" &amp; $O$3 &amp;"'!$H"&amp;6+$AO17),$AR$110=INDIRECT("'" &amp; $O$3 &amp;"'!$j"&amp;6+$AO17)),INDIRECT("'" &amp; $O$3 &amp;"'!$c"&amp;6+$AO17),"")</f>
        <v/>
      </c>
      <c r="CB126" t="str">
        <f t="array" aca="1" ref="CB126" ca="1">IF(AND(CB$3=INDIRECT("'" &amp; $O$3 &amp;"'!$H"&amp;6+$AO17),$AR$110=INDIRECT("'" &amp; $O$3 &amp;"'!$j"&amp;6+$AO17)),INDIRECT("'" &amp; $O$3 &amp;"'!$c"&amp;6+$AO17),"")</f>
        <v/>
      </c>
      <c r="CD126" t="str">
        <f t="array" aca="1" ref="CD126" ca="1">IF(AND(CD$3=INDIRECT("'" &amp; $O$3 &amp;"'!$H"&amp;6+$AO17),$AR$110=INDIRECT("'" &amp; $O$3 &amp;"'!$j"&amp;6+$AO17)),INDIRECT("'" &amp; $O$3 &amp;"'!$c"&amp;6+$AO17),"")</f>
        <v/>
      </c>
      <c r="CF126" t="str">
        <f t="array" aca="1" ref="CF126" ca="1">IF(AND(CF$3=INDIRECT("'" &amp; $O$3 &amp;"'!$H"&amp;6+$AO17),$AR$110=INDIRECT("'" &amp; $O$3 &amp;"'!$j"&amp;6+$AO17)),INDIRECT("'" &amp; $O$3 &amp;"'!$c"&amp;6+$AO17),"")</f>
        <v/>
      </c>
      <c r="CH126" t="str">
        <f t="array" aca="1" ref="CH126" ca="1">IF(AND(CH$3=INDIRECT("'" &amp; $O$3 &amp;"'!$H"&amp;6+$AO17),$AR$110=INDIRECT("'" &amp; $O$3 &amp;"'!$j"&amp;6+$AO17)),INDIRECT("'" &amp; $O$3 &amp;"'!$c"&amp;6+$AO17),"")</f>
        <v/>
      </c>
      <c r="CJ126" t="str">
        <f t="array" aca="1" ref="CJ126" ca="1">IF(AND(CJ$3=INDIRECT("'" &amp; $O$3 &amp;"'!$H"&amp;6+$AO17),$AR$110=INDIRECT("'" &amp; $O$3 &amp;"'!$j"&amp;6+$AO17)),INDIRECT("'" &amp; $O$3 &amp;"'!$c"&amp;6+$AO17),"")</f>
        <v/>
      </c>
      <c r="CL126" t="str">
        <f t="array" aca="1" ref="CL126" ca="1">IF(AND(CL$3=INDIRECT("'" &amp; $O$3 &amp;"'!$H"&amp;6+$AO17),$AR$110=INDIRECT("'" &amp; $O$3 &amp;"'!$j"&amp;6+$AO17)),INDIRECT("'" &amp; $O$3 &amp;"'!$c"&amp;6+$AO17),"")</f>
        <v/>
      </c>
      <c r="CN126" t="str">
        <f t="array" aca="1" ref="CN126" ca="1">IF(AND(CN$3=INDIRECT("'" &amp; $O$3 &amp;"'!$H"&amp;6+$AO17),$AR$110=INDIRECT("'" &amp; $O$3 &amp;"'!$j"&amp;6+$AO17)),INDIRECT("'" &amp; $O$3 &amp;"'!$c"&amp;6+$AO17),"")</f>
        <v/>
      </c>
      <c r="CP126" t="str">
        <f t="array" aca="1" ref="CP126" ca="1">IF(AND(CP$3=INDIRECT("'" &amp; $O$3 &amp;"'!$H"&amp;6+$AO17),$AR$110=INDIRECT("'" &amp; $O$3 &amp;"'!$j"&amp;6+$AO17)),INDIRECT("'" &amp; $O$3 &amp;"'!$c"&amp;6+$AO17),"")</f>
        <v/>
      </c>
      <c r="CR126" s="218" t="str">
        <f t="array" aca="1" ref="CR126" ca="1">IF(AND(CR$3=INDIRECT("'" &amp; $O$3 &amp;"'!$H"&amp;6+$AO17),$AR$110=INDIRECT("'" &amp; $O$3 &amp;"'!$j"&amp;6+$AO17)),INDIRECT("'" &amp; $O$3 &amp;"'!$c"&amp;6+$AO17),"")</f>
        <v/>
      </c>
      <c r="CT126" s="218" t="str">
        <f t="array" aca="1" ref="CT126" ca="1">IF(AND(CT$3=INDIRECT("'" &amp; $O$3 &amp;"'!$H"&amp;6+$AO17),$AR$110=INDIRECT("'" &amp; $O$3 &amp;"'!$j"&amp;6+$AO17)),INDIRECT("'" &amp; $O$3 &amp;"'!$b"&amp;6+$AO17),"")</f>
        <v/>
      </c>
      <c r="CX126" s="218" t="str">
        <f t="array" aca="1" ref="CX126" ca="1">IF(AND(CX$3=INDIRECT("'" &amp; $O$3 &amp;"'!$H"&amp;6+$AO17),$AR$110=INDIRECT("'" &amp; $O$3 &amp;"'!$j"&amp;6+$AO17)),INDIRECT("'" &amp; $O$3 &amp;"'!$d"&amp;6+$AO17),"")</f>
        <v/>
      </c>
      <c r="CZ126" s="218" t="str">
        <f t="array" aca="1" ref="CZ126" ca="1">IF(AND(CZ$3=INDIRECT("'" &amp; $O$3 &amp;"'!$H"&amp;6+$AO17),$AR$110=INDIRECT("'" &amp; $O$3 &amp;"'!$j"&amp;6+$AO17)),INDIRECT("'" &amp; $O$3 &amp;"'!$d"&amp;6+$AO17),"")</f>
        <v/>
      </c>
      <c r="DB126" s="218" t="str">
        <f t="array" aca="1" ref="DB126" ca="1">IF(AND(DB$3=INDIRECT("'" &amp; $O$3 &amp;"'!$H"&amp;6+$AO17),$AR$110=INDIRECT("'" &amp; $O$3 &amp;"'!$j"&amp;6+$AO17)),INDIRECT("'" &amp; $O$3 &amp;"'!$d"&amp;6+$AO17),"")</f>
        <v/>
      </c>
      <c r="DD126" s="218" t="str">
        <f t="array" aca="1" ref="DD126" ca="1">IF(AND(DD$3=INDIRECT("'" &amp; $O$3 &amp;"'!$H"&amp;6+$AO17),$AR$110=INDIRECT("'" &amp; $O$3 &amp;"'!$j"&amp;6+$AO17)),INDIRECT("'" &amp; $O$3 &amp;"'!$d"&amp;6+$AO17),"")</f>
        <v/>
      </c>
      <c r="DF126" s="218" t="str">
        <f t="array" aca="1" ref="DF126" ca="1">IF(AND(DF$3=INDIRECT("'" &amp; $O$3 &amp;"'!$H"&amp;6+$AO17),$AR$110=INDIRECT("'" &amp; $O$3 &amp;"'!$j"&amp;6+$AO17)),INDIRECT("'" &amp; $O$3 &amp;"'!$d"&amp;6+$AO17),"")</f>
        <v/>
      </c>
      <c r="DH126" s="218" t="str">
        <f t="array" aca="1" ref="DH126" ca="1">IF(AND(DH$3=INDIRECT("'" &amp; $O$3 &amp;"'!$H"&amp;6+$AO17),$AR$110=INDIRECT("'" &amp; $O$3 &amp;"'!$j"&amp;6+$AO17)),INDIRECT("'" &amp; $O$3 &amp;"'!$d"&amp;6+$AO17),"")</f>
        <v/>
      </c>
      <c r="DJ126" s="218" t="str">
        <f t="array" aca="1" ref="DJ126" ca="1">IF(AND(DJ$3=INDIRECT("'" &amp; $O$3 &amp;"'!$H"&amp;6+$AO17),$AR$110=INDIRECT("'" &amp; $O$3 &amp;"'!$j"&amp;6+$AO17)),INDIRECT("'" &amp; $O$3 &amp;"'!$d"&amp;6+$AO17),"")</f>
        <v/>
      </c>
      <c r="DL126" s="218" t="str">
        <f t="array" aca="1" ref="DL126" ca="1">IF(AND(DL$3=INDIRECT("'" &amp; $O$3 &amp;"'!$H"&amp;6+$AO17),$AR$110=INDIRECT("'" &amp; $O$3 &amp;"'!$j"&amp;6+$AO17)),INDIRECT("'" &amp; $O$3 &amp;"'!$d"&amp;6+$AO17),"")</f>
        <v/>
      </c>
      <c r="DN126" s="218" t="str">
        <f t="array" aca="1" ref="DN126" ca="1">IF(AND(DN$3=INDIRECT("'" &amp; $O$3 &amp;"'!$H"&amp;6+$AO17),$AR$110=INDIRECT("'" &amp; $O$3 &amp;"'!$j"&amp;6+$AO17)),INDIRECT("'" &amp; $O$3 &amp;"'!$d"&amp;6+$AO17),"")</f>
        <v/>
      </c>
      <c r="DP126" s="218" t="str">
        <f t="array" aca="1" ref="DP126" ca="1">IF(AND(DP$3=INDIRECT("'" &amp; $O$3 &amp;"'!$H"&amp;6+$AO17),$AR$110=INDIRECT("'" &amp; $O$3 &amp;"'!$j"&amp;6+$AO17)),INDIRECT("'" &amp; $O$3 &amp;"'!$d"&amp;6+$AO17),"")</f>
        <v/>
      </c>
      <c r="DR126" s="218" t="str">
        <f t="array" aca="1" ref="DR126" ca="1">IF(AND(DR$3=INDIRECT("'" &amp; $O$3 &amp;"'!$H"&amp;6+$AO17),$AR$110=INDIRECT("'" &amp; $O$3 &amp;"'!$j"&amp;6+$AO17)),INDIRECT("'" &amp; $O$3 &amp;"'!$d"&amp;6+$AO17),"")</f>
        <v/>
      </c>
      <c r="DT126" s="218" t="str">
        <f t="array" aca="1" ref="DT126" ca="1">IF(AND(DT$3=INDIRECT("'" &amp; $O$3 &amp;"'!$H"&amp;6+$AO17),$AR$110=INDIRECT("'" &amp; $O$3 &amp;"'!$j"&amp;6+$AO17)),INDIRECT("'" &amp; $O$3 &amp;"'!$d"&amp;6+$AO17),"")</f>
        <v/>
      </c>
      <c r="DV126" s="218" t="str">
        <f t="array" aca="1" ref="DV126" ca="1">IF(AND(DV$3=INDIRECT("'" &amp; $O$3 &amp;"'!$H"&amp;6+$AO17),$AR$110=INDIRECT("'" &amp; $O$3 &amp;"'!$j"&amp;6+$AO17)),INDIRECT("'" &amp; $O$3 &amp;"'!$b"&amp;6+$AO17),"")</f>
        <v/>
      </c>
    </row>
    <row r="127" spans="45:126">
      <c r="AS127" t="str">
        <f t="array" aca="1" ref="AS127" ca="1">IF(AND(AS$3=INDIRECT("'" &amp; $O$3 &amp;"'!$H"&amp;6+$AO18),$AR$110=INDIRECT("'" &amp; $O$3 &amp;"'!$j"&amp;6+$AO18)),INDIRECT("'" &amp; $O$3 &amp;"'!$b"&amp;6+$AO18),"")</f>
        <v/>
      </c>
      <c r="AU127" t="str">
        <f t="array" aca="1" ref="AU127" ca="1">IF(AND(AU$3=INDIRECT("'" &amp; $O$3 &amp;"'!$H"&amp;6+$AO18),$AR$110=INDIRECT("'" &amp; $O$3 &amp;"'!$j"&amp;6+$AO18)),INDIRECT("'" &amp; $O$3 &amp;"'!$b"&amp;6+$AO18),"")</f>
        <v/>
      </c>
      <c r="AW127" t="str">
        <f t="array" aca="1" ref="AW127" ca="1">IF(AND(AW$3=INDIRECT("'" &amp; $O$3 &amp;"'!$H"&amp;6+$AO18),$AR$110=INDIRECT("'" &amp; $O$3 &amp;"'!$j"&amp;6+$AO18)),INDIRECT("'" &amp; $O$3 &amp;"'!$b"&amp;6+$AO18),"")</f>
        <v/>
      </c>
      <c r="AY127" t="str">
        <f t="array" aca="1" ref="AY127" ca="1">IF(AND(AY$3=INDIRECT("'" &amp; $O$3 &amp;"'!$H"&amp;6+$AO18),$AR$110=INDIRECT("'" &amp; $O$3 &amp;"'!$j"&amp;6+$AO18)),INDIRECT("'" &amp; $O$3 &amp;"'!$b"&amp;6+$AO18),"")</f>
        <v/>
      </c>
      <c r="BA127" t="str">
        <f t="array" aca="1" ref="BA127" ca="1">IF(AND(BA$3=INDIRECT("'" &amp; $O$3 &amp;"'!$H"&amp;6+$AO18),$AR$110=INDIRECT("'" &amp; $O$3 &amp;"'!$j"&amp;6+$AO18)),INDIRECT("'" &amp; $O$3 &amp;"'!$b"&amp;6+$AO18),"")</f>
        <v/>
      </c>
      <c r="BC127" t="str">
        <f t="array" aca="1" ref="BC127" ca="1">IF(AND(BC$3=INDIRECT("'" &amp; $O$3 &amp;"'!$H"&amp;6+$AO18),$AR$110=INDIRECT("'" &amp; $O$3 &amp;"'!$j"&amp;6+$AO18)),INDIRECT("'" &amp; $O$3 &amp;"'!$b"&amp;6+$AO18),"")</f>
        <v/>
      </c>
      <c r="BE127" t="str">
        <f t="array" aca="1" ref="BE127" ca="1">IF(AND(BE$3=INDIRECT("'" &amp; $O$3 &amp;"'!$H"&amp;6+$AO18),$AR$110=INDIRECT("'" &amp; $O$3 &amp;"'!$j"&amp;6+$AO18)),INDIRECT("'" &amp; $O$3 &amp;"'!$b"&amp;6+$AO18),"")</f>
        <v/>
      </c>
      <c r="BG127" t="str">
        <f t="array" aca="1" ref="BG127" ca="1">IF(AND(BG$3=INDIRECT("'" &amp; $O$3 &amp;"'!$H"&amp;6+$AO18),$AR$110=INDIRECT("'" &amp; $O$3 &amp;"'!$j"&amp;6+$AO18)),INDIRECT("'" &amp; $O$3 &amp;"'!$b"&amp;6+$AO18),"")</f>
        <v/>
      </c>
      <c r="BI127" t="str">
        <f t="array" aca="1" ref="BI127" ca="1">IF(AND(BI$3=INDIRECT("'" &amp; $O$3 &amp;"'!$H"&amp;6+$AO18),$AR$110=INDIRECT("'" &amp; $O$3 &amp;"'!$j"&amp;6+$AO18)),INDIRECT("'" &amp; $O$3 &amp;"'!$b"&amp;6+$AO18),"")</f>
        <v/>
      </c>
      <c r="BK127" t="str">
        <f t="array" aca="1" ref="BK127" ca="1">IF(AND(BK$3=INDIRECT("'" &amp; $O$3 &amp;"'!$H"&amp;6+$AO18),$AR$110=INDIRECT("'" &amp; $O$3 &amp;"'!$j"&amp;6+$AO18)),INDIRECT("'" &amp; $O$3 &amp;"'!$b"&amp;6+$AO18),"")</f>
        <v/>
      </c>
      <c r="BM127" t="str">
        <f t="array" aca="1" ref="BM127" ca="1">IF(AND(BM$3=INDIRECT("'" &amp; $O$3 &amp;"'!$H"&amp;6+$AO18),$AR$110=INDIRECT("'" &amp; $O$3 &amp;"'!$j"&amp;6+$AO18)),INDIRECT("'" &amp; $O$3 &amp;"'!$b"&amp;6+$AO18),"")</f>
        <v/>
      </c>
      <c r="BO127" t="str">
        <f t="array" aca="1" ref="BO127" ca="1">IF(AND(BO$3=INDIRECT("'" &amp; $O$3 &amp;"'!$H"&amp;6+$AO18),$AR$110=INDIRECT("'" &amp; $O$3 &amp;"'!$j"&amp;6+$AO18)),INDIRECT("'" &amp; $O$3 &amp;"'!$b"&amp;6+$AO18),"")</f>
        <v/>
      </c>
      <c r="BQ127" t="str">
        <f t="array" aca="1" ref="BQ127" ca="1">IF(AND(BQ$3=INDIRECT("'" &amp; $O$3 &amp;"'!$H"&amp;6+$AO18),$AR$110=INDIRECT("'" &amp; $O$3 &amp;"'!$j"&amp;6+$AO18)),INDIRECT("'" &amp; $O$3 &amp;"'!$b"&amp;6+$AO18),"")</f>
        <v/>
      </c>
      <c r="BV127" t="str">
        <f t="array" aca="1" ref="BV127" ca="1">IF(AND(BV$3=INDIRECT("'" &amp; $O$3 &amp;"'!$H"&amp;6+$AO18),$AR$110=INDIRECT("'" &amp; $O$3 &amp;"'!$j"&amp;6+$AO18)),INDIRECT("'" &amp; $O$3 &amp;"'!$c"&amp;6+$AO18),"")</f>
        <v/>
      </c>
      <c r="BX127" t="str">
        <f t="array" aca="1" ref="BX127" ca="1">IF(AND(BX$3=INDIRECT("'" &amp; $O$3 &amp;"'!$H"&amp;6+$AO18),$AR$110=INDIRECT("'" &amp; $O$3 &amp;"'!$j"&amp;6+$AO18)),INDIRECT("'" &amp; $O$3 &amp;"'!$c"&amp;6+$AO18),"")</f>
        <v/>
      </c>
      <c r="BZ127" t="str">
        <f t="array" aca="1" ref="BZ127" ca="1">IF(AND(BZ$3=INDIRECT("'" &amp; $O$3 &amp;"'!$H"&amp;6+$AO18),$AR$110=INDIRECT("'" &amp; $O$3 &amp;"'!$j"&amp;6+$AO18)),INDIRECT("'" &amp; $O$3 &amp;"'!$c"&amp;6+$AO18),"")</f>
        <v/>
      </c>
      <c r="CB127" t="str">
        <f t="array" aca="1" ref="CB127" ca="1">IF(AND(CB$3=INDIRECT("'" &amp; $O$3 &amp;"'!$H"&amp;6+$AO18),$AR$110=INDIRECT("'" &amp; $O$3 &amp;"'!$j"&amp;6+$AO18)),INDIRECT("'" &amp; $O$3 &amp;"'!$c"&amp;6+$AO18),"")</f>
        <v/>
      </c>
      <c r="CD127" t="str">
        <f t="array" aca="1" ref="CD127" ca="1">IF(AND(CD$3=INDIRECT("'" &amp; $O$3 &amp;"'!$H"&amp;6+$AO18),$AR$110=INDIRECT("'" &amp; $O$3 &amp;"'!$j"&amp;6+$AO18)),INDIRECT("'" &amp; $O$3 &amp;"'!$c"&amp;6+$AO18),"")</f>
        <v/>
      </c>
      <c r="CF127" t="str">
        <f t="array" aca="1" ref="CF127" ca="1">IF(AND(CF$3=INDIRECT("'" &amp; $O$3 &amp;"'!$H"&amp;6+$AO18),$AR$110=INDIRECT("'" &amp; $O$3 &amp;"'!$j"&amp;6+$AO18)),INDIRECT("'" &amp; $O$3 &amp;"'!$c"&amp;6+$AO18),"")</f>
        <v/>
      </c>
      <c r="CH127" t="str">
        <f t="array" aca="1" ref="CH127" ca="1">IF(AND(CH$3=INDIRECT("'" &amp; $O$3 &amp;"'!$H"&amp;6+$AO18),$AR$110=INDIRECT("'" &amp; $O$3 &amp;"'!$j"&amp;6+$AO18)),INDIRECT("'" &amp; $O$3 &amp;"'!$c"&amp;6+$AO18),"")</f>
        <v/>
      </c>
      <c r="CJ127" t="str">
        <f t="array" aca="1" ref="CJ127" ca="1">IF(AND(CJ$3=INDIRECT("'" &amp; $O$3 &amp;"'!$H"&amp;6+$AO18),$AR$110=INDIRECT("'" &amp; $O$3 &amp;"'!$j"&amp;6+$AO18)),INDIRECT("'" &amp; $O$3 &amp;"'!$c"&amp;6+$AO18),"")</f>
        <v/>
      </c>
      <c r="CL127" t="str">
        <f t="array" aca="1" ref="CL127" ca="1">IF(AND(CL$3=INDIRECT("'" &amp; $O$3 &amp;"'!$H"&amp;6+$AO18),$AR$110=INDIRECT("'" &amp; $O$3 &amp;"'!$j"&amp;6+$AO18)),INDIRECT("'" &amp; $O$3 &amp;"'!$c"&amp;6+$AO18),"")</f>
        <v/>
      </c>
      <c r="CN127" t="str">
        <f t="array" aca="1" ref="CN127" ca="1">IF(AND(CN$3=INDIRECT("'" &amp; $O$3 &amp;"'!$H"&amp;6+$AO18),$AR$110=INDIRECT("'" &amp; $O$3 &amp;"'!$j"&amp;6+$AO18)),INDIRECT("'" &amp; $O$3 &amp;"'!$c"&amp;6+$AO18),"")</f>
        <v/>
      </c>
      <c r="CP127" t="str">
        <f t="array" aca="1" ref="CP127" ca="1">IF(AND(CP$3=INDIRECT("'" &amp; $O$3 &amp;"'!$H"&amp;6+$AO18),$AR$110=INDIRECT("'" &amp; $O$3 &amp;"'!$j"&amp;6+$AO18)),INDIRECT("'" &amp; $O$3 &amp;"'!$c"&amp;6+$AO18),"")</f>
        <v/>
      </c>
      <c r="CR127" s="218" t="str">
        <f t="array" aca="1" ref="CR127" ca="1">IF(AND(CR$3=INDIRECT("'" &amp; $O$3 &amp;"'!$H"&amp;6+$AO18),$AR$110=INDIRECT("'" &amp; $O$3 &amp;"'!$j"&amp;6+$AO18)),INDIRECT("'" &amp; $O$3 &amp;"'!$c"&amp;6+$AO18),"")</f>
        <v/>
      </c>
      <c r="CT127" s="218" t="str">
        <f t="array" aca="1" ref="CT127" ca="1">IF(AND(CT$3=INDIRECT("'" &amp; $O$3 &amp;"'!$H"&amp;6+$AO18),$AR$110=INDIRECT("'" &amp; $O$3 &amp;"'!$j"&amp;6+$AO18)),INDIRECT("'" &amp; $O$3 &amp;"'!$b"&amp;6+$AO18),"")</f>
        <v/>
      </c>
      <c r="CX127" s="218" t="str">
        <f t="array" aca="1" ref="CX127" ca="1">IF(AND(CX$3=INDIRECT("'" &amp; $O$3 &amp;"'!$H"&amp;6+$AO18),$AR$110=INDIRECT("'" &amp; $O$3 &amp;"'!$j"&amp;6+$AO18)),INDIRECT("'" &amp; $O$3 &amp;"'!$d"&amp;6+$AO18),"")</f>
        <v/>
      </c>
      <c r="CZ127" s="218" t="str">
        <f t="array" aca="1" ref="CZ127" ca="1">IF(AND(CZ$3=INDIRECT("'" &amp; $O$3 &amp;"'!$H"&amp;6+$AO18),$AR$110=INDIRECT("'" &amp; $O$3 &amp;"'!$j"&amp;6+$AO18)),INDIRECT("'" &amp; $O$3 &amp;"'!$d"&amp;6+$AO18),"")</f>
        <v/>
      </c>
      <c r="DB127" s="218" t="str">
        <f t="array" aca="1" ref="DB127" ca="1">IF(AND(DB$3=INDIRECT("'" &amp; $O$3 &amp;"'!$H"&amp;6+$AO18),$AR$110=INDIRECT("'" &amp; $O$3 &amp;"'!$j"&amp;6+$AO18)),INDIRECT("'" &amp; $O$3 &amp;"'!$d"&amp;6+$AO18),"")</f>
        <v/>
      </c>
      <c r="DD127" s="218" t="str">
        <f t="array" aca="1" ref="DD127" ca="1">IF(AND(DD$3=INDIRECT("'" &amp; $O$3 &amp;"'!$H"&amp;6+$AO18),$AR$110=INDIRECT("'" &amp; $O$3 &amp;"'!$j"&amp;6+$AO18)),INDIRECT("'" &amp; $O$3 &amp;"'!$d"&amp;6+$AO18),"")</f>
        <v/>
      </c>
      <c r="DF127" s="218" t="str">
        <f t="array" aca="1" ref="DF127" ca="1">IF(AND(DF$3=INDIRECT("'" &amp; $O$3 &amp;"'!$H"&amp;6+$AO18),$AR$110=INDIRECT("'" &amp; $O$3 &amp;"'!$j"&amp;6+$AO18)),INDIRECT("'" &amp; $O$3 &amp;"'!$d"&amp;6+$AO18),"")</f>
        <v/>
      </c>
      <c r="DH127" s="218" t="str">
        <f t="array" aca="1" ref="DH127" ca="1">IF(AND(DH$3=INDIRECT("'" &amp; $O$3 &amp;"'!$H"&amp;6+$AO18),$AR$110=INDIRECT("'" &amp; $O$3 &amp;"'!$j"&amp;6+$AO18)),INDIRECT("'" &amp; $O$3 &amp;"'!$d"&amp;6+$AO18),"")</f>
        <v/>
      </c>
      <c r="DJ127" s="218" t="str">
        <f t="array" aca="1" ref="DJ127" ca="1">IF(AND(DJ$3=INDIRECT("'" &amp; $O$3 &amp;"'!$H"&amp;6+$AO18),$AR$110=INDIRECT("'" &amp; $O$3 &amp;"'!$j"&amp;6+$AO18)),INDIRECT("'" &amp; $O$3 &amp;"'!$d"&amp;6+$AO18),"")</f>
        <v/>
      </c>
      <c r="DL127" s="218" t="str">
        <f t="array" aca="1" ref="DL127" ca="1">IF(AND(DL$3=INDIRECT("'" &amp; $O$3 &amp;"'!$H"&amp;6+$AO18),$AR$110=INDIRECT("'" &amp; $O$3 &amp;"'!$j"&amp;6+$AO18)),INDIRECT("'" &amp; $O$3 &amp;"'!$d"&amp;6+$AO18),"")</f>
        <v/>
      </c>
      <c r="DN127" s="218" t="str">
        <f t="array" aca="1" ref="DN127" ca="1">IF(AND(DN$3=INDIRECT("'" &amp; $O$3 &amp;"'!$H"&amp;6+$AO18),$AR$110=INDIRECT("'" &amp; $O$3 &amp;"'!$j"&amp;6+$AO18)),INDIRECT("'" &amp; $O$3 &amp;"'!$d"&amp;6+$AO18),"")</f>
        <v/>
      </c>
      <c r="DP127" s="218" t="str">
        <f t="array" aca="1" ref="DP127" ca="1">IF(AND(DP$3=INDIRECT("'" &amp; $O$3 &amp;"'!$H"&amp;6+$AO18),$AR$110=INDIRECT("'" &amp; $O$3 &amp;"'!$j"&amp;6+$AO18)),INDIRECT("'" &amp; $O$3 &amp;"'!$d"&amp;6+$AO18),"")</f>
        <v/>
      </c>
      <c r="DR127" s="218" t="str">
        <f t="array" aca="1" ref="DR127" ca="1">IF(AND(DR$3=INDIRECT("'" &amp; $O$3 &amp;"'!$H"&amp;6+$AO18),$AR$110=INDIRECT("'" &amp; $O$3 &amp;"'!$j"&amp;6+$AO18)),INDIRECT("'" &amp; $O$3 &amp;"'!$d"&amp;6+$AO18),"")</f>
        <v/>
      </c>
      <c r="DT127" s="218" t="str">
        <f t="array" aca="1" ref="DT127" ca="1">IF(AND(DT$3=INDIRECT("'" &amp; $O$3 &amp;"'!$H"&amp;6+$AO18),$AR$110=INDIRECT("'" &amp; $O$3 &amp;"'!$j"&amp;6+$AO18)),INDIRECT("'" &amp; $O$3 &amp;"'!$d"&amp;6+$AO18),"")</f>
        <v/>
      </c>
      <c r="DV127" s="218" t="str">
        <f t="array" aca="1" ref="DV127" ca="1">IF(AND(DV$3=INDIRECT("'" &amp; $O$3 &amp;"'!$H"&amp;6+$AO18),$AR$110=INDIRECT("'" &amp; $O$3 &amp;"'!$j"&amp;6+$AO18)),INDIRECT("'" &amp; $O$3 &amp;"'!$b"&amp;6+$AO18),"")</f>
        <v/>
      </c>
    </row>
    <row r="128" spans="45:126">
      <c r="AS128" t="str">
        <f t="array" aca="1" ref="AS128" ca="1">IF(AND(AS$3=INDIRECT("'" &amp; $O$3 &amp;"'!$H"&amp;6+$AO19),$AR$110=INDIRECT("'" &amp; $O$3 &amp;"'!$j"&amp;6+$AO19)),INDIRECT("'" &amp; $O$3 &amp;"'!$b"&amp;6+$AO19),"")</f>
        <v/>
      </c>
      <c r="AU128" t="str">
        <f t="array" aca="1" ref="AU128" ca="1">IF(AND(AU$3=INDIRECT("'" &amp; $O$3 &amp;"'!$H"&amp;6+$AO19),$AR$110=INDIRECT("'" &amp; $O$3 &amp;"'!$j"&amp;6+$AO19)),INDIRECT("'" &amp; $O$3 &amp;"'!$b"&amp;6+$AO19),"")</f>
        <v/>
      </c>
      <c r="AW128" t="str">
        <f t="array" aca="1" ref="AW128" ca="1">IF(AND(AW$3=INDIRECT("'" &amp; $O$3 &amp;"'!$H"&amp;6+$AO19),$AR$110=INDIRECT("'" &amp; $O$3 &amp;"'!$j"&amp;6+$AO19)),INDIRECT("'" &amp; $O$3 &amp;"'!$b"&amp;6+$AO19),"")</f>
        <v/>
      </c>
      <c r="AY128" t="str">
        <f t="array" aca="1" ref="AY128" ca="1">IF(AND(AY$3=INDIRECT("'" &amp; $O$3 &amp;"'!$H"&amp;6+$AO19),$AR$110=INDIRECT("'" &amp; $O$3 &amp;"'!$j"&amp;6+$AO19)),INDIRECT("'" &amp; $O$3 &amp;"'!$b"&amp;6+$AO19),"")</f>
        <v/>
      </c>
      <c r="BA128" t="str">
        <f t="array" aca="1" ref="BA128" ca="1">IF(AND(BA$3=INDIRECT("'" &amp; $O$3 &amp;"'!$H"&amp;6+$AO19),$AR$110=INDIRECT("'" &amp; $O$3 &amp;"'!$j"&amp;6+$AO19)),INDIRECT("'" &amp; $O$3 &amp;"'!$b"&amp;6+$AO19),"")</f>
        <v/>
      </c>
      <c r="BC128" t="str">
        <f t="array" aca="1" ref="BC128" ca="1">IF(AND(BC$3=INDIRECT("'" &amp; $O$3 &amp;"'!$H"&amp;6+$AO19),$AR$110=INDIRECT("'" &amp; $O$3 &amp;"'!$j"&amp;6+$AO19)),INDIRECT("'" &amp; $O$3 &amp;"'!$b"&amp;6+$AO19),"")</f>
        <v/>
      </c>
      <c r="BE128" t="str">
        <f t="array" aca="1" ref="BE128" ca="1">IF(AND(BE$3=INDIRECT("'" &amp; $O$3 &amp;"'!$H"&amp;6+$AO19),$AR$110=INDIRECT("'" &amp; $O$3 &amp;"'!$j"&amp;6+$AO19)),INDIRECT("'" &amp; $O$3 &amp;"'!$b"&amp;6+$AO19),"")</f>
        <v/>
      </c>
      <c r="BG128" t="str">
        <f t="array" aca="1" ref="BG128" ca="1">IF(AND(BG$3=INDIRECT("'" &amp; $O$3 &amp;"'!$H"&amp;6+$AO19),$AR$110=INDIRECT("'" &amp; $O$3 &amp;"'!$j"&amp;6+$AO19)),INDIRECT("'" &amp; $O$3 &amp;"'!$b"&amp;6+$AO19),"")</f>
        <v/>
      </c>
      <c r="BI128" t="str">
        <f t="array" aca="1" ref="BI128" ca="1">IF(AND(BI$3=INDIRECT("'" &amp; $O$3 &amp;"'!$H"&amp;6+$AO19),$AR$110=INDIRECT("'" &amp; $O$3 &amp;"'!$j"&amp;6+$AO19)),INDIRECT("'" &amp; $O$3 &amp;"'!$b"&amp;6+$AO19),"")</f>
        <v/>
      </c>
      <c r="BK128" t="str">
        <f t="array" aca="1" ref="BK128" ca="1">IF(AND(BK$3=INDIRECT("'" &amp; $O$3 &amp;"'!$H"&amp;6+$AO19),$AR$110=INDIRECT("'" &amp; $O$3 &amp;"'!$j"&amp;6+$AO19)),INDIRECT("'" &amp; $O$3 &amp;"'!$b"&amp;6+$AO19),"")</f>
        <v/>
      </c>
      <c r="BM128" t="str">
        <f t="array" aca="1" ref="BM128" ca="1">IF(AND(BM$3=INDIRECT("'" &amp; $O$3 &amp;"'!$H"&amp;6+$AO19),$AR$110=INDIRECT("'" &amp; $O$3 &amp;"'!$j"&amp;6+$AO19)),INDIRECT("'" &amp; $O$3 &amp;"'!$b"&amp;6+$AO19),"")</f>
        <v/>
      </c>
      <c r="BO128" t="str">
        <f t="array" aca="1" ref="BO128" ca="1">IF(AND(BO$3=INDIRECT("'" &amp; $O$3 &amp;"'!$H"&amp;6+$AO19),$AR$110=INDIRECT("'" &amp; $O$3 &amp;"'!$j"&amp;6+$AO19)),INDIRECT("'" &amp; $O$3 &amp;"'!$b"&amp;6+$AO19),"")</f>
        <v/>
      </c>
      <c r="BQ128" t="str">
        <f t="array" aca="1" ref="BQ128" ca="1">IF(AND(BQ$3=INDIRECT("'" &amp; $O$3 &amp;"'!$H"&amp;6+$AO19),$AR$110=INDIRECT("'" &amp; $O$3 &amp;"'!$j"&amp;6+$AO19)),INDIRECT("'" &amp; $O$3 &amp;"'!$b"&amp;6+$AO19),"")</f>
        <v/>
      </c>
      <c r="BV128" t="str">
        <f t="array" aca="1" ref="BV128" ca="1">IF(AND(BV$3=INDIRECT("'" &amp; $O$3 &amp;"'!$H"&amp;6+$AO19),$AR$110=INDIRECT("'" &amp; $O$3 &amp;"'!$j"&amp;6+$AO19)),INDIRECT("'" &amp; $O$3 &amp;"'!$c"&amp;6+$AO19),"")</f>
        <v/>
      </c>
      <c r="BX128" t="str">
        <f t="array" aca="1" ref="BX128" ca="1">IF(AND(BX$3=INDIRECT("'" &amp; $O$3 &amp;"'!$H"&amp;6+$AO19),$AR$110=INDIRECT("'" &amp; $O$3 &amp;"'!$j"&amp;6+$AO19)),INDIRECT("'" &amp; $O$3 &amp;"'!$c"&amp;6+$AO19),"")</f>
        <v/>
      </c>
      <c r="BZ128" t="str">
        <f t="array" aca="1" ref="BZ128" ca="1">IF(AND(BZ$3=INDIRECT("'" &amp; $O$3 &amp;"'!$H"&amp;6+$AO19),$AR$110=INDIRECT("'" &amp; $O$3 &amp;"'!$j"&amp;6+$AO19)),INDIRECT("'" &amp; $O$3 &amp;"'!$c"&amp;6+$AO19),"")</f>
        <v/>
      </c>
      <c r="CB128" t="str">
        <f t="array" aca="1" ref="CB128" ca="1">IF(AND(CB$3=INDIRECT("'" &amp; $O$3 &amp;"'!$H"&amp;6+$AO19),$AR$110=INDIRECT("'" &amp; $O$3 &amp;"'!$j"&amp;6+$AO19)),INDIRECT("'" &amp; $O$3 &amp;"'!$c"&amp;6+$AO19),"")</f>
        <v/>
      </c>
      <c r="CD128" t="str">
        <f t="array" aca="1" ref="CD128" ca="1">IF(AND(CD$3=INDIRECT("'" &amp; $O$3 &amp;"'!$H"&amp;6+$AO19),$AR$110=INDIRECT("'" &amp; $O$3 &amp;"'!$j"&amp;6+$AO19)),INDIRECT("'" &amp; $O$3 &amp;"'!$c"&amp;6+$AO19),"")</f>
        <v/>
      </c>
      <c r="CF128" t="str">
        <f t="array" aca="1" ref="CF128" ca="1">IF(AND(CF$3=INDIRECT("'" &amp; $O$3 &amp;"'!$H"&amp;6+$AO19),$AR$110=INDIRECT("'" &amp; $O$3 &amp;"'!$j"&amp;6+$AO19)),INDIRECT("'" &amp; $O$3 &amp;"'!$c"&amp;6+$AO19),"")</f>
        <v/>
      </c>
      <c r="CH128" t="str">
        <f t="array" aca="1" ref="CH128" ca="1">IF(AND(CH$3=INDIRECT("'" &amp; $O$3 &amp;"'!$H"&amp;6+$AO19),$AR$110=INDIRECT("'" &amp; $O$3 &amp;"'!$j"&amp;6+$AO19)),INDIRECT("'" &amp; $O$3 &amp;"'!$c"&amp;6+$AO19),"")</f>
        <v/>
      </c>
      <c r="CJ128" t="str">
        <f t="array" aca="1" ref="CJ128" ca="1">IF(AND(CJ$3=INDIRECT("'" &amp; $O$3 &amp;"'!$H"&amp;6+$AO19),$AR$110=INDIRECT("'" &amp; $O$3 &amp;"'!$j"&amp;6+$AO19)),INDIRECT("'" &amp; $O$3 &amp;"'!$c"&amp;6+$AO19),"")</f>
        <v/>
      </c>
      <c r="CL128" t="str">
        <f t="array" aca="1" ref="CL128" ca="1">IF(AND(CL$3=INDIRECT("'" &amp; $O$3 &amp;"'!$H"&amp;6+$AO19),$AR$110=INDIRECT("'" &amp; $O$3 &amp;"'!$j"&amp;6+$AO19)),INDIRECT("'" &amp; $O$3 &amp;"'!$c"&amp;6+$AO19),"")</f>
        <v/>
      </c>
      <c r="CN128" t="str">
        <f t="array" aca="1" ref="CN128" ca="1">IF(AND(CN$3=INDIRECT("'" &amp; $O$3 &amp;"'!$H"&amp;6+$AO19),$AR$110=INDIRECT("'" &amp; $O$3 &amp;"'!$j"&amp;6+$AO19)),INDIRECT("'" &amp; $O$3 &amp;"'!$c"&amp;6+$AO19),"")</f>
        <v/>
      </c>
      <c r="CP128" t="str">
        <f t="array" aca="1" ref="CP128" ca="1">IF(AND(CP$3=INDIRECT("'" &amp; $O$3 &amp;"'!$H"&amp;6+$AO19),$AR$110=INDIRECT("'" &amp; $O$3 &amp;"'!$j"&amp;6+$AO19)),INDIRECT("'" &amp; $O$3 &amp;"'!$c"&amp;6+$AO19),"")</f>
        <v/>
      </c>
      <c r="CR128" s="218" t="str">
        <f t="array" aca="1" ref="CR128" ca="1">IF(AND(CR$3=INDIRECT("'" &amp; $O$3 &amp;"'!$H"&amp;6+$AO19),$AR$110=INDIRECT("'" &amp; $O$3 &amp;"'!$j"&amp;6+$AO19)),INDIRECT("'" &amp; $O$3 &amp;"'!$c"&amp;6+$AO19),"")</f>
        <v/>
      </c>
      <c r="CT128" s="218" t="str">
        <f t="array" aca="1" ref="CT128" ca="1">IF(AND(CT$3=INDIRECT("'" &amp; $O$3 &amp;"'!$H"&amp;6+$AO19),$AR$110=INDIRECT("'" &amp; $O$3 &amp;"'!$j"&amp;6+$AO19)),INDIRECT("'" &amp; $O$3 &amp;"'!$b"&amp;6+$AO19),"")</f>
        <v/>
      </c>
      <c r="CX128" s="218" t="str">
        <f t="array" aca="1" ref="CX128" ca="1">IF(AND(CX$3=INDIRECT("'" &amp; $O$3 &amp;"'!$H"&amp;6+$AO19),$AR$110=INDIRECT("'" &amp; $O$3 &amp;"'!$j"&amp;6+$AO19)),INDIRECT("'" &amp; $O$3 &amp;"'!$d"&amp;6+$AO19),"")</f>
        <v/>
      </c>
      <c r="CZ128" s="218" t="str">
        <f t="array" aca="1" ref="CZ128" ca="1">IF(AND(CZ$3=INDIRECT("'" &amp; $O$3 &amp;"'!$H"&amp;6+$AO19),$AR$110=INDIRECT("'" &amp; $O$3 &amp;"'!$j"&amp;6+$AO19)),INDIRECT("'" &amp; $O$3 &amp;"'!$d"&amp;6+$AO19),"")</f>
        <v/>
      </c>
      <c r="DB128" s="218" t="str">
        <f t="array" aca="1" ref="DB128" ca="1">IF(AND(DB$3=INDIRECT("'" &amp; $O$3 &amp;"'!$H"&amp;6+$AO19),$AR$110=INDIRECT("'" &amp; $O$3 &amp;"'!$j"&amp;6+$AO19)),INDIRECT("'" &amp; $O$3 &amp;"'!$d"&amp;6+$AO19),"")</f>
        <v/>
      </c>
      <c r="DD128" s="218" t="str">
        <f t="array" aca="1" ref="DD128" ca="1">IF(AND(DD$3=INDIRECT("'" &amp; $O$3 &amp;"'!$H"&amp;6+$AO19),$AR$110=INDIRECT("'" &amp; $O$3 &amp;"'!$j"&amp;6+$AO19)),INDIRECT("'" &amp; $O$3 &amp;"'!$d"&amp;6+$AO19),"")</f>
        <v/>
      </c>
      <c r="DF128" s="218" t="str">
        <f t="array" aca="1" ref="DF128" ca="1">IF(AND(DF$3=INDIRECT("'" &amp; $O$3 &amp;"'!$H"&amp;6+$AO19),$AR$110=INDIRECT("'" &amp; $O$3 &amp;"'!$j"&amp;6+$AO19)),INDIRECT("'" &amp; $O$3 &amp;"'!$d"&amp;6+$AO19),"")</f>
        <v/>
      </c>
      <c r="DH128" s="218" t="str">
        <f t="array" aca="1" ref="DH128" ca="1">IF(AND(DH$3=INDIRECT("'" &amp; $O$3 &amp;"'!$H"&amp;6+$AO19),$AR$110=INDIRECT("'" &amp; $O$3 &amp;"'!$j"&amp;6+$AO19)),INDIRECT("'" &amp; $O$3 &amp;"'!$d"&amp;6+$AO19),"")</f>
        <v/>
      </c>
      <c r="DJ128" s="218" t="str">
        <f t="array" aca="1" ref="DJ128" ca="1">IF(AND(DJ$3=INDIRECT("'" &amp; $O$3 &amp;"'!$H"&amp;6+$AO19),$AR$110=INDIRECT("'" &amp; $O$3 &amp;"'!$j"&amp;6+$AO19)),INDIRECT("'" &amp; $O$3 &amp;"'!$d"&amp;6+$AO19),"")</f>
        <v/>
      </c>
      <c r="DL128" s="218" t="str">
        <f t="array" aca="1" ref="DL128" ca="1">IF(AND(DL$3=INDIRECT("'" &amp; $O$3 &amp;"'!$H"&amp;6+$AO19),$AR$110=INDIRECT("'" &amp; $O$3 &amp;"'!$j"&amp;6+$AO19)),INDIRECT("'" &amp; $O$3 &amp;"'!$d"&amp;6+$AO19),"")</f>
        <v/>
      </c>
      <c r="DN128" s="218" t="str">
        <f t="array" aca="1" ref="DN128" ca="1">IF(AND(DN$3=INDIRECT("'" &amp; $O$3 &amp;"'!$H"&amp;6+$AO19),$AR$110=INDIRECT("'" &amp; $O$3 &amp;"'!$j"&amp;6+$AO19)),INDIRECT("'" &amp; $O$3 &amp;"'!$d"&amp;6+$AO19),"")</f>
        <v/>
      </c>
      <c r="DP128" s="218" t="str">
        <f t="array" aca="1" ref="DP128" ca="1">IF(AND(DP$3=INDIRECT("'" &amp; $O$3 &amp;"'!$H"&amp;6+$AO19),$AR$110=INDIRECT("'" &amp; $O$3 &amp;"'!$j"&amp;6+$AO19)),INDIRECT("'" &amp; $O$3 &amp;"'!$d"&amp;6+$AO19),"")</f>
        <v/>
      </c>
      <c r="DR128" s="218" t="str">
        <f t="array" aca="1" ref="DR128" ca="1">IF(AND(DR$3=INDIRECT("'" &amp; $O$3 &amp;"'!$H"&amp;6+$AO19),$AR$110=INDIRECT("'" &amp; $O$3 &amp;"'!$j"&amp;6+$AO19)),INDIRECT("'" &amp; $O$3 &amp;"'!$d"&amp;6+$AO19),"")</f>
        <v/>
      </c>
      <c r="DT128" s="218" t="str">
        <f t="array" aca="1" ref="DT128" ca="1">IF(AND(DT$3=INDIRECT("'" &amp; $O$3 &amp;"'!$H"&amp;6+$AO19),$AR$110=INDIRECT("'" &amp; $O$3 &amp;"'!$j"&amp;6+$AO19)),INDIRECT("'" &amp; $O$3 &amp;"'!$d"&amp;6+$AO19),"")</f>
        <v/>
      </c>
      <c r="DV128" s="218" t="str">
        <f t="array" aca="1" ref="DV128" ca="1">IF(AND(DV$3=INDIRECT("'" &amp; $O$3 &amp;"'!$H"&amp;6+$AO19),$AR$110=INDIRECT("'" &amp; $O$3 &amp;"'!$j"&amp;6+$AO19)),INDIRECT("'" &amp; $O$3 &amp;"'!$b"&amp;6+$AO19),"")</f>
        <v/>
      </c>
    </row>
    <row r="129" spans="45:126">
      <c r="AS129" t="str">
        <f t="array" aca="1" ref="AS129" ca="1">IF(AND(AS$3=INDIRECT("'" &amp; $O$3 &amp;"'!$H"&amp;6+$AO20),$AR$110=INDIRECT("'" &amp; $O$3 &amp;"'!$j"&amp;6+$AO20)),INDIRECT("'" &amp; $O$3 &amp;"'!$b"&amp;6+$AO20),"")</f>
        <v/>
      </c>
      <c r="AU129" t="str">
        <f t="array" aca="1" ref="AU129" ca="1">IF(AND(AU$3=INDIRECT("'" &amp; $O$3 &amp;"'!$H"&amp;6+$AO20),$AR$110=INDIRECT("'" &amp; $O$3 &amp;"'!$j"&amp;6+$AO20)),INDIRECT("'" &amp; $O$3 &amp;"'!$b"&amp;6+$AO20),"")</f>
        <v/>
      </c>
      <c r="AW129" t="str">
        <f t="array" aca="1" ref="AW129" ca="1">IF(AND(AW$3=INDIRECT("'" &amp; $O$3 &amp;"'!$H"&amp;6+$AO20),$AR$110=INDIRECT("'" &amp; $O$3 &amp;"'!$j"&amp;6+$AO20)),INDIRECT("'" &amp; $O$3 &amp;"'!$b"&amp;6+$AO20),"")</f>
        <v/>
      </c>
      <c r="AY129" t="str">
        <f t="array" aca="1" ref="AY129" ca="1">IF(AND(AY$3=INDIRECT("'" &amp; $O$3 &amp;"'!$H"&amp;6+$AO20),$AR$110=INDIRECT("'" &amp; $O$3 &amp;"'!$j"&amp;6+$AO20)),INDIRECT("'" &amp; $O$3 &amp;"'!$b"&amp;6+$AO20),"")</f>
        <v/>
      </c>
      <c r="BA129" t="str">
        <f t="array" aca="1" ref="BA129" ca="1">IF(AND(BA$3=INDIRECT("'" &amp; $O$3 &amp;"'!$H"&amp;6+$AO20),$AR$110=INDIRECT("'" &amp; $O$3 &amp;"'!$j"&amp;6+$AO20)),INDIRECT("'" &amp; $O$3 &amp;"'!$b"&amp;6+$AO20),"")</f>
        <v/>
      </c>
      <c r="BC129" t="str">
        <f t="array" aca="1" ref="BC129" ca="1">IF(AND(BC$3=INDIRECT("'" &amp; $O$3 &amp;"'!$H"&amp;6+$AO20),$AR$110=INDIRECT("'" &amp; $O$3 &amp;"'!$j"&amp;6+$AO20)),INDIRECT("'" &amp; $O$3 &amp;"'!$b"&amp;6+$AO20),"")</f>
        <v/>
      </c>
      <c r="BE129" t="str">
        <f t="array" aca="1" ref="BE129" ca="1">IF(AND(BE$3=INDIRECT("'" &amp; $O$3 &amp;"'!$H"&amp;6+$AO20),$AR$110=INDIRECT("'" &amp; $O$3 &amp;"'!$j"&amp;6+$AO20)),INDIRECT("'" &amp; $O$3 &amp;"'!$b"&amp;6+$AO20),"")</f>
        <v/>
      </c>
      <c r="BG129" t="str">
        <f t="array" aca="1" ref="BG129" ca="1">IF(AND(BG$3=INDIRECT("'" &amp; $O$3 &amp;"'!$H"&amp;6+$AO20),$AR$110=INDIRECT("'" &amp; $O$3 &amp;"'!$j"&amp;6+$AO20)),INDIRECT("'" &amp; $O$3 &amp;"'!$b"&amp;6+$AO20),"")</f>
        <v/>
      </c>
      <c r="BI129" t="str">
        <f t="array" aca="1" ref="BI129" ca="1">IF(AND(BI$3=INDIRECT("'" &amp; $O$3 &amp;"'!$H"&amp;6+$AO20),$AR$110=INDIRECT("'" &amp; $O$3 &amp;"'!$j"&amp;6+$AO20)),INDIRECT("'" &amp; $O$3 &amp;"'!$b"&amp;6+$AO20),"")</f>
        <v/>
      </c>
      <c r="BK129" t="str">
        <f t="array" aca="1" ref="BK129" ca="1">IF(AND(BK$3=INDIRECT("'" &amp; $O$3 &amp;"'!$H"&amp;6+$AO20),$AR$110=INDIRECT("'" &amp; $O$3 &amp;"'!$j"&amp;6+$AO20)),INDIRECT("'" &amp; $O$3 &amp;"'!$b"&amp;6+$AO20),"")</f>
        <v/>
      </c>
      <c r="BM129" t="str">
        <f t="array" aca="1" ref="BM129" ca="1">IF(AND(BM$3=INDIRECT("'" &amp; $O$3 &amp;"'!$H"&amp;6+$AO20),$AR$110=INDIRECT("'" &amp; $O$3 &amp;"'!$j"&amp;6+$AO20)),INDIRECT("'" &amp; $O$3 &amp;"'!$b"&amp;6+$AO20),"")</f>
        <v/>
      </c>
      <c r="BO129" t="str">
        <f t="array" aca="1" ref="BO129" ca="1">IF(AND(BO$3=INDIRECT("'" &amp; $O$3 &amp;"'!$H"&amp;6+$AO20),$AR$110=INDIRECT("'" &amp; $O$3 &amp;"'!$j"&amp;6+$AO20)),INDIRECT("'" &amp; $O$3 &amp;"'!$b"&amp;6+$AO20),"")</f>
        <v/>
      </c>
      <c r="BQ129" t="str">
        <f t="array" aca="1" ref="BQ129" ca="1">IF(AND(BQ$3=INDIRECT("'" &amp; $O$3 &amp;"'!$H"&amp;6+$AO20),$AR$110=INDIRECT("'" &amp; $O$3 &amp;"'!$j"&amp;6+$AO20)),INDIRECT("'" &amp; $O$3 &amp;"'!$b"&amp;6+$AO20),"")</f>
        <v/>
      </c>
      <c r="BV129" t="str">
        <f t="array" aca="1" ref="BV129" ca="1">IF(AND(BV$3=INDIRECT("'" &amp; $O$3 &amp;"'!$H"&amp;6+$AO20),$AR$110=INDIRECT("'" &amp; $O$3 &amp;"'!$j"&amp;6+$AO20)),INDIRECT("'" &amp; $O$3 &amp;"'!$c"&amp;6+$AO20),"")</f>
        <v/>
      </c>
      <c r="BX129" t="str">
        <f t="array" aca="1" ref="BX129" ca="1">IF(AND(BX$3=INDIRECT("'" &amp; $O$3 &amp;"'!$H"&amp;6+$AO20),$AR$110=INDIRECT("'" &amp; $O$3 &amp;"'!$j"&amp;6+$AO20)),INDIRECT("'" &amp; $O$3 &amp;"'!$c"&amp;6+$AO20),"")</f>
        <v/>
      </c>
      <c r="BZ129" t="str">
        <f t="array" aca="1" ref="BZ129" ca="1">IF(AND(BZ$3=INDIRECT("'" &amp; $O$3 &amp;"'!$H"&amp;6+$AO20),$AR$110=INDIRECT("'" &amp; $O$3 &amp;"'!$j"&amp;6+$AO20)),INDIRECT("'" &amp; $O$3 &amp;"'!$c"&amp;6+$AO20),"")</f>
        <v/>
      </c>
      <c r="CB129" t="str">
        <f t="array" aca="1" ref="CB129" ca="1">IF(AND(CB$3=INDIRECT("'" &amp; $O$3 &amp;"'!$H"&amp;6+$AO20),$AR$110=INDIRECT("'" &amp; $O$3 &amp;"'!$j"&amp;6+$AO20)),INDIRECT("'" &amp; $O$3 &amp;"'!$c"&amp;6+$AO20),"")</f>
        <v/>
      </c>
      <c r="CD129" t="str">
        <f t="array" aca="1" ref="CD129" ca="1">IF(AND(CD$3=INDIRECT("'" &amp; $O$3 &amp;"'!$H"&amp;6+$AO20),$AR$110=INDIRECT("'" &amp; $O$3 &amp;"'!$j"&amp;6+$AO20)),INDIRECT("'" &amp; $O$3 &amp;"'!$c"&amp;6+$AO20),"")</f>
        <v/>
      </c>
      <c r="CF129" t="str">
        <f t="array" aca="1" ref="CF129" ca="1">IF(AND(CF$3=INDIRECT("'" &amp; $O$3 &amp;"'!$H"&amp;6+$AO20),$AR$110=INDIRECT("'" &amp; $O$3 &amp;"'!$j"&amp;6+$AO20)),INDIRECT("'" &amp; $O$3 &amp;"'!$c"&amp;6+$AO20),"")</f>
        <v/>
      </c>
      <c r="CH129" t="str">
        <f t="array" aca="1" ref="CH129" ca="1">IF(AND(CH$3=INDIRECT("'" &amp; $O$3 &amp;"'!$H"&amp;6+$AO20),$AR$110=INDIRECT("'" &amp; $O$3 &amp;"'!$j"&amp;6+$AO20)),INDIRECT("'" &amp; $O$3 &amp;"'!$c"&amp;6+$AO20),"")</f>
        <v/>
      </c>
      <c r="CJ129" t="str">
        <f t="array" aca="1" ref="CJ129" ca="1">IF(AND(CJ$3=INDIRECT("'" &amp; $O$3 &amp;"'!$H"&amp;6+$AO20),$AR$110=INDIRECT("'" &amp; $O$3 &amp;"'!$j"&amp;6+$AO20)),INDIRECT("'" &amp; $O$3 &amp;"'!$c"&amp;6+$AO20),"")</f>
        <v/>
      </c>
      <c r="CL129" t="str">
        <f t="array" aca="1" ref="CL129" ca="1">IF(AND(CL$3=INDIRECT("'" &amp; $O$3 &amp;"'!$H"&amp;6+$AO20),$AR$110=INDIRECT("'" &amp; $O$3 &amp;"'!$j"&amp;6+$AO20)),INDIRECT("'" &amp; $O$3 &amp;"'!$c"&amp;6+$AO20),"")</f>
        <v/>
      </c>
      <c r="CN129" t="str">
        <f t="array" aca="1" ref="CN129" ca="1">IF(AND(CN$3=INDIRECT("'" &amp; $O$3 &amp;"'!$H"&amp;6+$AO20),$AR$110=INDIRECT("'" &amp; $O$3 &amp;"'!$j"&amp;6+$AO20)),INDIRECT("'" &amp; $O$3 &amp;"'!$c"&amp;6+$AO20),"")</f>
        <v/>
      </c>
      <c r="CP129" t="str">
        <f t="array" aca="1" ref="CP129" ca="1">IF(AND(CP$3=INDIRECT("'" &amp; $O$3 &amp;"'!$H"&amp;6+$AO20),$AR$110=INDIRECT("'" &amp; $O$3 &amp;"'!$j"&amp;6+$AO20)),INDIRECT("'" &amp; $O$3 &amp;"'!$c"&amp;6+$AO20),"")</f>
        <v/>
      </c>
      <c r="CR129" s="218" t="str">
        <f t="array" aca="1" ref="CR129" ca="1">IF(AND(CR$3=INDIRECT("'" &amp; $O$3 &amp;"'!$H"&amp;6+$AO20),$AR$110=INDIRECT("'" &amp; $O$3 &amp;"'!$j"&amp;6+$AO20)),INDIRECT("'" &amp; $O$3 &amp;"'!$c"&amp;6+$AO20),"")</f>
        <v/>
      </c>
      <c r="CT129" s="218" t="str">
        <f t="array" aca="1" ref="CT129" ca="1">IF(AND(CT$3=INDIRECT("'" &amp; $O$3 &amp;"'!$H"&amp;6+$AO20),$AR$110=INDIRECT("'" &amp; $O$3 &amp;"'!$j"&amp;6+$AO20)),INDIRECT("'" &amp; $O$3 &amp;"'!$b"&amp;6+$AO20),"")</f>
        <v/>
      </c>
      <c r="CX129" s="218" t="str">
        <f t="array" aca="1" ref="CX129" ca="1">IF(AND(CX$3=INDIRECT("'" &amp; $O$3 &amp;"'!$H"&amp;6+$AO20),$AR$110=INDIRECT("'" &amp; $O$3 &amp;"'!$j"&amp;6+$AO20)),INDIRECT("'" &amp; $O$3 &amp;"'!$d"&amp;6+$AO20),"")</f>
        <v/>
      </c>
      <c r="CZ129" s="218" t="str">
        <f t="array" aca="1" ref="CZ129" ca="1">IF(AND(CZ$3=INDIRECT("'" &amp; $O$3 &amp;"'!$H"&amp;6+$AO20),$AR$110=INDIRECT("'" &amp; $O$3 &amp;"'!$j"&amp;6+$AO20)),INDIRECT("'" &amp; $O$3 &amp;"'!$d"&amp;6+$AO20),"")</f>
        <v/>
      </c>
      <c r="DB129" s="218" t="str">
        <f t="array" aca="1" ref="DB129" ca="1">IF(AND(DB$3=INDIRECT("'" &amp; $O$3 &amp;"'!$H"&amp;6+$AO20),$AR$110=INDIRECT("'" &amp; $O$3 &amp;"'!$j"&amp;6+$AO20)),INDIRECT("'" &amp; $O$3 &amp;"'!$d"&amp;6+$AO20),"")</f>
        <v/>
      </c>
      <c r="DD129" s="218" t="str">
        <f t="array" aca="1" ref="DD129" ca="1">IF(AND(DD$3=INDIRECT("'" &amp; $O$3 &amp;"'!$H"&amp;6+$AO20),$AR$110=INDIRECT("'" &amp; $O$3 &amp;"'!$j"&amp;6+$AO20)),INDIRECT("'" &amp; $O$3 &amp;"'!$d"&amp;6+$AO20),"")</f>
        <v/>
      </c>
      <c r="DF129" s="218" t="str">
        <f t="array" aca="1" ref="DF129" ca="1">IF(AND(DF$3=INDIRECT("'" &amp; $O$3 &amp;"'!$H"&amp;6+$AO20),$AR$110=INDIRECT("'" &amp; $O$3 &amp;"'!$j"&amp;6+$AO20)),INDIRECT("'" &amp; $O$3 &amp;"'!$d"&amp;6+$AO20),"")</f>
        <v/>
      </c>
      <c r="DH129" s="218" t="str">
        <f t="array" aca="1" ref="DH129" ca="1">IF(AND(DH$3=INDIRECT("'" &amp; $O$3 &amp;"'!$H"&amp;6+$AO20),$AR$110=INDIRECT("'" &amp; $O$3 &amp;"'!$j"&amp;6+$AO20)),INDIRECT("'" &amp; $O$3 &amp;"'!$d"&amp;6+$AO20),"")</f>
        <v/>
      </c>
      <c r="DJ129" s="218" t="str">
        <f t="array" aca="1" ref="DJ129" ca="1">IF(AND(DJ$3=INDIRECT("'" &amp; $O$3 &amp;"'!$H"&amp;6+$AO20),$AR$110=INDIRECT("'" &amp; $O$3 &amp;"'!$j"&amp;6+$AO20)),INDIRECT("'" &amp; $O$3 &amp;"'!$d"&amp;6+$AO20),"")</f>
        <v/>
      </c>
      <c r="DL129" s="218" t="str">
        <f t="array" aca="1" ref="DL129" ca="1">IF(AND(DL$3=INDIRECT("'" &amp; $O$3 &amp;"'!$H"&amp;6+$AO20),$AR$110=INDIRECT("'" &amp; $O$3 &amp;"'!$j"&amp;6+$AO20)),INDIRECT("'" &amp; $O$3 &amp;"'!$d"&amp;6+$AO20),"")</f>
        <v/>
      </c>
      <c r="DN129" s="218" t="str">
        <f t="array" aca="1" ref="DN129" ca="1">IF(AND(DN$3=INDIRECT("'" &amp; $O$3 &amp;"'!$H"&amp;6+$AO20),$AR$110=INDIRECT("'" &amp; $O$3 &amp;"'!$j"&amp;6+$AO20)),INDIRECT("'" &amp; $O$3 &amp;"'!$d"&amp;6+$AO20),"")</f>
        <v/>
      </c>
      <c r="DP129" s="218" t="str">
        <f t="array" aca="1" ref="DP129" ca="1">IF(AND(DP$3=INDIRECT("'" &amp; $O$3 &amp;"'!$H"&amp;6+$AO20),$AR$110=INDIRECT("'" &amp; $O$3 &amp;"'!$j"&amp;6+$AO20)),INDIRECT("'" &amp; $O$3 &amp;"'!$d"&amp;6+$AO20),"")</f>
        <v/>
      </c>
      <c r="DR129" s="218" t="str">
        <f t="array" aca="1" ref="DR129" ca="1">IF(AND(DR$3=INDIRECT("'" &amp; $O$3 &amp;"'!$H"&amp;6+$AO20),$AR$110=INDIRECT("'" &amp; $O$3 &amp;"'!$j"&amp;6+$AO20)),INDIRECT("'" &amp; $O$3 &amp;"'!$d"&amp;6+$AO20),"")</f>
        <v/>
      </c>
      <c r="DT129" s="218" t="str">
        <f t="array" aca="1" ref="DT129" ca="1">IF(AND(DT$3=INDIRECT("'" &amp; $O$3 &amp;"'!$H"&amp;6+$AO20),$AR$110=INDIRECT("'" &amp; $O$3 &amp;"'!$j"&amp;6+$AO20)),INDIRECT("'" &amp; $O$3 &amp;"'!$d"&amp;6+$AO20),"")</f>
        <v/>
      </c>
      <c r="DV129" s="218" t="str">
        <f t="array" aca="1" ref="DV129" ca="1">IF(AND(DV$3=INDIRECT("'" &amp; $O$3 &amp;"'!$H"&amp;6+$AO20),$AR$110=INDIRECT("'" &amp; $O$3 &amp;"'!$j"&amp;6+$AO20)),INDIRECT("'" &amp; $O$3 &amp;"'!$b"&amp;6+$AO20),"")</f>
        <v/>
      </c>
    </row>
    <row r="130" spans="45:126">
      <c r="AS130" t="str">
        <f t="array" aca="1" ref="AS130" ca="1">IF(AND(AS$3=INDIRECT("'" &amp; $O$3 &amp;"'!$H"&amp;6+$AO21),$AR$110=INDIRECT("'" &amp; $O$3 &amp;"'!$j"&amp;6+$AO21)),INDIRECT("'" &amp; $O$3 &amp;"'!$b"&amp;6+$AO21),"")</f>
        <v/>
      </c>
      <c r="AU130">
        <f t="array" aca="1" ref="AU130" ca="1">IF(AND(AU$3=INDIRECT("'" &amp; $O$3 &amp;"'!$H"&amp;6+$AO21),$AR$110=INDIRECT("'" &amp; $O$3 &amp;"'!$j"&amp;6+$AO21)),INDIRECT("'" &amp; $O$3 &amp;"'!$b"&amp;6+$AO21),"")</f>
        <v>30</v>
      </c>
      <c r="AW130" t="str">
        <f t="array" aca="1" ref="AW130" ca="1">IF(AND(AW$3=INDIRECT("'" &amp; $O$3 &amp;"'!$H"&amp;6+$AO21),$AR$110=INDIRECT("'" &amp; $O$3 &amp;"'!$j"&amp;6+$AO21)),INDIRECT("'" &amp; $O$3 &amp;"'!$b"&amp;6+$AO21),"")</f>
        <v/>
      </c>
      <c r="AY130" t="str">
        <f t="array" aca="1" ref="AY130" ca="1">IF(AND(AY$3=INDIRECT("'" &amp; $O$3 &amp;"'!$H"&amp;6+$AO21),$AR$110=INDIRECT("'" &amp; $O$3 &amp;"'!$j"&amp;6+$AO21)),INDIRECT("'" &amp; $O$3 &amp;"'!$b"&amp;6+$AO21),"")</f>
        <v/>
      </c>
      <c r="BA130" t="str">
        <f t="array" aca="1" ref="BA130" ca="1">IF(AND(BA$3=INDIRECT("'" &amp; $O$3 &amp;"'!$H"&amp;6+$AO21),$AR$110=INDIRECT("'" &amp; $O$3 &amp;"'!$j"&amp;6+$AO21)),INDIRECT("'" &amp; $O$3 &amp;"'!$b"&amp;6+$AO21),"")</f>
        <v/>
      </c>
      <c r="BC130" t="str">
        <f t="array" aca="1" ref="BC130" ca="1">IF(AND(BC$3=INDIRECT("'" &amp; $O$3 &amp;"'!$H"&amp;6+$AO21),$AR$110=INDIRECT("'" &amp; $O$3 &amp;"'!$j"&amp;6+$AO21)),INDIRECT("'" &amp; $O$3 &amp;"'!$b"&amp;6+$AO21),"")</f>
        <v/>
      </c>
      <c r="BE130" t="str">
        <f t="array" aca="1" ref="BE130" ca="1">IF(AND(BE$3=INDIRECT("'" &amp; $O$3 &amp;"'!$H"&amp;6+$AO21),$AR$110=INDIRECT("'" &amp; $O$3 &amp;"'!$j"&amp;6+$AO21)),INDIRECT("'" &amp; $O$3 &amp;"'!$b"&amp;6+$AO21),"")</f>
        <v/>
      </c>
      <c r="BG130" t="str">
        <f t="array" aca="1" ref="BG130" ca="1">IF(AND(BG$3=INDIRECT("'" &amp; $O$3 &amp;"'!$H"&amp;6+$AO21),$AR$110=INDIRECT("'" &amp; $O$3 &amp;"'!$j"&amp;6+$AO21)),INDIRECT("'" &amp; $O$3 &amp;"'!$b"&amp;6+$AO21),"")</f>
        <v/>
      </c>
      <c r="BI130" t="str">
        <f t="array" aca="1" ref="BI130" ca="1">IF(AND(BI$3=INDIRECT("'" &amp; $O$3 &amp;"'!$H"&amp;6+$AO21),$AR$110=INDIRECT("'" &amp; $O$3 &amp;"'!$j"&amp;6+$AO21)),INDIRECT("'" &amp; $O$3 &amp;"'!$b"&amp;6+$AO21),"")</f>
        <v/>
      </c>
      <c r="BK130" t="str">
        <f t="array" aca="1" ref="BK130" ca="1">IF(AND(BK$3=INDIRECT("'" &amp; $O$3 &amp;"'!$H"&amp;6+$AO21),$AR$110=INDIRECT("'" &amp; $O$3 &amp;"'!$j"&amp;6+$AO21)),INDIRECT("'" &amp; $O$3 &amp;"'!$b"&amp;6+$AO21),"")</f>
        <v/>
      </c>
      <c r="BM130" t="str">
        <f t="array" aca="1" ref="BM130" ca="1">IF(AND(BM$3=INDIRECT("'" &amp; $O$3 &amp;"'!$H"&amp;6+$AO21),$AR$110=INDIRECT("'" &amp; $O$3 &amp;"'!$j"&amp;6+$AO21)),INDIRECT("'" &amp; $O$3 &amp;"'!$b"&amp;6+$AO21),"")</f>
        <v/>
      </c>
      <c r="BO130" t="str">
        <f t="array" aca="1" ref="BO130" ca="1">IF(AND(BO$3=INDIRECT("'" &amp; $O$3 &amp;"'!$H"&amp;6+$AO21),$AR$110=INDIRECT("'" &amp; $O$3 &amp;"'!$j"&amp;6+$AO21)),INDIRECT("'" &amp; $O$3 &amp;"'!$b"&amp;6+$AO21),"")</f>
        <v/>
      </c>
      <c r="BQ130" t="str">
        <f t="array" aca="1" ref="BQ130" ca="1">IF(AND(BQ$3=INDIRECT("'" &amp; $O$3 &amp;"'!$H"&amp;6+$AO21),$AR$110=INDIRECT("'" &amp; $O$3 &amp;"'!$j"&amp;6+$AO21)),INDIRECT("'" &amp; $O$3 &amp;"'!$b"&amp;6+$AO21),"")</f>
        <v/>
      </c>
      <c r="BV130" t="str">
        <f t="array" aca="1" ref="BV130" ca="1">IF(AND(BV$3=INDIRECT("'" &amp; $O$3 &amp;"'!$H"&amp;6+$AO21),$AR$110=INDIRECT("'" &amp; $O$3 &amp;"'!$j"&amp;6+$AO21)),INDIRECT("'" &amp; $O$3 &amp;"'!$c"&amp;6+$AO21),"")</f>
        <v/>
      </c>
      <c r="BX130">
        <f t="array" aca="1" ref="BX130" ca="1">IF(AND(BX$3=INDIRECT("'" &amp; $O$3 &amp;"'!$H"&amp;6+$AO21),$AR$110=INDIRECT("'" &amp; $O$3 &amp;"'!$j"&amp;6+$AO21)),INDIRECT("'" &amp; $O$3 &amp;"'!$c"&amp;6+$AO21),"")</f>
        <v>30</v>
      </c>
      <c r="BZ130" t="str">
        <f t="array" aca="1" ref="BZ130" ca="1">IF(AND(BZ$3=INDIRECT("'" &amp; $O$3 &amp;"'!$H"&amp;6+$AO21),$AR$110=INDIRECT("'" &amp; $O$3 &amp;"'!$j"&amp;6+$AO21)),INDIRECT("'" &amp; $O$3 &amp;"'!$c"&amp;6+$AO21),"")</f>
        <v/>
      </c>
      <c r="CB130" t="str">
        <f t="array" aca="1" ref="CB130" ca="1">IF(AND(CB$3=INDIRECT("'" &amp; $O$3 &amp;"'!$H"&amp;6+$AO21),$AR$110=INDIRECT("'" &amp; $O$3 &amp;"'!$j"&amp;6+$AO21)),INDIRECT("'" &amp; $O$3 &amp;"'!$c"&amp;6+$AO21),"")</f>
        <v/>
      </c>
      <c r="CD130" t="str">
        <f t="array" aca="1" ref="CD130" ca="1">IF(AND(CD$3=INDIRECT("'" &amp; $O$3 &amp;"'!$H"&amp;6+$AO21),$AR$110=INDIRECT("'" &amp; $O$3 &amp;"'!$j"&amp;6+$AO21)),INDIRECT("'" &amp; $O$3 &amp;"'!$c"&amp;6+$AO21),"")</f>
        <v/>
      </c>
      <c r="CF130" t="str">
        <f t="array" aca="1" ref="CF130" ca="1">IF(AND(CF$3=INDIRECT("'" &amp; $O$3 &amp;"'!$H"&amp;6+$AO21),$AR$110=INDIRECT("'" &amp; $O$3 &amp;"'!$j"&amp;6+$AO21)),INDIRECT("'" &amp; $O$3 &amp;"'!$c"&amp;6+$AO21),"")</f>
        <v/>
      </c>
      <c r="CH130" t="str">
        <f t="array" aca="1" ref="CH130" ca="1">IF(AND(CH$3=INDIRECT("'" &amp; $O$3 &amp;"'!$H"&amp;6+$AO21),$AR$110=INDIRECT("'" &amp; $O$3 &amp;"'!$j"&amp;6+$AO21)),INDIRECT("'" &amp; $O$3 &amp;"'!$c"&amp;6+$AO21),"")</f>
        <v/>
      </c>
      <c r="CJ130" t="str">
        <f t="array" aca="1" ref="CJ130" ca="1">IF(AND(CJ$3=INDIRECT("'" &amp; $O$3 &amp;"'!$H"&amp;6+$AO21),$AR$110=INDIRECT("'" &amp; $O$3 &amp;"'!$j"&amp;6+$AO21)),INDIRECT("'" &amp; $O$3 &amp;"'!$c"&amp;6+$AO21),"")</f>
        <v/>
      </c>
      <c r="CL130" t="str">
        <f t="array" aca="1" ref="CL130" ca="1">IF(AND(CL$3=INDIRECT("'" &amp; $O$3 &amp;"'!$H"&amp;6+$AO21),$AR$110=INDIRECT("'" &amp; $O$3 &amp;"'!$j"&amp;6+$AO21)),INDIRECT("'" &amp; $O$3 &amp;"'!$c"&amp;6+$AO21),"")</f>
        <v/>
      </c>
      <c r="CN130" t="str">
        <f t="array" aca="1" ref="CN130" ca="1">IF(AND(CN$3=INDIRECT("'" &amp; $O$3 &amp;"'!$H"&amp;6+$AO21),$AR$110=INDIRECT("'" &amp; $O$3 &amp;"'!$j"&amp;6+$AO21)),INDIRECT("'" &amp; $O$3 &amp;"'!$c"&amp;6+$AO21),"")</f>
        <v/>
      </c>
      <c r="CP130" t="str">
        <f t="array" aca="1" ref="CP130" ca="1">IF(AND(CP$3=INDIRECT("'" &amp; $O$3 &amp;"'!$H"&amp;6+$AO21),$AR$110=INDIRECT("'" &amp; $O$3 &amp;"'!$j"&amp;6+$AO21)),INDIRECT("'" &amp; $O$3 &amp;"'!$c"&amp;6+$AO21),"")</f>
        <v/>
      </c>
      <c r="CR130" s="218" t="str">
        <f t="array" aca="1" ref="CR130" ca="1">IF(AND(CR$3=INDIRECT("'" &amp; $O$3 &amp;"'!$H"&amp;6+$AO21),$AR$110=INDIRECT("'" &amp; $O$3 &amp;"'!$j"&amp;6+$AO21)),INDIRECT("'" &amp; $O$3 &amp;"'!$c"&amp;6+$AO21),"")</f>
        <v/>
      </c>
      <c r="CT130" s="218" t="str">
        <f t="array" aca="1" ref="CT130" ca="1">IF(AND(CT$3=INDIRECT("'" &amp; $O$3 &amp;"'!$H"&amp;6+$AO21),$AR$110=INDIRECT("'" &amp; $O$3 &amp;"'!$j"&amp;6+$AO21)),INDIRECT("'" &amp; $O$3 &amp;"'!$b"&amp;6+$AO21),"")</f>
        <v/>
      </c>
      <c r="CX130" s="218" t="str">
        <f t="array" aca="1" ref="CX130" ca="1">IF(AND(CX$3=INDIRECT("'" &amp; $O$3 &amp;"'!$H"&amp;6+$AO21),$AR$110=INDIRECT("'" &amp; $O$3 &amp;"'!$j"&amp;6+$AO21)),INDIRECT("'" &amp; $O$3 &amp;"'!$d"&amp;6+$AO21),"")</f>
        <v/>
      </c>
      <c r="CZ130" s="218">
        <f t="array" aca="1" ref="CZ130" ca="1">IF(AND(CZ$3=INDIRECT("'" &amp; $O$3 &amp;"'!$H"&amp;6+$AO21),$AR$110=INDIRECT("'" &amp; $O$3 &amp;"'!$j"&amp;6+$AO21)),INDIRECT("'" &amp; $O$3 &amp;"'!$d"&amp;6+$AO21),"")</f>
        <v>30</v>
      </c>
      <c r="DB130" s="218" t="str">
        <f t="array" aca="1" ref="DB130" ca="1">IF(AND(DB$3=INDIRECT("'" &amp; $O$3 &amp;"'!$H"&amp;6+$AO21),$AR$110=INDIRECT("'" &amp; $O$3 &amp;"'!$j"&amp;6+$AO21)),INDIRECT("'" &amp; $O$3 &amp;"'!$d"&amp;6+$AO21),"")</f>
        <v/>
      </c>
      <c r="DD130" s="218" t="str">
        <f t="array" aca="1" ref="DD130" ca="1">IF(AND(DD$3=INDIRECT("'" &amp; $O$3 &amp;"'!$H"&amp;6+$AO21),$AR$110=INDIRECT("'" &amp; $O$3 &amp;"'!$j"&amp;6+$AO21)),INDIRECT("'" &amp; $O$3 &amp;"'!$d"&amp;6+$AO21),"")</f>
        <v/>
      </c>
      <c r="DF130" s="218" t="str">
        <f t="array" aca="1" ref="DF130" ca="1">IF(AND(DF$3=INDIRECT("'" &amp; $O$3 &amp;"'!$H"&amp;6+$AO21),$AR$110=INDIRECT("'" &amp; $O$3 &amp;"'!$j"&amp;6+$AO21)),INDIRECT("'" &amp; $O$3 &amp;"'!$d"&amp;6+$AO21),"")</f>
        <v/>
      </c>
      <c r="DH130" s="218" t="str">
        <f t="array" aca="1" ref="DH130" ca="1">IF(AND(DH$3=INDIRECT("'" &amp; $O$3 &amp;"'!$H"&amp;6+$AO21),$AR$110=INDIRECT("'" &amp; $O$3 &amp;"'!$j"&amp;6+$AO21)),INDIRECT("'" &amp; $O$3 &amp;"'!$d"&amp;6+$AO21),"")</f>
        <v/>
      </c>
      <c r="DJ130" s="218" t="str">
        <f t="array" aca="1" ref="DJ130" ca="1">IF(AND(DJ$3=INDIRECT("'" &amp; $O$3 &amp;"'!$H"&amp;6+$AO21),$AR$110=INDIRECT("'" &amp; $O$3 &amp;"'!$j"&amp;6+$AO21)),INDIRECT("'" &amp; $O$3 &amp;"'!$d"&amp;6+$AO21),"")</f>
        <v/>
      </c>
      <c r="DL130" s="218" t="str">
        <f t="array" aca="1" ref="DL130" ca="1">IF(AND(DL$3=INDIRECT("'" &amp; $O$3 &amp;"'!$H"&amp;6+$AO21),$AR$110=INDIRECT("'" &amp; $O$3 &amp;"'!$j"&amp;6+$AO21)),INDIRECT("'" &amp; $O$3 &amp;"'!$d"&amp;6+$AO21),"")</f>
        <v/>
      </c>
      <c r="DN130" s="218" t="str">
        <f t="array" aca="1" ref="DN130" ca="1">IF(AND(DN$3=INDIRECT("'" &amp; $O$3 &amp;"'!$H"&amp;6+$AO21),$AR$110=INDIRECT("'" &amp; $O$3 &amp;"'!$j"&amp;6+$AO21)),INDIRECT("'" &amp; $O$3 &amp;"'!$d"&amp;6+$AO21),"")</f>
        <v/>
      </c>
      <c r="DP130" s="218" t="str">
        <f t="array" aca="1" ref="DP130" ca="1">IF(AND(DP$3=INDIRECT("'" &amp; $O$3 &amp;"'!$H"&amp;6+$AO21),$AR$110=INDIRECT("'" &amp; $O$3 &amp;"'!$j"&amp;6+$AO21)),INDIRECT("'" &amp; $O$3 &amp;"'!$d"&amp;6+$AO21),"")</f>
        <v/>
      </c>
      <c r="DR130" s="218" t="str">
        <f t="array" aca="1" ref="DR130" ca="1">IF(AND(DR$3=INDIRECT("'" &amp; $O$3 &amp;"'!$H"&amp;6+$AO21),$AR$110=INDIRECT("'" &amp; $O$3 &amp;"'!$j"&amp;6+$AO21)),INDIRECT("'" &amp; $O$3 &amp;"'!$d"&amp;6+$AO21),"")</f>
        <v/>
      </c>
      <c r="DT130" s="218" t="str">
        <f t="array" aca="1" ref="DT130" ca="1">IF(AND(DT$3=INDIRECT("'" &amp; $O$3 &amp;"'!$H"&amp;6+$AO21),$AR$110=INDIRECT("'" &amp; $O$3 &amp;"'!$j"&amp;6+$AO21)),INDIRECT("'" &amp; $O$3 &amp;"'!$d"&amp;6+$AO21),"")</f>
        <v/>
      </c>
      <c r="DV130" s="218" t="str">
        <f t="array" aca="1" ref="DV130" ca="1">IF(AND(DV$3=INDIRECT("'" &amp; $O$3 &amp;"'!$H"&amp;6+$AO21),$AR$110=INDIRECT("'" &amp; $O$3 &amp;"'!$j"&amp;6+$AO21)),INDIRECT("'" &amp; $O$3 &amp;"'!$b"&amp;6+$AO21),"")</f>
        <v/>
      </c>
    </row>
    <row r="131" spans="45:126">
      <c r="AS131" t="str">
        <f t="array" aca="1" ref="AS131" ca="1">IF(AND(AS$3=INDIRECT("'" &amp; $O$3 &amp;"'!$H"&amp;6+$AO22),$AR$110=INDIRECT("'" &amp; $O$3 &amp;"'!$j"&amp;6+$AO22)),INDIRECT("'" &amp; $O$3 &amp;"'!$b"&amp;6+$AO22),"")</f>
        <v/>
      </c>
      <c r="AU131" t="str">
        <f t="array" aca="1" ref="AU131" ca="1">IF(AND(AU$3=INDIRECT("'" &amp; $O$3 &amp;"'!$H"&amp;6+$AO22),$AR$110=INDIRECT("'" &amp; $O$3 &amp;"'!$j"&amp;6+$AO22)),INDIRECT("'" &amp; $O$3 &amp;"'!$b"&amp;6+$AO22),"")</f>
        <v/>
      </c>
      <c r="AW131">
        <f t="array" aca="1" ref="AW131" ca="1">IF(AND(AW$3=INDIRECT("'" &amp; $O$3 &amp;"'!$H"&amp;6+$AO22),$AR$110=INDIRECT("'" &amp; $O$3 &amp;"'!$j"&amp;6+$AO22)),INDIRECT("'" &amp; $O$3 &amp;"'!$b"&amp;6+$AO22),"")</f>
        <v>10</v>
      </c>
      <c r="AY131" t="str">
        <f t="array" aca="1" ref="AY131" ca="1">IF(AND(AY$3=INDIRECT("'" &amp; $O$3 &amp;"'!$H"&amp;6+$AO22),$AR$110=INDIRECT("'" &amp; $O$3 &amp;"'!$j"&amp;6+$AO22)),INDIRECT("'" &amp; $O$3 &amp;"'!$b"&amp;6+$AO22),"")</f>
        <v/>
      </c>
      <c r="BA131" t="str">
        <f t="array" aca="1" ref="BA131" ca="1">IF(AND(BA$3=INDIRECT("'" &amp; $O$3 &amp;"'!$H"&amp;6+$AO22),$AR$110=INDIRECT("'" &amp; $O$3 &amp;"'!$j"&amp;6+$AO22)),INDIRECT("'" &amp; $O$3 &amp;"'!$b"&amp;6+$AO22),"")</f>
        <v/>
      </c>
      <c r="BC131" t="str">
        <f t="array" aca="1" ref="BC131" ca="1">IF(AND(BC$3=INDIRECT("'" &amp; $O$3 &amp;"'!$H"&amp;6+$AO22),$AR$110=INDIRECT("'" &amp; $O$3 &amp;"'!$j"&amp;6+$AO22)),INDIRECT("'" &amp; $O$3 &amp;"'!$b"&amp;6+$AO22),"")</f>
        <v/>
      </c>
      <c r="BE131" t="str">
        <f t="array" aca="1" ref="BE131" ca="1">IF(AND(BE$3=INDIRECT("'" &amp; $O$3 &amp;"'!$H"&amp;6+$AO22),$AR$110=INDIRECT("'" &amp; $O$3 &amp;"'!$j"&amp;6+$AO22)),INDIRECT("'" &amp; $O$3 &amp;"'!$b"&amp;6+$AO22),"")</f>
        <v/>
      </c>
      <c r="BG131" t="str">
        <f t="array" aca="1" ref="BG131" ca="1">IF(AND(BG$3=INDIRECT("'" &amp; $O$3 &amp;"'!$H"&amp;6+$AO22),$AR$110=INDIRECT("'" &amp; $O$3 &amp;"'!$j"&amp;6+$AO22)),INDIRECT("'" &amp; $O$3 &amp;"'!$b"&amp;6+$AO22),"")</f>
        <v/>
      </c>
      <c r="BI131" t="str">
        <f t="array" aca="1" ref="BI131" ca="1">IF(AND(BI$3=INDIRECT("'" &amp; $O$3 &amp;"'!$H"&amp;6+$AO22),$AR$110=INDIRECT("'" &amp; $O$3 &amp;"'!$j"&amp;6+$AO22)),INDIRECT("'" &amp; $O$3 &amp;"'!$b"&amp;6+$AO22),"")</f>
        <v/>
      </c>
      <c r="BK131" t="str">
        <f t="array" aca="1" ref="BK131" ca="1">IF(AND(BK$3=INDIRECT("'" &amp; $O$3 &amp;"'!$H"&amp;6+$AO22),$AR$110=INDIRECT("'" &amp; $O$3 &amp;"'!$j"&amp;6+$AO22)),INDIRECT("'" &amp; $O$3 &amp;"'!$b"&amp;6+$AO22),"")</f>
        <v/>
      </c>
      <c r="BM131" t="str">
        <f t="array" aca="1" ref="BM131" ca="1">IF(AND(BM$3=INDIRECT("'" &amp; $O$3 &amp;"'!$H"&amp;6+$AO22),$AR$110=INDIRECT("'" &amp; $O$3 &amp;"'!$j"&amp;6+$AO22)),INDIRECT("'" &amp; $O$3 &amp;"'!$b"&amp;6+$AO22),"")</f>
        <v/>
      </c>
      <c r="BO131" t="str">
        <f t="array" aca="1" ref="BO131" ca="1">IF(AND(BO$3=INDIRECT("'" &amp; $O$3 &amp;"'!$H"&amp;6+$AO22),$AR$110=INDIRECT("'" &amp; $O$3 &amp;"'!$j"&amp;6+$AO22)),INDIRECT("'" &amp; $O$3 &amp;"'!$b"&amp;6+$AO22),"")</f>
        <v/>
      </c>
      <c r="BQ131" t="str">
        <f t="array" aca="1" ref="BQ131" ca="1">IF(AND(BQ$3=INDIRECT("'" &amp; $O$3 &amp;"'!$H"&amp;6+$AO22),$AR$110=INDIRECT("'" &amp; $O$3 &amp;"'!$j"&amp;6+$AO22)),INDIRECT("'" &amp; $O$3 &amp;"'!$b"&amp;6+$AO22),"")</f>
        <v/>
      </c>
      <c r="BV131" t="str">
        <f t="array" aca="1" ref="BV131" ca="1">IF(AND(BV$3=INDIRECT("'" &amp; $O$3 &amp;"'!$H"&amp;6+$AO22),$AR$110=INDIRECT("'" &amp; $O$3 &amp;"'!$j"&amp;6+$AO22)),INDIRECT("'" &amp; $O$3 &amp;"'!$c"&amp;6+$AO22),"")</f>
        <v/>
      </c>
      <c r="BX131" t="str">
        <f t="array" aca="1" ref="BX131" ca="1">IF(AND(BX$3=INDIRECT("'" &amp; $O$3 &amp;"'!$H"&amp;6+$AO22),$AR$110=INDIRECT("'" &amp; $O$3 &amp;"'!$j"&amp;6+$AO22)),INDIRECT("'" &amp; $O$3 &amp;"'!$c"&amp;6+$AO22),"")</f>
        <v/>
      </c>
      <c r="BZ131">
        <f t="array" aca="1" ref="BZ131" ca="1">IF(AND(BZ$3=INDIRECT("'" &amp; $O$3 &amp;"'!$H"&amp;6+$AO22),$AR$110=INDIRECT("'" &amp; $O$3 &amp;"'!$j"&amp;6+$AO22)),INDIRECT("'" &amp; $O$3 &amp;"'!$c"&amp;6+$AO22),"")</f>
        <v>10</v>
      </c>
      <c r="CB131" t="str">
        <f t="array" aca="1" ref="CB131" ca="1">IF(AND(CB$3=INDIRECT("'" &amp; $O$3 &amp;"'!$H"&amp;6+$AO22),$AR$110=INDIRECT("'" &amp; $O$3 &amp;"'!$j"&amp;6+$AO22)),INDIRECT("'" &amp; $O$3 &amp;"'!$c"&amp;6+$AO22),"")</f>
        <v/>
      </c>
      <c r="CD131" t="str">
        <f t="array" aca="1" ref="CD131" ca="1">IF(AND(CD$3=INDIRECT("'" &amp; $O$3 &amp;"'!$H"&amp;6+$AO22),$AR$110=INDIRECT("'" &amp; $O$3 &amp;"'!$j"&amp;6+$AO22)),INDIRECT("'" &amp; $O$3 &amp;"'!$c"&amp;6+$AO22),"")</f>
        <v/>
      </c>
      <c r="CF131" t="str">
        <f t="array" aca="1" ref="CF131" ca="1">IF(AND(CF$3=INDIRECT("'" &amp; $O$3 &amp;"'!$H"&amp;6+$AO22),$AR$110=INDIRECT("'" &amp; $O$3 &amp;"'!$j"&amp;6+$AO22)),INDIRECT("'" &amp; $O$3 &amp;"'!$c"&amp;6+$AO22),"")</f>
        <v/>
      </c>
      <c r="CH131" t="str">
        <f t="array" aca="1" ref="CH131" ca="1">IF(AND(CH$3=INDIRECT("'" &amp; $O$3 &amp;"'!$H"&amp;6+$AO22),$AR$110=INDIRECT("'" &amp; $O$3 &amp;"'!$j"&amp;6+$AO22)),INDIRECT("'" &amp; $O$3 &amp;"'!$c"&amp;6+$AO22),"")</f>
        <v/>
      </c>
      <c r="CJ131" t="str">
        <f t="array" aca="1" ref="CJ131" ca="1">IF(AND(CJ$3=INDIRECT("'" &amp; $O$3 &amp;"'!$H"&amp;6+$AO22),$AR$110=INDIRECT("'" &amp; $O$3 &amp;"'!$j"&amp;6+$AO22)),INDIRECT("'" &amp; $O$3 &amp;"'!$c"&amp;6+$AO22),"")</f>
        <v/>
      </c>
      <c r="CL131" t="str">
        <f t="array" aca="1" ref="CL131" ca="1">IF(AND(CL$3=INDIRECT("'" &amp; $O$3 &amp;"'!$H"&amp;6+$AO22),$AR$110=INDIRECT("'" &amp; $O$3 &amp;"'!$j"&amp;6+$AO22)),INDIRECT("'" &amp; $O$3 &amp;"'!$c"&amp;6+$AO22),"")</f>
        <v/>
      </c>
      <c r="CN131" t="str">
        <f t="array" aca="1" ref="CN131" ca="1">IF(AND(CN$3=INDIRECT("'" &amp; $O$3 &amp;"'!$H"&amp;6+$AO22),$AR$110=INDIRECT("'" &amp; $O$3 &amp;"'!$j"&amp;6+$AO22)),INDIRECT("'" &amp; $O$3 &amp;"'!$c"&amp;6+$AO22),"")</f>
        <v/>
      </c>
      <c r="CP131" t="str">
        <f t="array" aca="1" ref="CP131" ca="1">IF(AND(CP$3=INDIRECT("'" &amp; $O$3 &amp;"'!$H"&amp;6+$AO22),$AR$110=INDIRECT("'" &amp; $O$3 &amp;"'!$j"&amp;6+$AO22)),INDIRECT("'" &amp; $O$3 &amp;"'!$c"&amp;6+$AO22),"")</f>
        <v/>
      </c>
      <c r="CR131" s="218" t="str">
        <f t="array" aca="1" ref="CR131" ca="1">IF(AND(CR$3=INDIRECT("'" &amp; $O$3 &amp;"'!$H"&amp;6+$AO22),$AR$110=INDIRECT("'" &amp; $O$3 &amp;"'!$j"&amp;6+$AO22)),INDIRECT("'" &amp; $O$3 &amp;"'!$c"&amp;6+$AO22),"")</f>
        <v/>
      </c>
      <c r="CT131" s="218" t="str">
        <f t="array" aca="1" ref="CT131" ca="1">IF(AND(CT$3=INDIRECT("'" &amp; $O$3 &amp;"'!$H"&amp;6+$AO22),$AR$110=INDIRECT("'" &amp; $O$3 &amp;"'!$j"&amp;6+$AO22)),INDIRECT("'" &amp; $O$3 &amp;"'!$b"&amp;6+$AO22),"")</f>
        <v/>
      </c>
      <c r="CX131" s="218" t="str">
        <f t="array" aca="1" ref="CX131" ca="1">IF(AND(CX$3=INDIRECT("'" &amp; $O$3 &amp;"'!$H"&amp;6+$AO22),$AR$110=INDIRECT("'" &amp; $O$3 &amp;"'!$j"&amp;6+$AO22)),INDIRECT("'" &amp; $O$3 &amp;"'!$d"&amp;6+$AO22),"")</f>
        <v/>
      </c>
      <c r="CZ131" s="218" t="str">
        <f t="array" aca="1" ref="CZ131" ca="1">IF(AND(CZ$3=INDIRECT("'" &amp; $O$3 &amp;"'!$H"&amp;6+$AO22),$AR$110=INDIRECT("'" &amp; $O$3 &amp;"'!$j"&amp;6+$AO22)),INDIRECT("'" &amp; $O$3 &amp;"'!$d"&amp;6+$AO22),"")</f>
        <v/>
      </c>
      <c r="DB131" s="218">
        <f t="array" aca="1" ref="DB131" ca="1">IF(AND(DB$3=INDIRECT("'" &amp; $O$3 &amp;"'!$H"&amp;6+$AO22),$AR$110=INDIRECT("'" &amp; $O$3 &amp;"'!$j"&amp;6+$AO22)),INDIRECT("'" &amp; $O$3 &amp;"'!$d"&amp;6+$AO22),"")</f>
        <v>10</v>
      </c>
      <c r="DD131" s="218" t="str">
        <f t="array" aca="1" ref="DD131" ca="1">IF(AND(DD$3=INDIRECT("'" &amp; $O$3 &amp;"'!$H"&amp;6+$AO22),$AR$110=INDIRECT("'" &amp; $O$3 &amp;"'!$j"&amp;6+$AO22)),INDIRECT("'" &amp; $O$3 &amp;"'!$d"&amp;6+$AO22),"")</f>
        <v/>
      </c>
      <c r="DF131" s="218" t="str">
        <f t="array" aca="1" ref="DF131" ca="1">IF(AND(DF$3=INDIRECT("'" &amp; $O$3 &amp;"'!$H"&amp;6+$AO22),$AR$110=INDIRECT("'" &amp; $O$3 &amp;"'!$j"&amp;6+$AO22)),INDIRECT("'" &amp; $O$3 &amp;"'!$d"&amp;6+$AO22),"")</f>
        <v/>
      </c>
      <c r="DH131" s="218" t="str">
        <f t="array" aca="1" ref="DH131" ca="1">IF(AND(DH$3=INDIRECT("'" &amp; $O$3 &amp;"'!$H"&amp;6+$AO22),$AR$110=INDIRECT("'" &amp; $O$3 &amp;"'!$j"&amp;6+$AO22)),INDIRECT("'" &amp; $O$3 &amp;"'!$d"&amp;6+$AO22),"")</f>
        <v/>
      </c>
      <c r="DJ131" s="218" t="str">
        <f t="array" aca="1" ref="DJ131" ca="1">IF(AND(DJ$3=INDIRECT("'" &amp; $O$3 &amp;"'!$H"&amp;6+$AO22),$AR$110=INDIRECT("'" &amp; $O$3 &amp;"'!$j"&amp;6+$AO22)),INDIRECT("'" &amp; $O$3 &amp;"'!$d"&amp;6+$AO22),"")</f>
        <v/>
      </c>
      <c r="DL131" s="218" t="str">
        <f t="array" aca="1" ref="DL131" ca="1">IF(AND(DL$3=INDIRECT("'" &amp; $O$3 &amp;"'!$H"&amp;6+$AO22),$AR$110=INDIRECT("'" &amp; $O$3 &amp;"'!$j"&amp;6+$AO22)),INDIRECT("'" &amp; $O$3 &amp;"'!$d"&amp;6+$AO22),"")</f>
        <v/>
      </c>
      <c r="DN131" s="218" t="str">
        <f t="array" aca="1" ref="DN131" ca="1">IF(AND(DN$3=INDIRECT("'" &amp; $O$3 &amp;"'!$H"&amp;6+$AO22),$AR$110=INDIRECT("'" &amp; $O$3 &amp;"'!$j"&amp;6+$AO22)),INDIRECT("'" &amp; $O$3 &amp;"'!$d"&amp;6+$AO22),"")</f>
        <v/>
      </c>
      <c r="DP131" s="218" t="str">
        <f t="array" aca="1" ref="DP131" ca="1">IF(AND(DP$3=INDIRECT("'" &amp; $O$3 &amp;"'!$H"&amp;6+$AO22),$AR$110=INDIRECT("'" &amp; $O$3 &amp;"'!$j"&amp;6+$AO22)),INDIRECT("'" &amp; $O$3 &amp;"'!$d"&amp;6+$AO22),"")</f>
        <v/>
      </c>
      <c r="DR131" s="218" t="str">
        <f t="array" aca="1" ref="DR131" ca="1">IF(AND(DR$3=INDIRECT("'" &amp; $O$3 &amp;"'!$H"&amp;6+$AO22),$AR$110=INDIRECT("'" &amp; $O$3 &amp;"'!$j"&amp;6+$AO22)),INDIRECT("'" &amp; $O$3 &amp;"'!$d"&amp;6+$AO22),"")</f>
        <v/>
      </c>
      <c r="DT131" s="218" t="str">
        <f t="array" aca="1" ref="DT131" ca="1">IF(AND(DT$3=INDIRECT("'" &amp; $O$3 &amp;"'!$H"&amp;6+$AO22),$AR$110=INDIRECT("'" &amp; $O$3 &amp;"'!$j"&amp;6+$AO22)),INDIRECT("'" &amp; $O$3 &amp;"'!$d"&amp;6+$AO22),"")</f>
        <v/>
      </c>
      <c r="DV131" s="218" t="str">
        <f t="array" aca="1" ref="DV131" ca="1">IF(AND(DV$3=INDIRECT("'" &amp; $O$3 &amp;"'!$H"&amp;6+$AO22),$AR$110=INDIRECT("'" &amp; $O$3 &amp;"'!$j"&amp;6+$AO22)),INDIRECT("'" &amp; $O$3 &amp;"'!$b"&amp;6+$AO22),"")</f>
        <v/>
      </c>
    </row>
    <row r="132" spans="45:126">
      <c r="AS132">
        <f t="array" aca="1" ref="AS132" ca="1">IF(AND(AS$3=INDIRECT("'" &amp; $O$3 &amp;"'!$H"&amp;6+$AO23),$AR$110=INDIRECT("'" &amp; $O$3 &amp;"'!$j"&amp;6+$AO23)),INDIRECT("'" &amp; $O$3 &amp;"'!$b"&amp;6+$AO23),"")</f>
        <v>0</v>
      </c>
      <c r="AU132" t="str">
        <f t="array" aca="1" ref="AU132" ca="1">IF(AND(AU$3=INDIRECT("'" &amp; $O$3 &amp;"'!$H"&amp;6+$AO23),$AR$110=INDIRECT("'" &amp; $O$3 &amp;"'!$j"&amp;6+$AO23)),INDIRECT("'" &amp; $O$3 &amp;"'!$b"&amp;6+$AO23),"")</f>
        <v/>
      </c>
      <c r="AW132" t="str">
        <f t="array" aca="1" ref="AW132" ca="1">IF(AND(AW$3=INDIRECT("'" &amp; $O$3 &amp;"'!$H"&amp;6+$AO23),$AR$110=INDIRECT("'" &amp; $O$3 &amp;"'!$j"&amp;6+$AO23)),INDIRECT("'" &amp; $O$3 &amp;"'!$b"&amp;6+$AO23),"")</f>
        <v/>
      </c>
      <c r="AY132" t="str">
        <f t="array" aca="1" ref="AY132" ca="1">IF(AND(AY$3=INDIRECT("'" &amp; $O$3 &amp;"'!$H"&amp;6+$AO23),$AR$110=INDIRECT("'" &amp; $O$3 &amp;"'!$j"&amp;6+$AO23)),INDIRECT("'" &amp; $O$3 &amp;"'!$b"&amp;6+$AO23),"")</f>
        <v/>
      </c>
      <c r="BA132" t="str">
        <f t="array" aca="1" ref="BA132" ca="1">IF(AND(BA$3=INDIRECT("'" &amp; $O$3 &amp;"'!$H"&amp;6+$AO23),$AR$110=INDIRECT("'" &amp; $O$3 &amp;"'!$j"&amp;6+$AO23)),INDIRECT("'" &amp; $O$3 &amp;"'!$b"&amp;6+$AO23),"")</f>
        <v/>
      </c>
      <c r="BC132" t="str">
        <f t="array" aca="1" ref="BC132" ca="1">IF(AND(BC$3=INDIRECT("'" &amp; $O$3 &amp;"'!$H"&amp;6+$AO23),$AR$110=INDIRECT("'" &amp; $O$3 &amp;"'!$j"&amp;6+$AO23)),INDIRECT("'" &amp; $O$3 &amp;"'!$b"&amp;6+$AO23),"")</f>
        <v/>
      </c>
      <c r="BE132" t="str">
        <f t="array" aca="1" ref="BE132" ca="1">IF(AND(BE$3=INDIRECT("'" &amp; $O$3 &amp;"'!$H"&amp;6+$AO23),$AR$110=INDIRECT("'" &amp; $O$3 &amp;"'!$j"&amp;6+$AO23)),INDIRECT("'" &amp; $O$3 &amp;"'!$b"&amp;6+$AO23),"")</f>
        <v/>
      </c>
      <c r="BG132" t="str">
        <f t="array" aca="1" ref="BG132" ca="1">IF(AND(BG$3=INDIRECT("'" &amp; $O$3 &amp;"'!$H"&amp;6+$AO23),$AR$110=INDIRECT("'" &amp; $O$3 &amp;"'!$j"&amp;6+$AO23)),INDIRECT("'" &amp; $O$3 &amp;"'!$b"&amp;6+$AO23),"")</f>
        <v/>
      </c>
      <c r="BI132" t="str">
        <f t="array" aca="1" ref="BI132" ca="1">IF(AND(BI$3=INDIRECT("'" &amp; $O$3 &amp;"'!$H"&amp;6+$AO23),$AR$110=INDIRECT("'" &amp; $O$3 &amp;"'!$j"&amp;6+$AO23)),INDIRECT("'" &amp; $O$3 &amp;"'!$b"&amp;6+$AO23),"")</f>
        <v/>
      </c>
      <c r="BK132" t="str">
        <f t="array" aca="1" ref="BK132" ca="1">IF(AND(BK$3=INDIRECT("'" &amp; $O$3 &amp;"'!$H"&amp;6+$AO23),$AR$110=INDIRECT("'" &amp; $O$3 &amp;"'!$j"&amp;6+$AO23)),INDIRECT("'" &amp; $O$3 &amp;"'!$b"&amp;6+$AO23),"")</f>
        <v/>
      </c>
      <c r="BM132" t="str">
        <f t="array" aca="1" ref="BM132" ca="1">IF(AND(BM$3=INDIRECT("'" &amp; $O$3 &amp;"'!$H"&amp;6+$AO23),$AR$110=INDIRECT("'" &amp; $O$3 &amp;"'!$j"&amp;6+$AO23)),INDIRECT("'" &amp; $O$3 &amp;"'!$b"&amp;6+$AO23),"")</f>
        <v/>
      </c>
      <c r="BO132" t="str">
        <f t="array" aca="1" ref="BO132" ca="1">IF(AND(BO$3=INDIRECT("'" &amp; $O$3 &amp;"'!$H"&amp;6+$AO23),$AR$110=INDIRECT("'" &amp; $O$3 &amp;"'!$j"&amp;6+$AO23)),INDIRECT("'" &amp; $O$3 &amp;"'!$b"&amp;6+$AO23),"")</f>
        <v/>
      </c>
      <c r="BQ132" t="str">
        <f t="array" aca="1" ref="BQ132" ca="1">IF(AND(BQ$3=INDIRECT("'" &amp; $O$3 &amp;"'!$H"&amp;6+$AO23),$AR$110=INDIRECT("'" &amp; $O$3 &amp;"'!$j"&amp;6+$AO23)),INDIRECT("'" &amp; $O$3 &amp;"'!$b"&amp;6+$AO23),"")</f>
        <v/>
      </c>
      <c r="BV132">
        <f t="array" aca="1" ref="BV132" ca="1">IF(AND(BV$3=INDIRECT("'" &amp; $O$3 &amp;"'!$H"&amp;6+$AO23),$AR$110=INDIRECT("'" &amp; $O$3 &amp;"'!$j"&amp;6+$AO23)),INDIRECT("'" &amp; $O$3 &amp;"'!$c"&amp;6+$AO23),"")</f>
        <v>0</v>
      </c>
      <c r="BX132" t="str">
        <f t="array" aca="1" ref="BX132" ca="1">IF(AND(BX$3=INDIRECT("'" &amp; $O$3 &amp;"'!$H"&amp;6+$AO23),$AR$110=INDIRECT("'" &amp; $O$3 &amp;"'!$j"&amp;6+$AO23)),INDIRECT("'" &amp; $O$3 &amp;"'!$c"&amp;6+$AO23),"")</f>
        <v/>
      </c>
      <c r="BZ132" t="str">
        <f t="array" aca="1" ref="BZ132" ca="1">IF(AND(BZ$3=INDIRECT("'" &amp; $O$3 &amp;"'!$H"&amp;6+$AO23),$AR$110=INDIRECT("'" &amp; $O$3 &amp;"'!$j"&amp;6+$AO23)),INDIRECT("'" &amp; $O$3 &amp;"'!$c"&amp;6+$AO23),"")</f>
        <v/>
      </c>
      <c r="CB132" t="str">
        <f t="array" aca="1" ref="CB132" ca="1">IF(AND(CB$3=INDIRECT("'" &amp; $O$3 &amp;"'!$H"&amp;6+$AO23),$AR$110=INDIRECT("'" &amp; $O$3 &amp;"'!$j"&amp;6+$AO23)),INDIRECT("'" &amp; $O$3 &amp;"'!$c"&amp;6+$AO23),"")</f>
        <v/>
      </c>
      <c r="CD132" t="str">
        <f t="array" aca="1" ref="CD132" ca="1">IF(AND(CD$3=INDIRECT("'" &amp; $O$3 &amp;"'!$H"&amp;6+$AO23),$AR$110=INDIRECT("'" &amp; $O$3 &amp;"'!$j"&amp;6+$AO23)),INDIRECT("'" &amp; $O$3 &amp;"'!$c"&amp;6+$AO23),"")</f>
        <v/>
      </c>
      <c r="CF132" t="str">
        <f t="array" aca="1" ref="CF132" ca="1">IF(AND(CF$3=INDIRECT("'" &amp; $O$3 &amp;"'!$H"&amp;6+$AO23),$AR$110=INDIRECT("'" &amp; $O$3 &amp;"'!$j"&amp;6+$AO23)),INDIRECT("'" &amp; $O$3 &amp;"'!$c"&amp;6+$AO23),"")</f>
        <v/>
      </c>
      <c r="CH132" t="str">
        <f t="array" aca="1" ref="CH132" ca="1">IF(AND(CH$3=INDIRECT("'" &amp; $O$3 &amp;"'!$H"&amp;6+$AO23),$AR$110=INDIRECT("'" &amp; $O$3 &amp;"'!$j"&amp;6+$AO23)),INDIRECT("'" &amp; $O$3 &amp;"'!$c"&amp;6+$AO23),"")</f>
        <v/>
      </c>
      <c r="CJ132" t="str">
        <f t="array" aca="1" ref="CJ132" ca="1">IF(AND(CJ$3=INDIRECT("'" &amp; $O$3 &amp;"'!$H"&amp;6+$AO23),$AR$110=INDIRECT("'" &amp; $O$3 &amp;"'!$j"&amp;6+$AO23)),INDIRECT("'" &amp; $O$3 &amp;"'!$c"&amp;6+$AO23),"")</f>
        <v/>
      </c>
      <c r="CL132" t="str">
        <f t="array" aca="1" ref="CL132" ca="1">IF(AND(CL$3=INDIRECT("'" &amp; $O$3 &amp;"'!$H"&amp;6+$AO23),$AR$110=INDIRECT("'" &amp; $O$3 &amp;"'!$j"&amp;6+$AO23)),INDIRECT("'" &amp; $O$3 &amp;"'!$c"&amp;6+$AO23),"")</f>
        <v/>
      </c>
      <c r="CN132" t="str">
        <f t="array" aca="1" ref="CN132" ca="1">IF(AND(CN$3=INDIRECT("'" &amp; $O$3 &amp;"'!$H"&amp;6+$AO23),$AR$110=INDIRECT("'" &amp; $O$3 &amp;"'!$j"&amp;6+$AO23)),INDIRECT("'" &amp; $O$3 &amp;"'!$c"&amp;6+$AO23),"")</f>
        <v/>
      </c>
      <c r="CP132" t="str">
        <f t="array" aca="1" ref="CP132" ca="1">IF(AND(CP$3=INDIRECT("'" &amp; $O$3 &amp;"'!$H"&amp;6+$AO23),$AR$110=INDIRECT("'" &amp; $O$3 &amp;"'!$j"&amp;6+$AO23)),INDIRECT("'" &amp; $O$3 &amp;"'!$c"&amp;6+$AO23),"")</f>
        <v/>
      </c>
      <c r="CR132" s="218" t="str">
        <f t="array" aca="1" ref="CR132" ca="1">IF(AND(CR$3=INDIRECT("'" &amp; $O$3 &amp;"'!$H"&amp;6+$AO23),$AR$110=INDIRECT("'" &amp; $O$3 &amp;"'!$j"&amp;6+$AO23)),INDIRECT("'" &amp; $O$3 &amp;"'!$c"&amp;6+$AO23),"")</f>
        <v/>
      </c>
      <c r="CT132" s="218" t="str">
        <f t="array" aca="1" ref="CT132" ca="1">IF(AND(CT$3=INDIRECT("'" &amp; $O$3 &amp;"'!$H"&amp;6+$AO23),$AR$110=INDIRECT("'" &amp; $O$3 &amp;"'!$j"&amp;6+$AO23)),INDIRECT("'" &amp; $O$3 &amp;"'!$b"&amp;6+$AO23),"")</f>
        <v/>
      </c>
      <c r="CX132" s="218">
        <f t="array" aca="1" ref="CX132" ca="1">IF(AND(CX$3=INDIRECT("'" &amp; $O$3 &amp;"'!$H"&amp;6+$AO23),$AR$110=INDIRECT("'" &amp; $O$3 &amp;"'!$j"&amp;6+$AO23)),INDIRECT("'" &amp; $O$3 &amp;"'!$d"&amp;6+$AO23),"")</f>
        <v>0</v>
      </c>
      <c r="CZ132" s="218" t="str">
        <f t="array" aca="1" ref="CZ132" ca="1">IF(AND(CZ$3=INDIRECT("'" &amp; $O$3 &amp;"'!$H"&amp;6+$AO23),$AR$110=INDIRECT("'" &amp; $O$3 &amp;"'!$j"&amp;6+$AO23)),INDIRECT("'" &amp; $O$3 &amp;"'!$d"&amp;6+$AO23),"")</f>
        <v/>
      </c>
      <c r="DB132" s="218" t="str">
        <f t="array" aca="1" ref="DB132" ca="1">IF(AND(DB$3=INDIRECT("'" &amp; $O$3 &amp;"'!$H"&amp;6+$AO23),$AR$110=INDIRECT("'" &amp; $O$3 &amp;"'!$j"&amp;6+$AO23)),INDIRECT("'" &amp; $O$3 &amp;"'!$d"&amp;6+$AO23),"")</f>
        <v/>
      </c>
      <c r="DD132" s="218" t="str">
        <f t="array" aca="1" ref="DD132" ca="1">IF(AND(DD$3=INDIRECT("'" &amp; $O$3 &amp;"'!$H"&amp;6+$AO23),$AR$110=INDIRECT("'" &amp; $O$3 &amp;"'!$j"&amp;6+$AO23)),INDIRECT("'" &amp; $O$3 &amp;"'!$d"&amp;6+$AO23),"")</f>
        <v/>
      </c>
      <c r="DF132" s="218" t="str">
        <f t="array" aca="1" ref="DF132" ca="1">IF(AND(DF$3=INDIRECT("'" &amp; $O$3 &amp;"'!$H"&amp;6+$AO23),$AR$110=INDIRECT("'" &amp; $O$3 &amp;"'!$j"&amp;6+$AO23)),INDIRECT("'" &amp; $O$3 &amp;"'!$d"&amp;6+$AO23),"")</f>
        <v/>
      </c>
      <c r="DH132" s="218" t="str">
        <f t="array" aca="1" ref="DH132" ca="1">IF(AND(DH$3=INDIRECT("'" &amp; $O$3 &amp;"'!$H"&amp;6+$AO23),$AR$110=INDIRECT("'" &amp; $O$3 &amp;"'!$j"&amp;6+$AO23)),INDIRECT("'" &amp; $O$3 &amp;"'!$d"&amp;6+$AO23),"")</f>
        <v/>
      </c>
      <c r="DJ132" s="218" t="str">
        <f t="array" aca="1" ref="DJ132" ca="1">IF(AND(DJ$3=INDIRECT("'" &amp; $O$3 &amp;"'!$H"&amp;6+$AO23),$AR$110=INDIRECT("'" &amp; $O$3 &amp;"'!$j"&amp;6+$AO23)),INDIRECT("'" &amp; $O$3 &amp;"'!$d"&amp;6+$AO23),"")</f>
        <v/>
      </c>
      <c r="DL132" s="218" t="str">
        <f t="array" aca="1" ref="DL132" ca="1">IF(AND(DL$3=INDIRECT("'" &amp; $O$3 &amp;"'!$H"&amp;6+$AO23),$AR$110=INDIRECT("'" &amp; $O$3 &amp;"'!$j"&amp;6+$AO23)),INDIRECT("'" &amp; $O$3 &amp;"'!$d"&amp;6+$AO23),"")</f>
        <v/>
      </c>
      <c r="DN132" s="218" t="str">
        <f t="array" aca="1" ref="DN132" ca="1">IF(AND(DN$3=INDIRECT("'" &amp; $O$3 &amp;"'!$H"&amp;6+$AO23),$AR$110=INDIRECT("'" &amp; $O$3 &amp;"'!$j"&amp;6+$AO23)),INDIRECT("'" &amp; $O$3 &amp;"'!$d"&amp;6+$AO23),"")</f>
        <v/>
      </c>
      <c r="DP132" s="218" t="str">
        <f t="array" aca="1" ref="DP132" ca="1">IF(AND(DP$3=INDIRECT("'" &amp; $O$3 &amp;"'!$H"&amp;6+$AO23),$AR$110=INDIRECT("'" &amp; $O$3 &amp;"'!$j"&amp;6+$AO23)),INDIRECT("'" &amp; $O$3 &amp;"'!$d"&amp;6+$AO23),"")</f>
        <v/>
      </c>
      <c r="DR132" s="218" t="str">
        <f t="array" aca="1" ref="DR132" ca="1">IF(AND(DR$3=INDIRECT("'" &amp; $O$3 &amp;"'!$H"&amp;6+$AO23),$AR$110=INDIRECT("'" &amp; $O$3 &amp;"'!$j"&amp;6+$AO23)),INDIRECT("'" &amp; $O$3 &amp;"'!$d"&amp;6+$AO23),"")</f>
        <v/>
      </c>
      <c r="DT132" s="218" t="str">
        <f t="array" aca="1" ref="DT132" ca="1">IF(AND(DT$3=INDIRECT("'" &amp; $O$3 &amp;"'!$H"&amp;6+$AO23),$AR$110=INDIRECT("'" &amp; $O$3 &amp;"'!$j"&amp;6+$AO23)),INDIRECT("'" &amp; $O$3 &amp;"'!$d"&amp;6+$AO23),"")</f>
        <v/>
      </c>
      <c r="DV132" s="218" t="str">
        <f t="array" aca="1" ref="DV132" ca="1">IF(AND(DV$3=INDIRECT("'" &amp; $O$3 &amp;"'!$H"&amp;6+$AO23),$AR$110=INDIRECT("'" &amp; $O$3 &amp;"'!$j"&amp;6+$AO23)),INDIRECT("'" &amp; $O$3 &amp;"'!$b"&amp;6+$AO23),"")</f>
        <v/>
      </c>
    </row>
    <row r="133" spans="45:126">
      <c r="AS133">
        <f t="array" aca="1" ref="AS133" ca="1">IF(AND(AS$3=INDIRECT("'" &amp; $O$3 &amp;"'!$H"&amp;6+$AO24),$AR$110=INDIRECT("'" &amp; $O$3 &amp;"'!$j"&amp;6+$AO24)),INDIRECT("'" &amp; $O$3 &amp;"'!$b"&amp;6+$AO24),"")</f>
        <v>0</v>
      </c>
      <c r="AU133" t="str">
        <f t="array" aca="1" ref="AU133" ca="1">IF(AND(AU$3=INDIRECT("'" &amp; $O$3 &amp;"'!$H"&amp;6+$AO24),$AR$110=INDIRECT("'" &amp; $O$3 &amp;"'!$j"&amp;6+$AO24)),INDIRECT("'" &amp; $O$3 &amp;"'!$b"&amp;6+$AO24),"")</f>
        <v/>
      </c>
      <c r="AW133" t="str">
        <f t="array" aca="1" ref="AW133" ca="1">IF(AND(AW$3=INDIRECT("'" &amp; $O$3 &amp;"'!$H"&amp;6+$AO24),$AR$110=INDIRECT("'" &amp; $O$3 &amp;"'!$j"&amp;6+$AO24)),INDIRECT("'" &amp; $O$3 &amp;"'!$b"&amp;6+$AO24),"")</f>
        <v/>
      </c>
      <c r="AY133" t="str">
        <f t="array" aca="1" ref="AY133" ca="1">IF(AND(AY$3=INDIRECT("'" &amp; $O$3 &amp;"'!$H"&amp;6+$AO24),$AR$110=INDIRECT("'" &amp; $O$3 &amp;"'!$j"&amp;6+$AO24)),INDIRECT("'" &amp; $O$3 &amp;"'!$b"&amp;6+$AO24),"")</f>
        <v/>
      </c>
      <c r="BA133" t="str">
        <f t="array" aca="1" ref="BA133" ca="1">IF(AND(BA$3=INDIRECT("'" &amp; $O$3 &amp;"'!$H"&amp;6+$AO24),$AR$110=INDIRECT("'" &amp; $O$3 &amp;"'!$j"&amp;6+$AO24)),INDIRECT("'" &amp; $O$3 &amp;"'!$b"&amp;6+$AO24),"")</f>
        <v/>
      </c>
      <c r="BC133" t="str">
        <f t="array" aca="1" ref="BC133" ca="1">IF(AND(BC$3=INDIRECT("'" &amp; $O$3 &amp;"'!$H"&amp;6+$AO24),$AR$110=INDIRECT("'" &amp; $O$3 &amp;"'!$j"&amp;6+$AO24)),INDIRECT("'" &amp; $O$3 &amp;"'!$b"&amp;6+$AO24),"")</f>
        <v/>
      </c>
      <c r="BE133" t="str">
        <f t="array" aca="1" ref="BE133" ca="1">IF(AND(BE$3=INDIRECT("'" &amp; $O$3 &amp;"'!$H"&amp;6+$AO24),$AR$110=INDIRECT("'" &amp; $O$3 &amp;"'!$j"&amp;6+$AO24)),INDIRECT("'" &amp; $O$3 &amp;"'!$b"&amp;6+$AO24),"")</f>
        <v/>
      </c>
      <c r="BG133" t="str">
        <f t="array" aca="1" ref="BG133" ca="1">IF(AND(BG$3=INDIRECT("'" &amp; $O$3 &amp;"'!$H"&amp;6+$AO24),$AR$110=INDIRECT("'" &amp; $O$3 &amp;"'!$j"&amp;6+$AO24)),INDIRECT("'" &amp; $O$3 &amp;"'!$b"&amp;6+$AO24),"")</f>
        <v/>
      </c>
      <c r="BI133" t="str">
        <f t="array" aca="1" ref="BI133" ca="1">IF(AND(BI$3=INDIRECT("'" &amp; $O$3 &amp;"'!$H"&amp;6+$AO24),$AR$110=INDIRECT("'" &amp; $O$3 &amp;"'!$j"&amp;6+$AO24)),INDIRECT("'" &amp; $O$3 &amp;"'!$b"&amp;6+$AO24),"")</f>
        <v/>
      </c>
      <c r="BK133" t="str">
        <f t="array" aca="1" ref="BK133" ca="1">IF(AND(BK$3=INDIRECT("'" &amp; $O$3 &amp;"'!$H"&amp;6+$AO24),$AR$110=INDIRECT("'" &amp; $O$3 &amp;"'!$j"&amp;6+$AO24)),INDIRECT("'" &amp; $O$3 &amp;"'!$b"&amp;6+$AO24),"")</f>
        <v/>
      </c>
      <c r="BM133" t="str">
        <f t="array" aca="1" ref="BM133" ca="1">IF(AND(BM$3=INDIRECT("'" &amp; $O$3 &amp;"'!$H"&amp;6+$AO24),$AR$110=INDIRECT("'" &amp; $O$3 &amp;"'!$j"&amp;6+$AO24)),INDIRECT("'" &amp; $O$3 &amp;"'!$b"&amp;6+$AO24),"")</f>
        <v/>
      </c>
      <c r="BO133" t="str">
        <f t="array" aca="1" ref="BO133" ca="1">IF(AND(BO$3=INDIRECT("'" &amp; $O$3 &amp;"'!$H"&amp;6+$AO24),$AR$110=INDIRECT("'" &amp; $O$3 &amp;"'!$j"&amp;6+$AO24)),INDIRECT("'" &amp; $O$3 &amp;"'!$b"&amp;6+$AO24),"")</f>
        <v/>
      </c>
      <c r="BQ133" t="str">
        <f t="array" aca="1" ref="BQ133" ca="1">IF(AND(BQ$3=INDIRECT("'" &amp; $O$3 &amp;"'!$H"&amp;6+$AO24),$AR$110=INDIRECT("'" &amp; $O$3 &amp;"'!$j"&amp;6+$AO24)),INDIRECT("'" &amp; $O$3 &amp;"'!$b"&amp;6+$AO24),"")</f>
        <v/>
      </c>
      <c r="BV133">
        <f t="array" aca="1" ref="BV133" ca="1">IF(AND(BV$3=INDIRECT("'" &amp; $O$3 &amp;"'!$H"&amp;6+$AO24),$AR$110=INDIRECT("'" &amp; $O$3 &amp;"'!$j"&amp;6+$AO24)),INDIRECT("'" &amp; $O$3 &amp;"'!$c"&amp;6+$AO24),"")</f>
        <v>0</v>
      </c>
      <c r="BX133" t="str">
        <f t="array" aca="1" ref="BX133" ca="1">IF(AND(BX$3=INDIRECT("'" &amp; $O$3 &amp;"'!$H"&amp;6+$AO24),$AR$110=INDIRECT("'" &amp; $O$3 &amp;"'!$j"&amp;6+$AO24)),INDIRECT("'" &amp; $O$3 &amp;"'!$c"&amp;6+$AO24),"")</f>
        <v/>
      </c>
      <c r="BZ133" t="str">
        <f t="array" aca="1" ref="BZ133" ca="1">IF(AND(BZ$3=INDIRECT("'" &amp; $O$3 &amp;"'!$H"&amp;6+$AO24),$AR$110=INDIRECT("'" &amp; $O$3 &amp;"'!$j"&amp;6+$AO24)),INDIRECT("'" &amp; $O$3 &amp;"'!$c"&amp;6+$AO24),"")</f>
        <v/>
      </c>
      <c r="CB133" t="str">
        <f t="array" aca="1" ref="CB133" ca="1">IF(AND(CB$3=INDIRECT("'" &amp; $O$3 &amp;"'!$H"&amp;6+$AO24),$AR$110=INDIRECT("'" &amp; $O$3 &amp;"'!$j"&amp;6+$AO24)),INDIRECT("'" &amp; $O$3 &amp;"'!$c"&amp;6+$AO24),"")</f>
        <v/>
      </c>
      <c r="CD133" t="str">
        <f t="array" aca="1" ref="CD133" ca="1">IF(AND(CD$3=INDIRECT("'" &amp; $O$3 &amp;"'!$H"&amp;6+$AO24),$AR$110=INDIRECT("'" &amp; $O$3 &amp;"'!$j"&amp;6+$AO24)),INDIRECT("'" &amp; $O$3 &amp;"'!$c"&amp;6+$AO24),"")</f>
        <v/>
      </c>
      <c r="CF133" t="str">
        <f t="array" aca="1" ref="CF133" ca="1">IF(AND(CF$3=INDIRECT("'" &amp; $O$3 &amp;"'!$H"&amp;6+$AO24),$AR$110=INDIRECT("'" &amp; $O$3 &amp;"'!$j"&amp;6+$AO24)),INDIRECT("'" &amp; $O$3 &amp;"'!$c"&amp;6+$AO24),"")</f>
        <v/>
      </c>
      <c r="CH133" t="str">
        <f t="array" aca="1" ref="CH133" ca="1">IF(AND(CH$3=INDIRECT("'" &amp; $O$3 &amp;"'!$H"&amp;6+$AO24),$AR$110=INDIRECT("'" &amp; $O$3 &amp;"'!$j"&amp;6+$AO24)),INDIRECT("'" &amp; $O$3 &amp;"'!$c"&amp;6+$AO24),"")</f>
        <v/>
      </c>
      <c r="CJ133" t="str">
        <f t="array" aca="1" ref="CJ133" ca="1">IF(AND(CJ$3=INDIRECT("'" &amp; $O$3 &amp;"'!$H"&amp;6+$AO24),$AR$110=INDIRECT("'" &amp; $O$3 &amp;"'!$j"&amp;6+$AO24)),INDIRECT("'" &amp; $O$3 &amp;"'!$c"&amp;6+$AO24),"")</f>
        <v/>
      </c>
      <c r="CL133" t="str">
        <f t="array" aca="1" ref="CL133" ca="1">IF(AND(CL$3=INDIRECT("'" &amp; $O$3 &amp;"'!$H"&amp;6+$AO24),$AR$110=INDIRECT("'" &amp; $O$3 &amp;"'!$j"&amp;6+$AO24)),INDIRECT("'" &amp; $O$3 &amp;"'!$c"&amp;6+$AO24),"")</f>
        <v/>
      </c>
      <c r="CN133" t="str">
        <f t="array" aca="1" ref="CN133" ca="1">IF(AND(CN$3=INDIRECT("'" &amp; $O$3 &amp;"'!$H"&amp;6+$AO24),$AR$110=INDIRECT("'" &amp; $O$3 &amp;"'!$j"&amp;6+$AO24)),INDIRECT("'" &amp; $O$3 &amp;"'!$c"&amp;6+$AO24),"")</f>
        <v/>
      </c>
      <c r="CP133" t="str">
        <f t="array" aca="1" ref="CP133" ca="1">IF(AND(CP$3=INDIRECT("'" &amp; $O$3 &amp;"'!$H"&amp;6+$AO24),$AR$110=INDIRECT("'" &amp; $O$3 &amp;"'!$j"&amp;6+$AO24)),INDIRECT("'" &amp; $O$3 &amp;"'!$c"&amp;6+$AO24),"")</f>
        <v/>
      </c>
      <c r="CR133" s="218" t="str">
        <f t="array" aca="1" ref="CR133" ca="1">IF(AND(CR$3=INDIRECT("'" &amp; $O$3 &amp;"'!$H"&amp;6+$AO24),$AR$110=INDIRECT("'" &amp; $O$3 &amp;"'!$j"&amp;6+$AO24)),INDIRECT("'" &amp; $O$3 &amp;"'!$c"&amp;6+$AO24),"")</f>
        <v/>
      </c>
      <c r="CT133" s="218" t="str">
        <f t="array" aca="1" ref="CT133" ca="1">IF(AND(CT$3=INDIRECT("'" &amp; $O$3 &amp;"'!$H"&amp;6+$AO24),$AR$110=INDIRECT("'" &amp; $O$3 &amp;"'!$j"&amp;6+$AO24)),INDIRECT("'" &amp; $O$3 &amp;"'!$b"&amp;6+$AO24),"")</f>
        <v/>
      </c>
      <c r="CX133" s="218">
        <f t="array" aca="1" ref="CX133" ca="1">IF(AND(CX$3=INDIRECT("'" &amp; $O$3 &amp;"'!$H"&amp;6+$AO24),$AR$110=INDIRECT("'" &amp; $O$3 &amp;"'!$j"&amp;6+$AO24)),INDIRECT("'" &amp; $O$3 &amp;"'!$d"&amp;6+$AO24),"")</f>
        <v>0</v>
      </c>
      <c r="CZ133" s="218" t="str">
        <f t="array" aca="1" ref="CZ133" ca="1">IF(AND(CZ$3=INDIRECT("'" &amp; $O$3 &amp;"'!$H"&amp;6+$AO24),$AR$110=INDIRECT("'" &amp; $O$3 &amp;"'!$j"&amp;6+$AO24)),INDIRECT("'" &amp; $O$3 &amp;"'!$d"&amp;6+$AO24),"")</f>
        <v/>
      </c>
      <c r="DB133" s="218" t="str">
        <f t="array" aca="1" ref="DB133" ca="1">IF(AND(DB$3=INDIRECT("'" &amp; $O$3 &amp;"'!$H"&amp;6+$AO24),$AR$110=INDIRECT("'" &amp; $O$3 &amp;"'!$j"&amp;6+$AO24)),INDIRECT("'" &amp; $O$3 &amp;"'!$d"&amp;6+$AO24),"")</f>
        <v/>
      </c>
      <c r="DD133" s="218" t="str">
        <f t="array" aca="1" ref="DD133" ca="1">IF(AND(DD$3=INDIRECT("'" &amp; $O$3 &amp;"'!$H"&amp;6+$AO24),$AR$110=INDIRECT("'" &amp; $O$3 &amp;"'!$j"&amp;6+$AO24)),INDIRECT("'" &amp; $O$3 &amp;"'!$d"&amp;6+$AO24),"")</f>
        <v/>
      </c>
      <c r="DF133" s="218" t="str">
        <f t="array" aca="1" ref="DF133" ca="1">IF(AND(DF$3=INDIRECT("'" &amp; $O$3 &amp;"'!$H"&amp;6+$AO24),$AR$110=INDIRECT("'" &amp; $O$3 &amp;"'!$j"&amp;6+$AO24)),INDIRECT("'" &amp; $O$3 &amp;"'!$d"&amp;6+$AO24),"")</f>
        <v/>
      </c>
      <c r="DH133" s="218" t="str">
        <f t="array" aca="1" ref="DH133" ca="1">IF(AND(DH$3=INDIRECT("'" &amp; $O$3 &amp;"'!$H"&amp;6+$AO24),$AR$110=INDIRECT("'" &amp; $O$3 &amp;"'!$j"&amp;6+$AO24)),INDIRECT("'" &amp; $O$3 &amp;"'!$d"&amp;6+$AO24),"")</f>
        <v/>
      </c>
      <c r="DJ133" s="218" t="str">
        <f t="array" aca="1" ref="DJ133" ca="1">IF(AND(DJ$3=INDIRECT("'" &amp; $O$3 &amp;"'!$H"&amp;6+$AO24),$AR$110=INDIRECT("'" &amp; $O$3 &amp;"'!$j"&amp;6+$AO24)),INDIRECT("'" &amp; $O$3 &amp;"'!$d"&amp;6+$AO24),"")</f>
        <v/>
      </c>
      <c r="DL133" s="218" t="str">
        <f t="array" aca="1" ref="DL133" ca="1">IF(AND(DL$3=INDIRECT("'" &amp; $O$3 &amp;"'!$H"&amp;6+$AO24),$AR$110=INDIRECT("'" &amp; $O$3 &amp;"'!$j"&amp;6+$AO24)),INDIRECT("'" &amp; $O$3 &amp;"'!$d"&amp;6+$AO24),"")</f>
        <v/>
      </c>
      <c r="DN133" s="218" t="str">
        <f t="array" aca="1" ref="DN133" ca="1">IF(AND(DN$3=INDIRECT("'" &amp; $O$3 &amp;"'!$H"&amp;6+$AO24),$AR$110=INDIRECT("'" &amp; $O$3 &amp;"'!$j"&amp;6+$AO24)),INDIRECT("'" &amp; $O$3 &amp;"'!$d"&amp;6+$AO24),"")</f>
        <v/>
      </c>
      <c r="DP133" s="218" t="str">
        <f t="array" aca="1" ref="DP133" ca="1">IF(AND(DP$3=INDIRECT("'" &amp; $O$3 &amp;"'!$H"&amp;6+$AO24),$AR$110=INDIRECT("'" &amp; $O$3 &amp;"'!$j"&amp;6+$AO24)),INDIRECT("'" &amp; $O$3 &amp;"'!$d"&amp;6+$AO24),"")</f>
        <v/>
      </c>
      <c r="DR133" s="218" t="str">
        <f t="array" aca="1" ref="DR133" ca="1">IF(AND(DR$3=INDIRECT("'" &amp; $O$3 &amp;"'!$H"&amp;6+$AO24),$AR$110=INDIRECT("'" &amp; $O$3 &amp;"'!$j"&amp;6+$AO24)),INDIRECT("'" &amp; $O$3 &amp;"'!$d"&amp;6+$AO24),"")</f>
        <v/>
      </c>
      <c r="DT133" s="218" t="str">
        <f t="array" aca="1" ref="DT133" ca="1">IF(AND(DT$3=INDIRECT("'" &amp; $O$3 &amp;"'!$H"&amp;6+$AO24),$AR$110=INDIRECT("'" &amp; $O$3 &amp;"'!$j"&amp;6+$AO24)),INDIRECT("'" &amp; $O$3 &amp;"'!$d"&amp;6+$AO24),"")</f>
        <v/>
      </c>
      <c r="DV133" s="218" t="str">
        <f t="array" aca="1" ref="DV133" ca="1">IF(AND(DV$3=INDIRECT("'" &amp; $O$3 &amp;"'!$H"&amp;6+$AO24),$AR$110=INDIRECT("'" &amp; $O$3 &amp;"'!$j"&amp;6+$AO24)),INDIRECT("'" &amp; $O$3 &amp;"'!$b"&amp;6+$AO24),"")</f>
        <v/>
      </c>
    </row>
    <row r="134" spans="45:126">
      <c r="AS134">
        <f t="array" aca="1" ref="AS134" ca="1">IF(AND(AS$3=INDIRECT("'" &amp; $O$3 &amp;"'!$H"&amp;6+$AO25),$AR$110=INDIRECT("'" &amp; $O$3 &amp;"'!$j"&amp;6+$AO25)),INDIRECT("'" &amp; $O$3 &amp;"'!$b"&amp;6+$AO25),"")</f>
        <v>0</v>
      </c>
      <c r="AU134" t="str">
        <f t="array" aca="1" ref="AU134" ca="1">IF(AND(AU$3=INDIRECT("'" &amp; $O$3 &amp;"'!$H"&amp;6+$AO25),$AR$110=INDIRECT("'" &amp; $O$3 &amp;"'!$j"&amp;6+$AO25)),INDIRECT("'" &amp; $O$3 &amp;"'!$b"&amp;6+$AO25),"")</f>
        <v/>
      </c>
      <c r="AW134" t="str">
        <f t="array" aca="1" ref="AW134" ca="1">IF(AND(AW$3=INDIRECT("'" &amp; $O$3 &amp;"'!$H"&amp;6+$AO25),$AR$110=INDIRECT("'" &amp; $O$3 &amp;"'!$j"&amp;6+$AO25)),INDIRECT("'" &amp; $O$3 &amp;"'!$b"&amp;6+$AO25),"")</f>
        <v/>
      </c>
      <c r="AY134" t="str">
        <f t="array" aca="1" ref="AY134" ca="1">IF(AND(AY$3=INDIRECT("'" &amp; $O$3 &amp;"'!$H"&amp;6+$AO25),$AR$110=INDIRECT("'" &amp; $O$3 &amp;"'!$j"&amp;6+$AO25)),INDIRECT("'" &amp; $O$3 &amp;"'!$b"&amp;6+$AO25),"")</f>
        <v/>
      </c>
      <c r="BA134" t="str">
        <f t="array" aca="1" ref="BA134" ca="1">IF(AND(BA$3=INDIRECT("'" &amp; $O$3 &amp;"'!$H"&amp;6+$AO25),$AR$110=INDIRECT("'" &amp; $O$3 &amp;"'!$j"&amp;6+$AO25)),INDIRECT("'" &amp; $O$3 &amp;"'!$b"&amp;6+$AO25),"")</f>
        <v/>
      </c>
      <c r="BC134" t="str">
        <f t="array" aca="1" ref="BC134" ca="1">IF(AND(BC$3=INDIRECT("'" &amp; $O$3 &amp;"'!$H"&amp;6+$AO25),$AR$110=INDIRECT("'" &amp; $O$3 &amp;"'!$j"&amp;6+$AO25)),INDIRECT("'" &amp; $O$3 &amp;"'!$b"&amp;6+$AO25),"")</f>
        <v/>
      </c>
      <c r="BE134" t="str">
        <f t="array" aca="1" ref="BE134" ca="1">IF(AND(BE$3=INDIRECT("'" &amp; $O$3 &amp;"'!$H"&amp;6+$AO25),$AR$110=INDIRECT("'" &amp; $O$3 &amp;"'!$j"&amp;6+$AO25)),INDIRECT("'" &amp; $O$3 &amp;"'!$b"&amp;6+$AO25),"")</f>
        <v/>
      </c>
      <c r="BG134" t="str">
        <f t="array" aca="1" ref="BG134" ca="1">IF(AND(BG$3=INDIRECT("'" &amp; $O$3 &amp;"'!$H"&amp;6+$AO25),$AR$110=INDIRECT("'" &amp; $O$3 &amp;"'!$j"&amp;6+$AO25)),INDIRECT("'" &amp; $O$3 &amp;"'!$b"&amp;6+$AO25),"")</f>
        <v/>
      </c>
      <c r="BI134" t="str">
        <f t="array" aca="1" ref="BI134" ca="1">IF(AND(BI$3=INDIRECT("'" &amp; $O$3 &amp;"'!$H"&amp;6+$AO25),$AR$110=INDIRECT("'" &amp; $O$3 &amp;"'!$j"&amp;6+$AO25)),INDIRECT("'" &amp; $O$3 &amp;"'!$b"&amp;6+$AO25),"")</f>
        <v/>
      </c>
      <c r="BK134" t="str">
        <f t="array" aca="1" ref="BK134" ca="1">IF(AND(BK$3=INDIRECT("'" &amp; $O$3 &amp;"'!$H"&amp;6+$AO25),$AR$110=INDIRECT("'" &amp; $O$3 &amp;"'!$j"&amp;6+$AO25)),INDIRECT("'" &amp; $O$3 &amp;"'!$b"&amp;6+$AO25),"")</f>
        <v/>
      </c>
      <c r="BM134" t="str">
        <f t="array" aca="1" ref="BM134" ca="1">IF(AND(BM$3=INDIRECT("'" &amp; $O$3 &amp;"'!$H"&amp;6+$AO25),$AR$110=INDIRECT("'" &amp; $O$3 &amp;"'!$j"&amp;6+$AO25)),INDIRECT("'" &amp; $O$3 &amp;"'!$b"&amp;6+$AO25),"")</f>
        <v/>
      </c>
      <c r="BO134" t="str">
        <f t="array" aca="1" ref="BO134" ca="1">IF(AND(BO$3=INDIRECT("'" &amp; $O$3 &amp;"'!$H"&amp;6+$AO25),$AR$110=INDIRECT("'" &amp; $O$3 &amp;"'!$j"&amp;6+$AO25)),INDIRECT("'" &amp; $O$3 &amp;"'!$b"&amp;6+$AO25),"")</f>
        <v/>
      </c>
      <c r="BQ134" t="str">
        <f t="array" aca="1" ref="BQ134" ca="1">IF(AND(BQ$3=INDIRECT("'" &amp; $O$3 &amp;"'!$H"&amp;6+$AO25),$AR$110=INDIRECT("'" &amp; $O$3 &amp;"'!$j"&amp;6+$AO25)),INDIRECT("'" &amp; $O$3 &amp;"'!$b"&amp;6+$AO25),"")</f>
        <v/>
      </c>
      <c r="BV134">
        <f t="array" aca="1" ref="BV134" ca="1">IF(AND(BV$3=INDIRECT("'" &amp; $O$3 &amp;"'!$H"&amp;6+$AO25),$AR$110=INDIRECT("'" &amp; $O$3 &amp;"'!$j"&amp;6+$AO25)),INDIRECT("'" &amp; $O$3 &amp;"'!$c"&amp;6+$AO25),"")</f>
        <v>0</v>
      </c>
      <c r="BX134" t="str">
        <f t="array" aca="1" ref="BX134" ca="1">IF(AND(BX$3=INDIRECT("'" &amp; $O$3 &amp;"'!$H"&amp;6+$AO25),$AR$110=INDIRECT("'" &amp; $O$3 &amp;"'!$j"&amp;6+$AO25)),INDIRECT("'" &amp; $O$3 &amp;"'!$c"&amp;6+$AO25),"")</f>
        <v/>
      </c>
      <c r="BZ134" t="str">
        <f t="array" aca="1" ref="BZ134" ca="1">IF(AND(BZ$3=INDIRECT("'" &amp; $O$3 &amp;"'!$H"&amp;6+$AO25),$AR$110=INDIRECT("'" &amp; $O$3 &amp;"'!$j"&amp;6+$AO25)),INDIRECT("'" &amp; $O$3 &amp;"'!$c"&amp;6+$AO25),"")</f>
        <v/>
      </c>
      <c r="CB134" t="str">
        <f t="array" aca="1" ref="CB134" ca="1">IF(AND(CB$3=INDIRECT("'" &amp; $O$3 &amp;"'!$H"&amp;6+$AO25),$AR$110=INDIRECT("'" &amp; $O$3 &amp;"'!$j"&amp;6+$AO25)),INDIRECT("'" &amp; $O$3 &amp;"'!$c"&amp;6+$AO25),"")</f>
        <v/>
      </c>
      <c r="CD134" t="str">
        <f t="array" aca="1" ref="CD134" ca="1">IF(AND(CD$3=INDIRECT("'" &amp; $O$3 &amp;"'!$H"&amp;6+$AO25),$AR$110=INDIRECT("'" &amp; $O$3 &amp;"'!$j"&amp;6+$AO25)),INDIRECT("'" &amp; $O$3 &amp;"'!$c"&amp;6+$AO25),"")</f>
        <v/>
      </c>
      <c r="CF134" t="str">
        <f t="array" aca="1" ref="CF134" ca="1">IF(AND(CF$3=INDIRECT("'" &amp; $O$3 &amp;"'!$H"&amp;6+$AO25),$AR$110=INDIRECT("'" &amp; $O$3 &amp;"'!$j"&amp;6+$AO25)),INDIRECT("'" &amp; $O$3 &amp;"'!$c"&amp;6+$AO25),"")</f>
        <v/>
      </c>
      <c r="CH134" t="str">
        <f t="array" aca="1" ref="CH134" ca="1">IF(AND(CH$3=INDIRECT("'" &amp; $O$3 &amp;"'!$H"&amp;6+$AO25),$AR$110=INDIRECT("'" &amp; $O$3 &amp;"'!$j"&amp;6+$AO25)),INDIRECT("'" &amp; $O$3 &amp;"'!$c"&amp;6+$AO25),"")</f>
        <v/>
      </c>
      <c r="CJ134" t="str">
        <f t="array" aca="1" ref="CJ134" ca="1">IF(AND(CJ$3=INDIRECT("'" &amp; $O$3 &amp;"'!$H"&amp;6+$AO25),$AR$110=INDIRECT("'" &amp; $O$3 &amp;"'!$j"&amp;6+$AO25)),INDIRECT("'" &amp; $O$3 &amp;"'!$c"&amp;6+$AO25),"")</f>
        <v/>
      </c>
      <c r="CL134" t="str">
        <f t="array" aca="1" ref="CL134" ca="1">IF(AND(CL$3=INDIRECT("'" &amp; $O$3 &amp;"'!$H"&amp;6+$AO25),$AR$110=INDIRECT("'" &amp; $O$3 &amp;"'!$j"&amp;6+$AO25)),INDIRECT("'" &amp; $O$3 &amp;"'!$c"&amp;6+$AO25),"")</f>
        <v/>
      </c>
      <c r="CN134" t="str">
        <f t="array" aca="1" ref="CN134" ca="1">IF(AND(CN$3=INDIRECT("'" &amp; $O$3 &amp;"'!$H"&amp;6+$AO25),$AR$110=INDIRECT("'" &amp; $O$3 &amp;"'!$j"&amp;6+$AO25)),INDIRECT("'" &amp; $O$3 &amp;"'!$c"&amp;6+$AO25),"")</f>
        <v/>
      </c>
      <c r="CP134" t="str">
        <f t="array" aca="1" ref="CP134" ca="1">IF(AND(CP$3=INDIRECT("'" &amp; $O$3 &amp;"'!$H"&amp;6+$AO25),$AR$110=INDIRECT("'" &amp; $O$3 &amp;"'!$j"&amp;6+$AO25)),INDIRECT("'" &amp; $O$3 &amp;"'!$c"&amp;6+$AO25),"")</f>
        <v/>
      </c>
      <c r="CR134" s="218" t="str">
        <f t="array" aca="1" ref="CR134" ca="1">IF(AND(CR$3=INDIRECT("'" &amp; $O$3 &amp;"'!$H"&amp;6+$AO25),$AR$110=INDIRECT("'" &amp; $O$3 &amp;"'!$j"&amp;6+$AO25)),INDIRECT("'" &amp; $O$3 &amp;"'!$c"&amp;6+$AO25),"")</f>
        <v/>
      </c>
      <c r="CT134" s="218" t="str">
        <f t="array" aca="1" ref="CT134" ca="1">IF(AND(CT$3=INDIRECT("'" &amp; $O$3 &amp;"'!$H"&amp;6+$AO25),$AR$110=INDIRECT("'" &amp; $O$3 &amp;"'!$j"&amp;6+$AO25)),INDIRECT("'" &amp; $O$3 &amp;"'!$b"&amp;6+$AO25),"")</f>
        <v/>
      </c>
      <c r="CX134" s="218">
        <f t="array" aca="1" ref="CX134" ca="1">IF(AND(CX$3=INDIRECT("'" &amp; $O$3 &amp;"'!$H"&amp;6+$AO25),$AR$110=INDIRECT("'" &amp; $O$3 &amp;"'!$j"&amp;6+$AO25)),INDIRECT("'" &amp; $O$3 &amp;"'!$d"&amp;6+$AO25),"")</f>
        <v>0</v>
      </c>
      <c r="CZ134" s="218" t="str">
        <f t="array" aca="1" ref="CZ134" ca="1">IF(AND(CZ$3=INDIRECT("'" &amp; $O$3 &amp;"'!$H"&amp;6+$AO25),$AR$110=INDIRECT("'" &amp; $O$3 &amp;"'!$j"&amp;6+$AO25)),INDIRECT("'" &amp; $O$3 &amp;"'!$d"&amp;6+$AO25),"")</f>
        <v/>
      </c>
      <c r="DB134" s="218" t="str">
        <f t="array" aca="1" ref="DB134" ca="1">IF(AND(DB$3=INDIRECT("'" &amp; $O$3 &amp;"'!$H"&amp;6+$AO25),$AR$110=INDIRECT("'" &amp; $O$3 &amp;"'!$j"&amp;6+$AO25)),INDIRECT("'" &amp; $O$3 &amp;"'!$d"&amp;6+$AO25),"")</f>
        <v/>
      </c>
      <c r="DD134" s="218" t="str">
        <f t="array" aca="1" ref="DD134" ca="1">IF(AND(DD$3=INDIRECT("'" &amp; $O$3 &amp;"'!$H"&amp;6+$AO25),$AR$110=INDIRECT("'" &amp; $O$3 &amp;"'!$j"&amp;6+$AO25)),INDIRECT("'" &amp; $O$3 &amp;"'!$d"&amp;6+$AO25),"")</f>
        <v/>
      </c>
      <c r="DF134" s="218" t="str">
        <f t="array" aca="1" ref="DF134" ca="1">IF(AND(DF$3=INDIRECT("'" &amp; $O$3 &amp;"'!$H"&amp;6+$AO25),$AR$110=INDIRECT("'" &amp; $O$3 &amp;"'!$j"&amp;6+$AO25)),INDIRECT("'" &amp; $O$3 &amp;"'!$d"&amp;6+$AO25),"")</f>
        <v/>
      </c>
      <c r="DH134" s="218" t="str">
        <f t="array" aca="1" ref="DH134" ca="1">IF(AND(DH$3=INDIRECT("'" &amp; $O$3 &amp;"'!$H"&amp;6+$AO25),$AR$110=INDIRECT("'" &amp; $O$3 &amp;"'!$j"&amp;6+$AO25)),INDIRECT("'" &amp; $O$3 &amp;"'!$d"&amp;6+$AO25),"")</f>
        <v/>
      </c>
      <c r="DJ134" s="218" t="str">
        <f t="array" aca="1" ref="DJ134" ca="1">IF(AND(DJ$3=INDIRECT("'" &amp; $O$3 &amp;"'!$H"&amp;6+$AO25),$AR$110=INDIRECT("'" &amp; $O$3 &amp;"'!$j"&amp;6+$AO25)),INDIRECT("'" &amp; $O$3 &amp;"'!$d"&amp;6+$AO25),"")</f>
        <v/>
      </c>
      <c r="DL134" s="218" t="str">
        <f t="array" aca="1" ref="DL134" ca="1">IF(AND(DL$3=INDIRECT("'" &amp; $O$3 &amp;"'!$H"&amp;6+$AO25),$AR$110=INDIRECT("'" &amp; $O$3 &amp;"'!$j"&amp;6+$AO25)),INDIRECT("'" &amp; $O$3 &amp;"'!$d"&amp;6+$AO25),"")</f>
        <v/>
      </c>
      <c r="DN134" s="218" t="str">
        <f t="array" aca="1" ref="DN134" ca="1">IF(AND(DN$3=INDIRECT("'" &amp; $O$3 &amp;"'!$H"&amp;6+$AO25),$AR$110=INDIRECT("'" &amp; $O$3 &amp;"'!$j"&amp;6+$AO25)),INDIRECT("'" &amp; $O$3 &amp;"'!$d"&amp;6+$AO25),"")</f>
        <v/>
      </c>
      <c r="DP134" s="218" t="str">
        <f t="array" aca="1" ref="DP134" ca="1">IF(AND(DP$3=INDIRECT("'" &amp; $O$3 &amp;"'!$H"&amp;6+$AO25),$AR$110=INDIRECT("'" &amp; $O$3 &amp;"'!$j"&amp;6+$AO25)),INDIRECT("'" &amp; $O$3 &amp;"'!$d"&amp;6+$AO25),"")</f>
        <v/>
      </c>
      <c r="DR134" s="218" t="str">
        <f t="array" aca="1" ref="DR134" ca="1">IF(AND(DR$3=INDIRECT("'" &amp; $O$3 &amp;"'!$H"&amp;6+$AO25),$AR$110=INDIRECT("'" &amp; $O$3 &amp;"'!$j"&amp;6+$AO25)),INDIRECT("'" &amp; $O$3 &amp;"'!$d"&amp;6+$AO25),"")</f>
        <v/>
      </c>
      <c r="DT134" s="218" t="str">
        <f t="array" aca="1" ref="DT134" ca="1">IF(AND(DT$3=INDIRECT("'" &amp; $O$3 &amp;"'!$H"&amp;6+$AO25),$AR$110=INDIRECT("'" &amp; $O$3 &amp;"'!$j"&amp;6+$AO25)),INDIRECT("'" &amp; $O$3 &amp;"'!$d"&amp;6+$AO25),"")</f>
        <v/>
      </c>
      <c r="DV134" s="218" t="str">
        <f t="array" aca="1" ref="DV134" ca="1">IF(AND(DV$3=INDIRECT("'" &amp; $O$3 &amp;"'!$H"&amp;6+$AO25),$AR$110=INDIRECT("'" &amp; $O$3 &amp;"'!$j"&amp;6+$AO25)),INDIRECT("'" &amp; $O$3 &amp;"'!$b"&amp;6+$AO25),"")</f>
        <v/>
      </c>
    </row>
    <row r="135" spans="45:126">
      <c r="AS135">
        <f t="array" aca="1" ref="AS135" ca="1">IF(AND(AS$3=INDIRECT("'" &amp; $O$3 &amp;"'!$H"&amp;6+$AO26),$AR$110=INDIRECT("'" &amp; $O$3 &amp;"'!$j"&amp;6+$AO26)),INDIRECT("'" &amp; $O$3 &amp;"'!$b"&amp;6+$AO26),"")</f>
        <v>0</v>
      </c>
      <c r="AU135" t="str">
        <f t="array" aca="1" ref="AU135" ca="1">IF(AND(AU$3=INDIRECT("'" &amp; $O$3 &amp;"'!$H"&amp;6+$AO26),$AR$110=INDIRECT("'" &amp; $O$3 &amp;"'!$j"&amp;6+$AO26)),INDIRECT("'" &amp; $O$3 &amp;"'!$b"&amp;6+$AO26),"")</f>
        <v/>
      </c>
      <c r="AW135" t="str">
        <f t="array" aca="1" ref="AW135" ca="1">IF(AND(AW$3=INDIRECT("'" &amp; $O$3 &amp;"'!$H"&amp;6+$AO26),$AR$110=INDIRECT("'" &amp; $O$3 &amp;"'!$j"&amp;6+$AO26)),INDIRECT("'" &amp; $O$3 &amp;"'!$b"&amp;6+$AO26),"")</f>
        <v/>
      </c>
      <c r="AY135" t="str">
        <f t="array" aca="1" ref="AY135" ca="1">IF(AND(AY$3=INDIRECT("'" &amp; $O$3 &amp;"'!$H"&amp;6+$AO26),$AR$110=INDIRECT("'" &amp; $O$3 &amp;"'!$j"&amp;6+$AO26)),INDIRECT("'" &amp; $O$3 &amp;"'!$b"&amp;6+$AO26),"")</f>
        <v/>
      </c>
      <c r="BA135" t="str">
        <f t="array" aca="1" ref="BA135" ca="1">IF(AND(BA$3=INDIRECT("'" &amp; $O$3 &amp;"'!$H"&amp;6+$AO26),$AR$110=INDIRECT("'" &amp; $O$3 &amp;"'!$j"&amp;6+$AO26)),INDIRECT("'" &amp; $O$3 &amp;"'!$b"&amp;6+$AO26),"")</f>
        <v/>
      </c>
      <c r="BC135" t="str">
        <f t="array" aca="1" ref="BC135" ca="1">IF(AND(BC$3=INDIRECT("'" &amp; $O$3 &amp;"'!$H"&amp;6+$AO26),$AR$110=INDIRECT("'" &amp; $O$3 &amp;"'!$j"&amp;6+$AO26)),INDIRECT("'" &amp; $O$3 &amp;"'!$b"&amp;6+$AO26),"")</f>
        <v/>
      </c>
      <c r="BE135" t="str">
        <f t="array" aca="1" ref="BE135" ca="1">IF(AND(BE$3=INDIRECT("'" &amp; $O$3 &amp;"'!$H"&amp;6+$AO26),$AR$110=INDIRECT("'" &amp; $O$3 &amp;"'!$j"&amp;6+$AO26)),INDIRECT("'" &amp; $O$3 &amp;"'!$b"&amp;6+$AO26),"")</f>
        <v/>
      </c>
      <c r="BG135" t="str">
        <f t="array" aca="1" ref="BG135" ca="1">IF(AND(BG$3=INDIRECT("'" &amp; $O$3 &amp;"'!$H"&amp;6+$AO26),$AR$110=INDIRECT("'" &amp; $O$3 &amp;"'!$j"&amp;6+$AO26)),INDIRECT("'" &amp; $O$3 &amp;"'!$b"&amp;6+$AO26),"")</f>
        <v/>
      </c>
      <c r="BI135" t="str">
        <f t="array" aca="1" ref="BI135" ca="1">IF(AND(BI$3=INDIRECT("'" &amp; $O$3 &amp;"'!$H"&amp;6+$AO26),$AR$110=INDIRECT("'" &amp; $O$3 &amp;"'!$j"&amp;6+$AO26)),INDIRECT("'" &amp; $O$3 &amp;"'!$b"&amp;6+$AO26),"")</f>
        <v/>
      </c>
      <c r="BK135" t="str">
        <f t="array" aca="1" ref="BK135" ca="1">IF(AND(BK$3=INDIRECT("'" &amp; $O$3 &amp;"'!$H"&amp;6+$AO26),$AR$110=INDIRECT("'" &amp; $O$3 &amp;"'!$j"&amp;6+$AO26)),INDIRECT("'" &amp; $O$3 &amp;"'!$b"&amp;6+$AO26),"")</f>
        <v/>
      </c>
      <c r="BM135" t="str">
        <f t="array" aca="1" ref="BM135" ca="1">IF(AND(BM$3=INDIRECT("'" &amp; $O$3 &amp;"'!$H"&amp;6+$AO26),$AR$110=INDIRECT("'" &amp; $O$3 &amp;"'!$j"&amp;6+$AO26)),INDIRECT("'" &amp; $O$3 &amp;"'!$b"&amp;6+$AO26),"")</f>
        <v/>
      </c>
      <c r="BO135" t="str">
        <f t="array" aca="1" ref="BO135" ca="1">IF(AND(BO$3=INDIRECT("'" &amp; $O$3 &amp;"'!$H"&amp;6+$AO26),$AR$110=INDIRECT("'" &amp; $O$3 &amp;"'!$j"&amp;6+$AO26)),INDIRECT("'" &amp; $O$3 &amp;"'!$b"&amp;6+$AO26),"")</f>
        <v/>
      </c>
      <c r="BQ135" t="str">
        <f t="array" aca="1" ref="BQ135" ca="1">IF(AND(BQ$3=INDIRECT("'" &amp; $O$3 &amp;"'!$H"&amp;6+$AO26),$AR$110=INDIRECT("'" &amp; $O$3 &amp;"'!$j"&amp;6+$AO26)),INDIRECT("'" &amp; $O$3 &amp;"'!$b"&amp;6+$AO26),"")</f>
        <v/>
      </c>
      <c r="BV135">
        <f t="array" aca="1" ref="BV135" ca="1">IF(AND(BV$3=INDIRECT("'" &amp; $O$3 &amp;"'!$H"&amp;6+$AO26),$AR$110=INDIRECT("'" &amp; $O$3 &amp;"'!$j"&amp;6+$AO26)),INDIRECT("'" &amp; $O$3 &amp;"'!$c"&amp;6+$AO26),"")</f>
        <v>0</v>
      </c>
      <c r="BX135" t="str">
        <f t="array" aca="1" ref="BX135" ca="1">IF(AND(BX$3=INDIRECT("'" &amp; $O$3 &amp;"'!$H"&amp;6+$AO26),$AR$110=INDIRECT("'" &amp; $O$3 &amp;"'!$j"&amp;6+$AO26)),INDIRECT("'" &amp; $O$3 &amp;"'!$c"&amp;6+$AO26),"")</f>
        <v/>
      </c>
      <c r="BZ135" t="str">
        <f t="array" aca="1" ref="BZ135" ca="1">IF(AND(BZ$3=INDIRECT("'" &amp; $O$3 &amp;"'!$H"&amp;6+$AO26),$AR$110=INDIRECT("'" &amp; $O$3 &amp;"'!$j"&amp;6+$AO26)),INDIRECT("'" &amp; $O$3 &amp;"'!$c"&amp;6+$AO26),"")</f>
        <v/>
      </c>
      <c r="CB135" t="str">
        <f t="array" aca="1" ref="CB135" ca="1">IF(AND(CB$3=INDIRECT("'" &amp; $O$3 &amp;"'!$H"&amp;6+$AO26),$AR$110=INDIRECT("'" &amp; $O$3 &amp;"'!$j"&amp;6+$AO26)),INDIRECT("'" &amp; $O$3 &amp;"'!$c"&amp;6+$AO26),"")</f>
        <v/>
      </c>
      <c r="CD135" t="str">
        <f t="array" aca="1" ref="CD135" ca="1">IF(AND(CD$3=INDIRECT("'" &amp; $O$3 &amp;"'!$H"&amp;6+$AO26),$AR$110=INDIRECT("'" &amp; $O$3 &amp;"'!$j"&amp;6+$AO26)),INDIRECT("'" &amp; $O$3 &amp;"'!$c"&amp;6+$AO26),"")</f>
        <v/>
      </c>
      <c r="CF135" t="str">
        <f t="array" aca="1" ref="CF135" ca="1">IF(AND(CF$3=INDIRECT("'" &amp; $O$3 &amp;"'!$H"&amp;6+$AO26),$AR$110=INDIRECT("'" &amp; $O$3 &amp;"'!$j"&amp;6+$AO26)),INDIRECT("'" &amp; $O$3 &amp;"'!$c"&amp;6+$AO26),"")</f>
        <v/>
      </c>
      <c r="CH135" t="str">
        <f t="array" aca="1" ref="CH135" ca="1">IF(AND(CH$3=INDIRECT("'" &amp; $O$3 &amp;"'!$H"&amp;6+$AO26),$AR$110=INDIRECT("'" &amp; $O$3 &amp;"'!$j"&amp;6+$AO26)),INDIRECT("'" &amp; $O$3 &amp;"'!$c"&amp;6+$AO26),"")</f>
        <v/>
      </c>
      <c r="CJ135" t="str">
        <f t="array" aca="1" ref="CJ135" ca="1">IF(AND(CJ$3=INDIRECT("'" &amp; $O$3 &amp;"'!$H"&amp;6+$AO26),$AR$110=INDIRECT("'" &amp; $O$3 &amp;"'!$j"&amp;6+$AO26)),INDIRECT("'" &amp; $O$3 &amp;"'!$c"&amp;6+$AO26),"")</f>
        <v/>
      </c>
      <c r="CL135" t="str">
        <f t="array" aca="1" ref="CL135" ca="1">IF(AND(CL$3=INDIRECT("'" &amp; $O$3 &amp;"'!$H"&amp;6+$AO26),$AR$110=INDIRECT("'" &amp; $O$3 &amp;"'!$j"&amp;6+$AO26)),INDIRECT("'" &amp; $O$3 &amp;"'!$c"&amp;6+$AO26),"")</f>
        <v/>
      </c>
      <c r="CN135" t="str">
        <f t="array" aca="1" ref="CN135" ca="1">IF(AND(CN$3=INDIRECT("'" &amp; $O$3 &amp;"'!$H"&amp;6+$AO26),$AR$110=INDIRECT("'" &amp; $O$3 &amp;"'!$j"&amp;6+$AO26)),INDIRECT("'" &amp; $O$3 &amp;"'!$c"&amp;6+$AO26),"")</f>
        <v/>
      </c>
      <c r="CP135" t="str">
        <f t="array" aca="1" ref="CP135" ca="1">IF(AND(CP$3=INDIRECT("'" &amp; $O$3 &amp;"'!$H"&amp;6+$AO26),$AR$110=INDIRECT("'" &amp; $O$3 &amp;"'!$j"&amp;6+$AO26)),INDIRECT("'" &amp; $O$3 &amp;"'!$c"&amp;6+$AO26),"")</f>
        <v/>
      </c>
      <c r="CR135" s="218" t="str">
        <f t="array" aca="1" ref="CR135" ca="1">IF(AND(CR$3=INDIRECT("'" &amp; $O$3 &amp;"'!$H"&amp;6+$AO26),$AR$110=INDIRECT("'" &amp; $O$3 &amp;"'!$j"&amp;6+$AO26)),INDIRECT("'" &amp; $O$3 &amp;"'!$c"&amp;6+$AO26),"")</f>
        <v/>
      </c>
      <c r="CT135" s="218" t="str">
        <f t="array" aca="1" ref="CT135" ca="1">IF(AND(CT$3=INDIRECT("'" &amp; $O$3 &amp;"'!$H"&amp;6+$AO26),$AR$110=INDIRECT("'" &amp; $O$3 &amp;"'!$j"&amp;6+$AO26)),INDIRECT("'" &amp; $O$3 &amp;"'!$b"&amp;6+$AO26),"")</f>
        <v/>
      </c>
      <c r="CX135" s="218">
        <f t="array" aca="1" ref="CX135" ca="1">IF(AND(CX$3=INDIRECT("'" &amp; $O$3 &amp;"'!$H"&amp;6+$AO26),$AR$110=INDIRECT("'" &amp; $O$3 &amp;"'!$j"&amp;6+$AO26)),INDIRECT("'" &amp; $O$3 &amp;"'!$d"&amp;6+$AO26),"")</f>
        <v>0</v>
      </c>
      <c r="CZ135" s="218" t="str">
        <f t="array" aca="1" ref="CZ135" ca="1">IF(AND(CZ$3=INDIRECT("'" &amp; $O$3 &amp;"'!$H"&amp;6+$AO26),$AR$110=INDIRECT("'" &amp; $O$3 &amp;"'!$j"&amp;6+$AO26)),INDIRECT("'" &amp; $O$3 &amp;"'!$d"&amp;6+$AO26),"")</f>
        <v/>
      </c>
      <c r="DB135" s="218" t="str">
        <f t="array" aca="1" ref="DB135" ca="1">IF(AND(DB$3=INDIRECT("'" &amp; $O$3 &amp;"'!$H"&amp;6+$AO26),$AR$110=INDIRECT("'" &amp; $O$3 &amp;"'!$j"&amp;6+$AO26)),INDIRECT("'" &amp; $O$3 &amp;"'!$d"&amp;6+$AO26),"")</f>
        <v/>
      </c>
      <c r="DD135" s="218" t="str">
        <f t="array" aca="1" ref="DD135" ca="1">IF(AND(DD$3=INDIRECT("'" &amp; $O$3 &amp;"'!$H"&amp;6+$AO26),$AR$110=INDIRECT("'" &amp; $O$3 &amp;"'!$j"&amp;6+$AO26)),INDIRECT("'" &amp; $O$3 &amp;"'!$d"&amp;6+$AO26),"")</f>
        <v/>
      </c>
      <c r="DF135" s="218" t="str">
        <f t="array" aca="1" ref="DF135" ca="1">IF(AND(DF$3=INDIRECT("'" &amp; $O$3 &amp;"'!$H"&amp;6+$AO26),$AR$110=INDIRECT("'" &amp; $O$3 &amp;"'!$j"&amp;6+$AO26)),INDIRECT("'" &amp; $O$3 &amp;"'!$d"&amp;6+$AO26),"")</f>
        <v/>
      </c>
      <c r="DH135" s="218" t="str">
        <f t="array" aca="1" ref="DH135" ca="1">IF(AND(DH$3=INDIRECT("'" &amp; $O$3 &amp;"'!$H"&amp;6+$AO26),$AR$110=INDIRECT("'" &amp; $O$3 &amp;"'!$j"&amp;6+$AO26)),INDIRECT("'" &amp; $O$3 &amp;"'!$d"&amp;6+$AO26),"")</f>
        <v/>
      </c>
      <c r="DJ135" s="218" t="str">
        <f t="array" aca="1" ref="DJ135" ca="1">IF(AND(DJ$3=INDIRECT("'" &amp; $O$3 &amp;"'!$H"&amp;6+$AO26),$AR$110=INDIRECT("'" &amp; $O$3 &amp;"'!$j"&amp;6+$AO26)),INDIRECT("'" &amp; $O$3 &amp;"'!$d"&amp;6+$AO26),"")</f>
        <v/>
      </c>
      <c r="DL135" s="218" t="str">
        <f t="array" aca="1" ref="DL135" ca="1">IF(AND(DL$3=INDIRECT("'" &amp; $O$3 &amp;"'!$H"&amp;6+$AO26),$AR$110=INDIRECT("'" &amp; $O$3 &amp;"'!$j"&amp;6+$AO26)),INDIRECT("'" &amp; $O$3 &amp;"'!$d"&amp;6+$AO26),"")</f>
        <v/>
      </c>
      <c r="DN135" s="218" t="str">
        <f t="array" aca="1" ref="DN135" ca="1">IF(AND(DN$3=INDIRECT("'" &amp; $O$3 &amp;"'!$H"&amp;6+$AO26),$AR$110=INDIRECT("'" &amp; $O$3 &amp;"'!$j"&amp;6+$AO26)),INDIRECT("'" &amp; $O$3 &amp;"'!$d"&amp;6+$AO26),"")</f>
        <v/>
      </c>
      <c r="DP135" s="218" t="str">
        <f t="array" aca="1" ref="DP135" ca="1">IF(AND(DP$3=INDIRECT("'" &amp; $O$3 &amp;"'!$H"&amp;6+$AO26),$AR$110=INDIRECT("'" &amp; $O$3 &amp;"'!$j"&amp;6+$AO26)),INDIRECT("'" &amp; $O$3 &amp;"'!$d"&amp;6+$AO26),"")</f>
        <v/>
      </c>
      <c r="DR135" s="218" t="str">
        <f t="array" aca="1" ref="DR135" ca="1">IF(AND(DR$3=INDIRECT("'" &amp; $O$3 &amp;"'!$H"&amp;6+$AO26),$AR$110=INDIRECT("'" &amp; $O$3 &amp;"'!$j"&amp;6+$AO26)),INDIRECT("'" &amp; $O$3 &amp;"'!$d"&amp;6+$AO26),"")</f>
        <v/>
      </c>
      <c r="DT135" s="218" t="str">
        <f t="array" aca="1" ref="DT135" ca="1">IF(AND(DT$3=INDIRECT("'" &amp; $O$3 &amp;"'!$H"&amp;6+$AO26),$AR$110=INDIRECT("'" &amp; $O$3 &amp;"'!$j"&amp;6+$AO26)),INDIRECT("'" &amp; $O$3 &amp;"'!$d"&amp;6+$AO26),"")</f>
        <v/>
      </c>
      <c r="DV135" s="218" t="str">
        <f t="array" aca="1" ref="DV135" ca="1">IF(AND(DV$3=INDIRECT("'" &amp; $O$3 &amp;"'!$H"&amp;6+$AO26),$AR$110=INDIRECT("'" &amp; $O$3 &amp;"'!$j"&amp;6+$AO26)),INDIRECT("'" &amp; $O$3 &amp;"'!$b"&amp;6+$AO26),"")</f>
        <v/>
      </c>
    </row>
    <row r="136" spans="45:126">
      <c r="AS136">
        <f t="array" aca="1" ref="AS136" ca="1">IF(AND(AS$3=INDIRECT("'" &amp; $O$3 &amp;"'!$H"&amp;6+$AO27),$AR$110=INDIRECT("'" &amp; $O$3 &amp;"'!$j"&amp;6+$AO27)),INDIRECT("'" &amp; $O$3 &amp;"'!$b"&amp;6+$AO27),"")</f>
        <v>0</v>
      </c>
      <c r="AU136" t="str">
        <f t="array" aca="1" ref="AU136" ca="1">IF(AND(AU$3=INDIRECT("'" &amp; $O$3 &amp;"'!$H"&amp;6+$AO27),$AR$110=INDIRECT("'" &amp; $O$3 &amp;"'!$j"&amp;6+$AO27)),INDIRECT("'" &amp; $O$3 &amp;"'!$b"&amp;6+$AO27),"")</f>
        <v/>
      </c>
      <c r="AW136" t="str">
        <f t="array" aca="1" ref="AW136" ca="1">IF(AND(AW$3=INDIRECT("'" &amp; $O$3 &amp;"'!$H"&amp;6+$AO27),$AR$110=INDIRECT("'" &amp; $O$3 &amp;"'!$j"&amp;6+$AO27)),INDIRECT("'" &amp; $O$3 &amp;"'!$b"&amp;6+$AO27),"")</f>
        <v/>
      </c>
      <c r="AY136" t="str">
        <f t="array" aca="1" ref="AY136" ca="1">IF(AND(AY$3=INDIRECT("'" &amp; $O$3 &amp;"'!$H"&amp;6+$AO27),$AR$110=INDIRECT("'" &amp; $O$3 &amp;"'!$j"&amp;6+$AO27)),INDIRECT("'" &amp; $O$3 &amp;"'!$b"&amp;6+$AO27),"")</f>
        <v/>
      </c>
      <c r="BA136" t="str">
        <f t="array" aca="1" ref="BA136" ca="1">IF(AND(BA$3=INDIRECT("'" &amp; $O$3 &amp;"'!$H"&amp;6+$AO27),$AR$110=INDIRECT("'" &amp; $O$3 &amp;"'!$j"&amp;6+$AO27)),INDIRECT("'" &amp; $O$3 &amp;"'!$b"&amp;6+$AO27),"")</f>
        <v/>
      </c>
      <c r="BC136" t="str">
        <f t="array" aca="1" ref="BC136" ca="1">IF(AND(BC$3=INDIRECT("'" &amp; $O$3 &amp;"'!$H"&amp;6+$AO27),$AR$110=INDIRECT("'" &amp; $O$3 &amp;"'!$j"&amp;6+$AO27)),INDIRECT("'" &amp; $O$3 &amp;"'!$b"&amp;6+$AO27),"")</f>
        <v/>
      </c>
      <c r="BE136" t="str">
        <f t="array" aca="1" ref="BE136" ca="1">IF(AND(BE$3=INDIRECT("'" &amp; $O$3 &amp;"'!$H"&amp;6+$AO27),$AR$110=INDIRECT("'" &amp; $O$3 &amp;"'!$j"&amp;6+$AO27)),INDIRECT("'" &amp; $O$3 &amp;"'!$b"&amp;6+$AO27),"")</f>
        <v/>
      </c>
      <c r="BG136" t="str">
        <f t="array" aca="1" ref="BG136" ca="1">IF(AND(BG$3=INDIRECT("'" &amp; $O$3 &amp;"'!$H"&amp;6+$AO27),$AR$110=INDIRECT("'" &amp; $O$3 &amp;"'!$j"&amp;6+$AO27)),INDIRECT("'" &amp; $O$3 &amp;"'!$b"&amp;6+$AO27),"")</f>
        <v/>
      </c>
      <c r="BI136" t="str">
        <f t="array" aca="1" ref="BI136" ca="1">IF(AND(BI$3=INDIRECT("'" &amp; $O$3 &amp;"'!$H"&amp;6+$AO27),$AR$110=INDIRECT("'" &amp; $O$3 &amp;"'!$j"&amp;6+$AO27)),INDIRECT("'" &amp; $O$3 &amp;"'!$b"&amp;6+$AO27),"")</f>
        <v/>
      </c>
      <c r="BK136" t="str">
        <f t="array" aca="1" ref="BK136" ca="1">IF(AND(BK$3=INDIRECT("'" &amp; $O$3 &amp;"'!$H"&amp;6+$AO27),$AR$110=INDIRECT("'" &amp; $O$3 &amp;"'!$j"&amp;6+$AO27)),INDIRECT("'" &amp; $O$3 &amp;"'!$b"&amp;6+$AO27),"")</f>
        <v/>
      </c>
      <c r="BM136" t="str">
        <f t="array" aca="1" ref="BM136" ca="1">IF(AND(BM$3=INDIRECT("'" &amp; $O$3 &amp;"'!$H"&amp;6+$AO27),$AR$110=INDIRECT("'" &amp; $O$3 &amp;"'!$j"&amp;6+$AO27)),INDIRECT("'" &amp; $O$3 &amp;"'!$b"&amp;6+$AO27),"")</f>
        <v/>
      </c>
      <c r="BO136" t="str">
        <f t="array" aca="1" ref="BO136" ca="1">IF(AND(BO$3=INDIRECT("'" &amp; $O$3 &amp;"'!$H"&amp;6+$AO27),$AR$110=INDIRECT("'" &amp; $O$3 &amp;"'!$j"&amp;6+$AO27)),INDIRECT("'" &amp; $O$3 &amp;"'!$b"&amp;6+$AO27),"")</f>
        <v/>
      </c>
      <c r="BQ136" t="str">
        <f t="array" aca="1" ref="BQ136" ca="1">IF(AND(BQ$3=INDIRECT("'" &amp; $O$3 &amp;"'!$H"&amp;6+$AO27),$AR$110=INDIRECT("'" &amp; $O$3 &amp;"'!$j"&amp;6+$AO27)),INDIRECT("'" &amp; $O$3 &amp;"'!$b"&amp;6+$AO27),"")</f>
        <v/>
      </c>
      <c r="BV136">
        <f t="array" aca="1" ref="BV136" ca="1">IF(AND(BV$3=INDIRECT("'" &amp; $O$3 &amp;"'!$H"&amp;6+$AO27),$AR$110=INDIRECT("'" &amp; $O$3 &amp;"'!$j"&amp;6+$AO27)),INDIRECT("'" &amp; $O$3 &amp;"'!$c"&amp;6+$AO27),"")</f>
        <v>0</v>
      </c>
      <c r="BX136" t="str">
        <f t="array" aca="1" ref="BX136" ca="1">IF(AND(BX$3=INDIRECT("'" &amp; $O$3 &amp;"'!$H"&amp;6+$AO27),$AR$110=INDIRECT("'" &amp; $O$3 &amp;"'!$j"&amp;6+$AO27)),INDIRECT("'" &amp; $O$3 &amp;"'!$c"&amp;6+$AO27),"")</f>
        <v/>
      </c>
      <c r="BZ136" t="str">
        <f t="array" aca="1" ref="BZ136" ca="1">IF(AND(BZ$3=INDIRECT("'" &amp; $O$3 &amp;"'!$H"&amp;6+$AO27),$AR$110=INDIRECT("'" &amp; $O$3 &amp;"'!$j"&amp;6+$AO27)),INDIRECT("'" &amp; $O$3 &amp;"'!$c"&amp;6+$AO27),"")</f>
        <v/>
      </c>
      <c r="CB136" t="str">
        <f t="array" aca="1" ref="CB136" ca="1">IF(AND(CB$3=INDIRECT("'" &amp; $O$3 &amp;"'!$H"&amp;6+$AO27),$AR$110=INDIRECT("'" &amp; $O$3 &amp;"'!$j"&amp;6+$AO27)),INDIRECT("'" &amp; $O$3 &amp;"'!$c"&amp;6+$AO27),"")</f>
        <v/>
      </c>
      <c r="CD136" t="str">
        <f t="array" aca="1" ref="CD136" ca="1">IF(AND(CD$3=INDIRECT("'" &amp; $O$3 &amp;"'!$H"&amp;6+$AO27),$AR$110=INDIRECT("'" &amp; $O$3 &amp;"'!$j"&amp;6+$AO27)),INDIRECT("'" &amp; $O$3 &amp;"'!$c"&amp;6+$AO27),"")</f>
        <v/>
      </c>
      <c r="CF136" t="str">
        <f t="array" aca="1" ref="CF136" ca="1">IF(AND(CF$3=INDIRECT("'" &amp; $O$3 &amp;"'!$H"&amp;6+$AO27),$AR$110=INDIRECT("'" &amp; $O$3 &amp;"'!$j"&amp;6+$AO27)),INDIRECT("'" &amp; $O$3 &amp;"'!$c"&amp;6+$AO27),"")</f>
        <v/>
      </c>
      <c r="CH136" t="str">
        <f t="array" aca="1" ref="CH136" ca="1">IF(AND(CH$3=INDIRECT("'" &amp; $O$3 &amp;"'!$H"&amp;6+$AO27),$AR$110=INDIRECT("'" &amp; $O$3 &amp;"'!$j"&amp;6+$AO27)),INDIRECT("'" &amp; $O$3 &amp;"'!$c"&amp;6+$AO27),"")</f>
        <v/>
      </c>
      <c r="CJ136" t="str">
        <f t="array" aca="1" ref="CJ136" ca="1">IF(AND(CJ$3=INDIRECT("'" &amp; $O$3 &amp;"'!$H"&amp;6+$AO27),$AR$110=INDIRECT("'" &amp; $O$3 &amp;"'!$j"&amp;6+$AO27)),INDIRECT("'" &amp; $O$3 &amp;"'!$c"&amp;6+$AO27),"")</f>
        <v/>
      </c>
      <c r="CL136" t="str">
        <f t="array" aca="1" ref="CL136" ca="1">IF(AND(CL$3=INDIRECT("'" &amp; $O$3 &amp;"'!$H"&amp;6+$AO27),$AR$110=INDIRECT("'" &amp; $O$3 &amp;"'!$j"&amp;6+$AO27)),INDIRECT("'" &amp; $O$3 &amp;"'!$c"&amp;6+$AO27),"")</f>
        <v/>
      </c>
      <c r="CN136" t="str">
        <f t="array" aca="1" ref="CN136" ca="1">IF(AND(CN$3=INDIRECT("'" &amp; $O$3 &amp;"'!$H"&amp;6+$AO27),$AR$110=INDIRECT("'" &amp; $O$3 &amp;"'!$j"&amp;6+$AO27)),INDIRECT("'" &amp; $O$3 &amp;"'!$c"&amp;6+$AO27),"")</f>
        <v/>
      </c>
      <c r="CP136" t="str">
        <f t="array" aca="1" ref="CP136" ca="1">IF(AND(CP$3=INDIRECT("'" &amp; $O$3 &amp;"'!$H"&amp;6+$AO27),$AR$110=INDIRECT("'" &amp; $O$3 &amp;"'!$j"&amp;6+$AO27)),INDIRECT("'" &amp; $O$3 &amp;"'!$c"&amp;6+$AO27),"")</f>
        <v/>
      </c>
      <c r="CR136" s="218" t="str">
        <f t="array" aca="1" ref="CR136" ca="1">IF(AND(CR$3=INDIRECT("'" &amp; $O$3 &amp;"'!$H"&amp;6+$AO27),$AR$110=INDIRECT("'" &amp; $O$3 &amp;"'!$j"&amp;6+$AO27)),INDIRECT("'" &amp; $O$3 &amp;"'!$c"&amp;6+$AO27),"")</f>
        <v/>
      </c>
      <c r="CT136" s="218" t="str">
        <f t="array" aca="1" ref="CT136" ca="1">IF(AND(CT$3=INDIRECT("'" &amp; $O$3 &amp;"'!$H"&amp;6+$AO27),$AR$110=INDIRECT("'" &amp; $O$3 &amp;"'!$j"&amp;6+$AO27)),INDIRECT("'" &amp; $O$3 &amp;"'!$b"&amp;6+$AO27),"")</f>
        <v/>
      </c>
      <c r="CX136" s="218">
        <f t="array" aca="1" ref="CX136" ca="1">IF(AND(CX$3=INDIRECT("'" &amp; $O$3 &amp;"'!$H"&amp;6+$AO27),$AR$110=INDIRECT("'" &amp; $O$3 &amp;"'!$j"&amp;6+$AO27)),INDIRECT("'" &amp; $O$3 &amp;"'!$d"&amp;6+$AO27),"")</f>
        <v>0</v>
      </c>
      <c r="CZ136" s="218" t="str">
        <f t="array" aca="1" ref="CZ136" ca="1">IF(AND(CZ$3=INDIRECT("'" &amp; $O$3 &amp;"'!$H"&amp;6+$AO27),$AR$110=INDIRECT("'" &amp; $O$3 &amp;"'!$j"&amp;6+$AO27)),INDIRECT("'" &amp; $O$3 &amp;"'!$d"&amp;6+$AO27),"")</f>
        <v/>
      </c>
      <c r="DB136" s="218" t="str">
        <f t="array" aca="1" ref="DB136" ca="1">IF(AND(DB$3=INDIRECT("'" &amp; $O$3 &amp;"'!$H"&amp;6+$AO27),$AR$110=INDIRECT("'" &amp; $O$3 &amp;"'!$j"&amp;6+$AO27)),INDIRECT("'" &amp; $O$3 &amp;"'!$d"&amp;6+$AO27),"")</f>
        <v/>
      </c>
      <c r="DD136" s="218" t="str">
        <f t="array" aca="1" ref="DD136" ca="1">IF(AND(DD$3=INDIRECT("'" &amp; $O$3 &amp;"'!$H"&amp;6+$AO27),$AR$110=INDIRECT("'" &amp; $O$3 &amp;"'!$j"&amp;6+$AO27)),INDIRECT("'" &amp; $O$3 &amp;"'!$d"&amp;6+$AO27),"")</f>
        <v/>
      </c>
      <c r="DF136" s="218" t="str">
        <f t="array" aca="1" ref="DF136" ca="1">IF(AND(DF$3=INDIRECT("'" &amp; $O$3 &amp;"'!$H"&amp;6+$AO27),$AR$110=INDIRECT("'" &amp; $O$3 &amp;"'!$j"&amp;6+$AO27)),INDIRECT("'" &amp; $O$3 &amp;"'!$d"&amp;6+$AO27),"")</f>
        <v/>
      </c>
      <c r="DH136" s="218" t="str">
        <f t="array" aca="1" ref="DH136" ca="1">IF(AND(DH$3=INDIRECT("'" &amp; $O$3 &amp;"'!$H"&amp;6+$AO27),$AR$110=INDIRECT("'" &amp; $O$3 &amp;"'!$j"&amp;6+$AO27)),INDIRECT("'" &amp; $O$3 &amp;"'!$d"&amp;6+$AO27),"")</f>
        <v/>
      </c>
      <c r="DJ136" s="218" t="str">
        <f t="array" aca="1" ref="DJ136" ca="1">IF(AND(DJ$3=INDIRECT("'" &amp; $O$3 &amp;"'!$H"&amp;6+$AO27),$AR$110=INDIRECT("'" &amp; $O$3 &amp;"'!$j"&amp;6+$AO27)),INDIRECT("'" &amp; $O$3 &amp;"'!$d"&amp;6+$AO27),"")</f>
        <v/>
      </c>
      <c r="DL136" s="218" t="str">
        <f t="array" aca="1" ref="DL136" ca="1">IF(AND(DL$3=INDIRECT("'" &amp; $O$3 &amp;"'!$H"&amp;6+$AO27),$AR$110=INDIRECT("'" &amp; $O$3 &amp;"'!$j"&amp;6+$AO27)),INDIRECT("'" &amp; $O$3 &amp;"'!$d"&amp;6+$AO27),"")</f>
        <v/>
      </c>
      <c r="DN136" s="218" t="str">
        <f t="array" aca="1" ref="DN136" ca="1">IF(AND(DN$3=INDIRECT("'" &amp; $O$3 &amp;"'!$H"&amp;6+$AO27),$AR$110=INDIRECT("'" &amp; $O$3 &amp;"'!$j"&amp;6+$AO27)),INDIRECT("'" &amp; $O$3 &amp;"'!$d"&amp;6+$AO27),"")</f>
        <v/>
      </c>
      <c r="DP136" s="218" t="str">
        <f t="array" aca="1" ref="DP136" ca="1">IF(AND(DP$3=INDIRECT("'" &amp; $O$3 &amp;"'!$H"&amp;6+$AO27),$AR$110=INDIRECT("'" &amp; $O$3 &amp;"'!$j"&amp;6+$AO27)),INDIRECT("'" &amp; $O$3 &amp;"'!$d"&amp;6+$AO27),"")</f>
        <v/>
      </c>
      <c r="DR136" s="218" t="str">
        <f t="array" aca="1" ref="DR136" ca="1">IF(AND(DR$3=INDIRECT("'" &amp; $O$3 &amp;"'!$H"&amp;6+$AO27),$AR$110=INDIRECT("'" &amp; $O$3 &amp;"'!$j"&amp;6+$AO27)),INDIRECT("'" &amp; $O$3 &amp;"'!$d"&amp;6+$AO27),"")</f>
        <v/>
      </c>
      <c r="DT136" s="218" t="str">
        <f t="array" aca="1" ref="DT136" ca="1">IF(AND(DT$3=INDIRECT("'" &amp; $O$3 &amp;"'!$H"&amp;6+$AO27),$AR$110=INDIRECT("'" &amp; $O$3 &amp;"'!$j"&amp;6+$AO27)),INDIRECT("'" &amp; $O$3 &amp;"'!$d"&amp;6+$AO27),"")</f>
        <v/>
      </c>
      <c r="DV136" s="218" t="str">
        <f t="array" aca="1" ref="DV136" ca="1">IF(AND(DV$3=INDIRECT("'" &amp; $O$3 &amp;"'!$H"&amp;6+$AO27),$AR$110=INDIRECT("'" &amp; $O$3 &amp;"'!$j"&amp;6+$AO27)),INDIRECT("'" &amp; $O$3 &amp;"'!$b"&amp;6+$AO27),"")</f>
        <v/>
      </c>
    </row>
    <row r="137" spans="45:126">
      <c r="AS137" t="str">
        <f t="array" aca="1" ref="AS137" ca="1">IF(AND(AS$3=INDIRECT("'" &amp; $O$3 &amp;"'!$H"&amp;6+$AO28),$AR$110=INDIRECT("'" &amp; $O$3 &amp;"'!$j"&amp;6+$AO28)),INDIRECT("'" &amp; $O$3 &amp;"'!$b"&amp;6+$AO28),"")</f>
        <v/>
      </c>
      <c r="AU137" t="str">
        <f t="array" aca="1" ref="AU137" ca="1">IF(AND(AU$3=INDIRECT("'" &amp; $O$3 &amp;"'!$H"&amp;6+$AO28),$AR$110=INDIRECT("'" &amp; $O$3 &amp;"'!$j"&amp;6+$AO28)),INDIRECT("'" &amp; $O$3 &amp;"'!$b"&amp;6+$AO28),"")</f>
        <v/>
      </c>
      <c r="AW137" t="str">
        <f t="array" aca="1" ref="AW137" ca="1">IF(AND(AW$3=INDIRECT("'" &amp; $O$3 &amp;"'!$H"&amp;6+$AO28),$AR$110=INDIRECT("'" &amp; $O$3 &amp;"'!$j"&amp;6+$AO28)),INDIRECT("'" &amp; $O$3 &amp;"'!$b"&amp;6+$AO28),"")</f>
        <v/>
      </c>
      <c r="AY137" t="str">
        <f t="array" aca="1" ref="AY137" ca="1">IF(AND(AY$3=INDIRECT("'" &amp; $O$3 &amp;"'!$H"&amp;6+$AO28),$AR$110=INDIRECT("'" &amp; $O$3 &amp;"'!$j"&amp;6+$AO28)),INDIRECT("'" &amp; $O$3 &amp;"'!$b"&amp;6+$AO28),"")</f>
        <v/>
      </c>
      <c r="BA137" t="str">
        <f t="array" aca="1" ref="BA137" ca="1">IF(AND(BA$3=INDIRECT("'" &amp; $O$3 &amp;"'!$H"&amp;6+$AO28),$AR$110=INDIRECT("'" &amp; $O$3 &amp;"'!$j"&amp;6+$AO28)),INDIRECT("'" &amp; $O$3 &amp;"'!$b"&amp;6+$AO28),"")</f>
        <v/>
      </c>
      <c r="BC137" t="str">
        <f t="array" aca="1" ref="BC137" ca="1">IF(AND(BC$3=INDIRECT("'" &amp; $O$3 &amp;"'!$H"&amp;6+$AO28),$AR$110=INDIRECT("'" &amp; $O$3 &amp;"'!$j"&amp;6+$AO28)),INDIRECT("'" &amp; $O$3 &amp;"'!$b"&amp;6+$AO28),"")</f>
        <v/>
      </c>
      <c r="BE137" t="str">
        <f t="array" aca="1" ref="BE137" ca="1">IF(AND(BE$3=INDIRECT("'" &amp; $O$3 &amp;"'!$H"&amp;6+$AO28),$AR$110=INDIRECT("'" &amp; $O$3 &amp;"'!$j"&amp;6+$AO28)),INDIRECT("'" &amp; $O$3 &amp;"'!$b"&amp;6+$AO28),"")</f>
        <v/>
      </c>
      <c r="BG137" t="str">
        <f t="array" aca="1" ref="BG137" ca="1">IF(AND(BG$3=INDIRECT("'" &amp; $O$3 &amp;"'!$H"&amp;6+$AO28),$AR$110=INDIRECT("'" &amp; $O$3 &amp;"'!$j"&amp;6+$AO28)),INDIRECT("'" &amp; $O$3 &amp;"'!$b"&amp;6+$AO28),"")</f>
        <v/>
      </c>
      <c r="BI137" t="str">
        <f t="array" aca="1" ref="BI137" ca="1">IF(AND(BI$3=INDIRECT("'" &amp; $O$3 &amp;"'!$H"&amp;6+$AO28),$AR$110=INDIRECT("'" &amp; $O$3 &amp;"'!$j"&amp;6+$AO28)),INDIRECT("'" &amp; $O$3 &amp;"'!$b"&amp;6+$AO28),"")</f>
        <v/>
      </c>
      <c r="BK137" t="str">
        <f t="array" aca="1" ref="BK137" ca="1">IF(AND(BK$3=INDIRECT("'" &amp; $O$3 &amp;"'!$H"&amp;6+$AO28),$AR$110=INDIRECT("'" &amp; $O$3 &amp;"'!$j"&amp;6+$AO28)),INDIRECT("'" &amp; $O$3 &amp;"'!$b"&amp;6+$AO28),"")</f>
        <v/>
      </c>
      <c r="BM137" t="str">
        <f t="array" aca="1" ref="BM137" ca="1">IF(AND(BM$3=INDIRECT("'" &amp; $O$3 &amp;"'!$H"&amp;6+$AO28),$AR$110=INDIRECT("'" &amp; $O$3 &amp;"'!$j"&amp;6+$AO28)),INDIRECT("'" &amp; $O$3 &amp;"'!$b"&amp;6+$AO28),"")</f>
        <v/>
      </c>
      <c r="BO137" t="str">
        <f t="array" aca="1" ref="BO137" ca="1">IF(AND(BO$3=INDIRECT("'" &amp; $O$3 &amp;"'!$H"&amp;6+$AO28),$AR$110=INDIRECT("'" &amp; $O$3 &amp;"'!$j"&amp;6+$AO28)),INDIRECT("'" &amp; $O$3 &amp;"'!$b"&amp;6+$AO28),"")</f>
        <v/>
      </c>
      <c r="BQ137" t="str">
        <f t="array" aca="1" ref="BQ137" ca="1">IF(AND(BQ$3=INDIRECT("'" &amp; $O$3 &amp;"'!$H"&amp;6+$AO28),$AR$110=INDIRECT("'" &amp; $O$3 &amp;"'!$j"&amp;6+$AO28)),INDIRECT("'" &amp; $O$3 &amp;"'!$b"&amp;6+$AO28),"")</f>
        <v/>
      </c>
      <c r="BV137" t="str">
        <f t="array" aca="1" ref="BV137" ca="1">IF(AND(BV$3=INDIRECT("'" &amp; $O$3 &amp;"'!$H"&amp;6+$AO28),$AR$110=INDIRECT("'" &amp; $O$3 &amp;"'!$j"&amp;6+$AO28)),INDIRECT("'" &amp; $O$3 &amp;"'!$c"&amp;6+$AO28),"")</f>
        <v/>
      </c>
      <c r="BX137" t="str">
        <f t="array" aca="1" ref="BX137" ca="1">IF(AND(BX$3=INDIRECT("'" &amp; $O$3 &amp;"'!$H"&amp;6+$AO28),$AR$110=INDIRECT("'" &amp; $O$3 &amp;"'!$j"&amp;6+$AO28)),INDIRECT("'" &amp; $O$3 &amp;"'!$c"&amp;6+$AO28),"")</f>
        <v/>
      </c>
      <c r="BZ137" t="str">
        <f t="array" aca="1" ref="BZ137" ca="1">IF(AND(BZ$3=INDIRECT("'" &amp; $O$3 &amp;"'!$H"&amp;6+$AO28),$AR$110=INDIRECT("'" &amp; $O$3 &amp;"'!$j"&amp;6+$AO28)),INDIRECT("'" &amp; $O$3 &amp;"'!$c"&amp;6+$AO28),"")</f>
        <v/>
      </c>
      <c r="CB137" t="str">
        <f t="array" aca="1" ref="CB137" ca="1">IF(AND(CB$3=INDIRECT("'" &amp; $O$3 &amp;"'!$H"&amp;6+$AO28),$AR$110=INDIRECT("'" &amp; $O$3 &amp;"'!$j"&amp;6+$AO28)),INDIRECT("'" &amp; $O$3 &amp;"'!$c"&amp;6+$AO28),"")</f>
        <v/>
      </c>
      <c r="CD137" t="str">
        <f t="array" aca="1" ref="CD137" ca="1">IF(AND(CD$3=INDIRECT("'" &amp; $O$3 &amp;"'!$H"&amp;6+$AO28),$AR$110=INDIRECT("'" &amp; $O$3 &amp;"'!$j"&amp;6+$AO28)),INDIRECT("'" &amp; $O$3 &amp;"'!$c"&amp;6+$AO28),"")</f>
        <v/>
      </c>
      <c r="CF137" t="str">
        <f t="array" aca="1" ref="CF137" ca="1">IF(AND(CF$3=INDIRECT("'" &amp; $O$3 &amp;"'!$H"&amp;6+$AO28),$AR$110=INDIRECT("'" &amp; $O$3 &amp;"'!$j"&amp;6+$AO28)),INDIRECT("'" &amp; $O$3 &amp;"'!$c"&amp;6+$AO28),"")</f>
        <v/>
      </c>
      <c r="CH137" t="str">
        <f t="array" aca="1" ref="CH137" ca="1">IF(AND(CH$3=INDIRECT("'" &amp; $O$3 &amp;"'!$H"&amp;6+$AO28),$AR$110=INDIRECT("'" &amp; $O$3 &amp;"'!$j"&amp;6+$AO28)),INDIRECT("'" &amp; $O$3 &amp;"'!$c"&amp;6+$AO28),"")</f>
        <v/>
      </c>
      <c r="CJ137" t="str">
        <f t="array" aca="1" ref="CJ137" ca="1">IF(AND(CJ$3=INDIRECT("'" &amp; $O$3 &amp;"'!$H"&amp;6+$AO28),$AR$110=INDIRECT("'" &amp; $O$3 &amp;"'!$j"&amp;6+$AO28)),INDIRECT("'" &amp; $O$3 &amp;"'!$c"&amp;6+$AO28),"")</f>
        <v/>
      </c>
      <c r="CL137" t="str">
        <f t="array" aca="1" ref="CL137" ca="1">IF(AND(CL$3=INDIRECT("'" &amp; $O$3 &amp;"'!$H"&amp;6+$AO28),$AR$110=INDIRECT("'" &amp; $O$3 &amp;"'!$j"&amp;6+$AO28)),INDIRECT("'" &amp; $O$3 &amp;"'!$c"&amp;6+$AO28),"")</f>
        <v/>
      </c>
      <c r="CN137" t="str">
        <f t="array" aca="1" ref="CN137" ca="1">IF(AND(CN$3=INDIRECT("'" &amp; $O$3 &amp;"'!$H"&amp;6+$AO28),$AR$110=INDIRECT("'" &amp; $O$3 &amp;"'!$j"&amp;6+$AO28)),INDIRECT("'" &amp; $O$3 &amp;"'!$c"&amp;6+$AO28),"")</f>
        <v/>
      </c>
      <c r="CP137" t="str">
        <f t="array" aca="1" ref="CP137" ca="1">IF(AND(CP$3=INDIRECT("'" &amp; $O$3 &amp;"'!$H"&amp;6+$AO28),$AR$110=INDIRECT("'" &amp; $O$3 &amp;"'!$j"&amp;6+$AO28)),INDIRECT("'" &amp; $O$3 &amp;"'!$c"&amp;6+$AO28),"")</f>
        <v/>
      </c>
      <c r="CR137" s="218" t="str">
        <f t="array" aca="1" ref="CR137" ca="1">IF(AND(CR$3=INDIRECT("'" &amp; $O$3 &amp;"'!$H"&amp;6+$AO28),$AR$110=INDIRECT("'" &amp; $O$3 &amp;"'!$j"&amp;6+$AO28)),INDIRECT("'" &amp; $O$3 &amp;"'!$c"&amp;6+$AO28),"")</f>
        <v/>
      </c>
      <c r="CT137" s="218" t="str">
        <f t="array" aca="1" ref="CT137" ca="1">IF(AND(CT$3=INDIRECT("'" &amp; $O$3 &amp;"'!$H"&amp;6+$AO28),$AR$110=INDIRECT("'" &amp; $O$3 &amp;"'!$j"&amp;6+$AO28)),INDIRECT("'" &amp; $O$3 &amp;"'!$b"&amp;6+$AO28),"")</f>
        <v/>
      </c>
      <c r="CX137" s="218" t="str">
        <f t="array" aca="1" ref="CX137" ca="1">IF(AND(CX$3=INDIRECT("'" &amp; $O$3 &amp;"'!$H"&amp;6+$AO28),$AR$110=INDIRECT("'" &amp; $O$3 &amp;"'!$j"&amp;6+$AO28)),INDIRECT("'" &amp; $O$3 &amp;"'!$d"&amp;6+$AO28),"")</f>
        <v/>
      </c>
      <c r="CZ137" s="218" t="str">
        <f t="array" aca="1" ref="CZ137" ca="1">IF(AND(CZ$3=INDIRECT("'" &amp; $O$3 &amp;"'!$H"&amp;6+$AO28),$AR$110=INDIRECT("'" &amp; $O$3 &amp;"'!$j"&amp;6+$AO28)),INDIRECT("'" &amp; $O$3 &amp;"'!$d"&amp;6+$AO28),"")</f>
        <v/>
      </c>
      <c r="DB137" s="218" t="str">
        <f t="array" aca="1" ref="DB137" ca="1">IF(AND(DB$3=INDIRECT("'" &amp; $O$3 &amp;"'!$H"&amp;6+$AO28),$AR$110=INDIRECT("'" &amp; $O$3 &amp;"'!$j"&amp;6+$AO28)),INDIRECT("'" &amp; $O$3 &amp;"'!$d"&amp;6+$AO28),"")</f>
        <v/>
      </c>
      <c r="DD137" s="218" t="str">
        <f t="array" aca="1" ref="DD137" ca="1">IF(AND(DD$3=INDIRECT("'" &amp; $O$3 &amp;"'!$H"&amp;6+$AO28),$AR$110=INDIRECT("'" &amp; $O$3 &amp;"'!$j"&amp;6+$AO28)),INDIRECT("'" &amp; $O$3 &amp;"'!$d"&amp;6+$AO28),"")</f>
        <v/>
      </c>
      <c r="DF137" s="218" t="str">
        <f t="array" aca="1" ref="DF137" ca="1">IF(AND(DF$3=INDIRECT("'" &amp; $O$3 &amp;"'!$H"&amp;6+$AO28),$AR$110=INDIRECT("'" &amp; $O$3 &amp;"'!$j"&amp;6+$AO28)),INDIRECT("'" &amp; $O$3 &amp;"'!$d"&amp;6+$AO28),"")</f>
        <v/>
      </c>
      <c r="DH137" s="218" t="str">
        <f t="array" aca="1" ref="DH137" ca="1">IF(AND(DH$3=INDIRECT("'" &amp; $O$3 &amp;"'!$H"&amp;6+$AO28),$AR$110=INDIRECT("'" &amp; $O$3 &amp;"'!$j"&amp;6+$AO28)),INDIRECT("'" &amp; $O$3 &amp;"'!$d"&amp;6+$AO28),"")</f>
        <v/>
      </c>
      <c r="DJ137" s="218" t="str">
        <f t="array" aca="1" ref="DJ137" ca="1">IF(AND(DJ$3=INDIRECT("'" &amp; $O$3 &amp;"'!$H"&amp;6+$AO28),$AR$110=INDIRECT("'" &amp; $O$3 &amp;"'!$j"&amp;6+$AO28)),INDIRECT("'" &amp; $O$3 &amp;"'!$d"&amp;6+$AO28),"")</f>
        <v/>
      </c>
      <c r="DL137" s="218" t="str">
        <f t="array" aca="1" ref="DL137" ca="1">IF(AND(DL$3=INDIRECT("'" &amp; $O$3 &amp;"'!$H"&amp;6+$AO28),$AR$110=INDIRECT("'" &amp; $O$3 &amp;"'!$j"&amp;6+$AO28)),INDIRECT("'" &amp; $O$3 &amp;"'!$d"&amp;6+$AO28),"")</f>
        <v/>
      </c>
      <c r="DN137" s="218" t="str">
        <f t="array" aca="1" ref="DN137" ca="1">IF(AND(DN$3=INDIRECT("'" &amp; $O$3 &amp;"'!$H"&amp;6+$AO28),$AR$110=INDIRECT("'" &amp; $O$3 &amp;"'!$j"&amp;6+$AO28)),INDIRECT("'" &amp; $O$3 &amp;"'!$d"&amp;6+$AO28),"")</f>
        <v/>
      </c>
      <c r="DP137" s="218" t="str">
        <f t="array" aca="1" ref="DP137" ca="1">IF(AND(DP$3=INDIRECT("'" &amp; $O$3 &amp;"'!$H"&amp;6+$AO28),$AR$110=INDIRECT("'" &amp; $O$3 &amp;"'!$j"&amp;6+$AO28)),INDIRECT("'" &amp; $O$3 &amp;"'!$d"&amp;6+$AO28),"")</f>
        <v/>
      </c>
      <c r="DR137" s="218" t="str">
        <f t="array" aca="1" ref="DR137" ca="1">IF(AND(DR$3=INDIRECT("'" &amp; $O$3 &amp;"'!$H"&amp;6+$AO28),$AR$110=INDIRECT("'" &amp; $O$3 &amp;"'!$j"&amp;6+$AO28)),INDIRECT("'" &amp; $O$3 &amp;"'!$d"&amp;6+$AO28),"")</f>
        <v/>
      </c>
      <c r="DT137" s="218" t="str">
        <f t="array" aca="1" ref="DT137" ca="1">IF(AND(DT$3=INDIRECT("'" &amp; $O$3 &amp;"'!$H"&amp;6+$AO28),$AR$110=INDIRECT("'" &amp; $O$3 &amp;"'!$j"&amp;6+$AO28)),INDIRECT("'" &amp; $O$3 &amp;"'!$d"&amp;6+$AO28),"")</f>
        <v/>
      </c>
      <c r="DV137" s="218" t="str">
        <f t="array" aca="1" ref="DV137" ca="1">IF(AND(DV$3=INDIRECT("'" &amp; $O$3 &amp;"'!$H"&amp;6+$AO28),$AR$110=INDIRECT("'" &amp; $O$3 &amp;"'!$j"&amp;6+$AO28)),INDIRECT("'" &amp; $O$3 &amp;"'!$b"&amp;6+$AO28),"")</f>
        <v/>
      </c>
    </row>
    <row r="138" spans="45:126">
      <c r="AS138" t="str">
        <f t="array" aca="1" ref="AS138" ca="1">IF(AND(AS$3=INDIRECT("'" &amp; $O$3 &amp;"'!$H"&amp;6+$AO29),$AR$110=INDIRECT("'" &amp; $O$3 &amp;"'!$j"&amp;6+$AO29)),INDIRECT("'" &amp; $O$3 &amp;"'!$b"&amp;6+$AO29),"")</f>
        <v/>
      </c>
      <c r="AU138" t="str">
        <f t="array" aca="1" ref="AU138" ca="1">IF(AND(AU$3=INDIRECT("'" &amp; $O$3 &amp;"'!$H"&amp;6+$AO29),$AR$110=INDIRECT("'" &amp; $O$3 &amp;"'!$j"&amp;6+$AO29)),INDIRECT("'" &amp; $O$3 &amp;"'!$b"&amp;6+$AO29),"")</f>
        <v/>
      </c>
      <c r="AW138" t="str">
        <f t="array" aca="1" ref="AW138" ca="1">IF(AND(AW$3=INDIRECT("'" &amp; $O$3 &amp;"'!$H"&amp;6+$AO29),$AR$110=INDIRECT("'" &amp; $O$3 &amp;"'!$j"&amp;6+$AO29)),INDIRECT("'" &amp; $O$3 &amp;"'!$b"&amp;6+$AO29),"")</f>
        <v/>
      </c>
      <c r="AY138" t="str">
        <f t="array" aca="1" ref="AY138" ca="1">IF(AND(AY$3=INDIRECT("'" &amp; $O$3 &amp;"'!$H"&amp;6+$AO29),$AR$110=INDIRECT("'" &amp; $O$3 &amp;"'!$j"&amp;6+$AO29)),INDIRECT("'" &amp; $O$3 &amp;"'!$b"&amp;6+$AO29),"")</f>
        <v/>
      </c>
      <c r="BA138" t="str">
        <f t="array" aca="1" ref="BA138" ca="1">IF(AND(BA$3=INDIRECT("'" &amp; $O$3 &amp;"'!$H"&amp;6+$AO29),$AR$110=INDIRECT("'" &amp; $O$3 &amp;"'!$j"&amp;6+$AO29)),INDIRECT("'" &amp; $O$3 &amp;"'!$b"&amp;6+$AO29),"")</f>
        <v/>
      </c>
      <c r="BC138" t="str">
        <f t="array" aca="1" ref="BC138" ca="1">IF(AND(BC$3=INDIRECT("'" &amp; $O$3 &amp;"'!$H"&amp;6+$AO29),$AR$110=INDIRECT("'" &amp; $O$3 &amp;"'!$j"&amp;6+$AO29)),INDIRECT("'" &amp; $O$3 &amp;"'!$b"&amp;6+$AO29),"")</f>
        <v/>
      </c>
      <c r="BE138" t="str">
        <f t="array" aca="1" ref="BE138" ca="1">IF(AND(BE$3=INDIRECT("'" &amp; $O$3 &amp;"'!$H"&amp;6+$AO29),$AR$110=INDIRECT("'" &amp; $O$3 &amp;"'!$j"&amp;6+$AO29)),INDIRECT("'" &amp; $O$3 &amp;"'!$b"&amp;6+$AO29),"")</f>
        <v/>
      </c>
      <c r="BG138" t="str">
        <f t="array" aca="1" ref="BG138" ca="1">IF(AND(BG$3=INDIRECT("'" &amp; $O$3 &amp;"'!$H"&amp;6+$AO29),$AR$110=INDIRECT("'" &amp; $O$3 &amp;"'!$j"&amp;6+$AO29)),INDIRECT("'" &amp; $O$3 &amp;"'!$b"&amp;6+$AO29),"")</f>
        <v/>
      </c>
      <c r="BI138" t="str">
        <f t="array" aca="1" ref="BI138" ca="1">IF(AND(BI$3=INDIRECT("'" &amp; $O$3 &amp;"'!$H"&amp;6+$AO29),$AR$110=INDIRECT("'" &amp; $O$3 &amp;"'!$j"&amp;6+$AO29)),INDIRECT("'" &amp; $O$3 &amp;"'!$b"&amp;6+$AO29),"")</f>
        <v/>
      </c>
      <c r="BK138" t="str">
        <f t="array" aca="1" ref="BK138" ca="1">IF(AND(BK$3=INDIRECT("'" &amp; $O$3 &amp;"'!$H"&amp;6+$AO29),$AR$110=INDIRECT("'" &amp; $O$3 &amp;"'!$j"&amp;6+$AO29)),INDIRECT("'" &amp; $O$3 &amp;"'!$b"&amp;6+$AO29),"")</f>
        <v/>
      </c>
      <c r="BM138" t="str">
        <f t="array" aca="1" ref="BM138" ca="1">IF(AND(BM$3=INDIRECT("'" &amp; $O$3 &amp;"'!$H"&amp;6+$AO29),$AR$110=INDIRECT("'" &amp; $O$3 &amp;"'!$j"&amp;6+$AO29)),INDIRECT("'" &amp; $O$3 &amp;"'!$b"&amp;6+$AO29),"")</f>
        <v/>
      </c>
      <c r="BO138" t="str">
        <f t="array" aca="1" ref="BO138" ca="1">IF(AND(BO$3=INDIRECT("'" &amp; $O$3 &amp;"'!$H"&amp;6+$AO29),$AR$110=INDIRECT("'" &amp; $O$3 &amp;"'!$j"&amp;6+$AO29)),INDIRECT("'" &amp; $O$3 &amp;"'!$b"&amp;6+$AO29),"")</f>
        <v/>
      </c>
      <c r="BQ138" t="str">
        <f t="array" aca="1" ref="BQ138" ca="1">IF(AND(BQ$3=INDIRECT("'" &amp; $O$3 &amp;"'!$H"&amp;6+$AO29),$AR$110=INDIRECT("'" &amp; $O$3 &amp;"'!$j"&amp;6+$AO29)),INDIRECT("'" &amp; $O$3 &amp;"'!$b"&amp;6+$AO29),"")</f>
        <v/>
      </c>
      <c r="BV138" t="str">
        <f t="array" aca="1" ref="BV138" ca="1">IF(AND(BV$3=INDIRECT("'" &amp; $O$3 &amp;"'!$H"&amp;6+$AO29),$AR$110=INDIRECT("'" &amp; $O$3 &amp;"'!$j"&amp;6+$AO29)),INDIRECT("'" &amp; $O$3 &amp;"'!$c"&amp;6+$AO29),"")</f>
        <v/>
      </c>
      <c r="BX138" t="str">
        <f t="array" aca="1" ref="BX138" ca="1">IF(AND(BX$3=INDIRECT("'" &amp; $O$3 &amp;"'!$H"&amp;6+$AO29),$AR$110=INDIRECT("'" &amp; $O$3 &amp;"'!$j"&amp;6+$AO29)),INDIRECT("'" &amp; $O$3 &amp;"'!$c"&amp;6+$AO29),"")</f>
        <v/>
      </c>
      <c r="BZ138" t="str">
        <f t="array" aca="1" ref="BZ138" ca="1">IF(AND(BZ$3=INDIRECT("'" &amp; $O$3 &amp;"'!$H"&amp;6+$AO29),$AR$110=INDIRECT("'" &amp; $O$3 &amp;"'!$j"&amp;6+$AO29)),INDIRECT("'" &amp; $O$3 &amp;"'!$c"&amp;6+$AO29),"")</f>
        <v/>
      </c>
      <c r="CB138" t="str">
        <f t="array" aca="1" ref="CB138" ca="1">IF(AND(CB$3=INDIRECT("'" &amp; $O$3 &amp;"'!$H"&amp;6+$AO29),$AR$110=INDIRECT("'" &amp; $O$3 &amp;"'!$j"&amp;6+$AO29)),INDIRECT("'" &amp; $O$3 &amp;"'!$c"&amp;6+$AO29),"")</f>
        <v/>
      </c>
      <c r="CD138" t="str">
        <f t="array" aca="1" ref="CD138" ca="1">IF(AND(CD$3=INDIRECT("'" &amp; $O$3 &amp;"'!$H"&amp;6+$AO29),$AR$110=INDIRECT("'" &amp; $O$3 &amp;"'!$j"&amp;6+$AO29)),INDIRECT("'" &amp; $O$3 &amp;"'!$c"&amp;6+$AO29),"")</f>
        <v/>
      </c>
      <c r="CF138" t="str">
        <f t="array" aca="1" ref="CF138" ca="1">IF(AND(CF$3=INDIRECT("'" &amp; $O$3 &amp;"'!$H"&amp;6+$AO29),$AR$110=INDIRECT("'" &amp; $O$3 &amp;"'!$j"&amp;6+$AO29)),INDIRECT("'" &amp; $O$3 &amp;"'!$c"&amp;6+$AO29),"")</f>
        <v/>
      </c>
      <c r="CH138" t="str">
        <f t="array" aca="1" ref="CH138" ca="1">IF(AND(CH$3=INDIRECT("'" &amp; $O$3 &amp;"'!$H"&amp;6+$AO29),$AR$110=INDIRECT("'" &amp; $O$3 &amp;"'!$j"&amp;6+$AO29)),INDIRECT("'" &amp; $O$3 &amp;"'!$c"&amp;6+$AO29),"")</f>
        <v/>
      </c>
      <c r="CJ138" t="str">
        <f t="array" aca="1" ref="CJ138" ca="1">IF(AND(CJ$3=INDIRECT("'" &amp; $O$3 &amp;"'!$H"&amp;6+$AO29),$AR$110=INDIRECT("'" &amp; $O$3 &amp;"'!$j"&amp;6+$AO29)),INDIRECT("'" &amp; $O$3 &amp;"'!$c"&amp;6+$AO29),"")</f>
        <v/>
      </c>
      <c r="CL138" t="str">
        <f t="array" aca="1" ref="CL138" ca="1">IF(AND(CL$3=INDIRECT("'" &amp; $O$3 &amp;"'!$H"&amp;6+$AO29),$AR$110=INDIRECT("'" &amp; $O$3 &amp;"'!$j"&amp;6+$AO29)),INDIRECT("'" &amp; $O$3 &amp;"'!$c"&amp;6+$AO29),"")</f>
        <v/>
      </c>
      <c r="CN138" t="str">
        <f t="array" aca="1" ref="CN138" ca="1">IF(AND(CN$3=INDIRECT("'" &amp; $O$3 &amp;"'!$H"&amp;6+$AO29),$AR$110=INDIRECT("'" &amp; $O$3 &amp;"'!$j"&amp;6+$AO29)),INDIRECT("'" &amp; $O$3 &amp;"'!$c"&amp;6+$AO29),"")</f>
        <v/>
      </c>
      <c r="CP138" t="str">
        <f t="array" aca="1" ref="CP138" ca="1">IF(AND(CP$3=INDIRECT("'" &amp; $O$3 &amp;"'!$H"&amp;6+$AO29),$AR$110=INDIRECT("'" &amp; $O$3 &amp;"'!$j"&amp;6+$AO29)),INDIRECT("'" &amp; $O$3 &amp;"'!$c"&amp;6+$AO29),"")</f>
        <v/>
      </c>
      <c r="CR138" s="218" t="str">
        <f t="array" aca="1" ref="CR138" ca="1">IF(AND(CR$3=INDIRECT("'" &amp; $O$3 &amp;"'!$H"&amp;6+$AO29),$AR$110=INDIRECT("'" &amp; $O$3 &amp;"'!$j"&amp;6+$AO29)),INDIRECT("'" &amp; $O$3 &amp;"'!$c"&amp;6+$AO29),"")</f>
        <v/>
      </c>
      <c r="CT138" s="218" t="str">
        <f t="array" aca="1" ref="CT138" ca="1">IF(AND(CT$3=INDIRECT("'" &amp; $O$3 &amp;"'!$H"&amp;6+$AO29),$AR$110=INDIRECT("'" &amp; $O$3 &amp;"'!$j"&amp;6+$AO29)),INDIRECT("'" &amp; $O$3 &amp;"'!$b"&amp;6+$AO29),"")</f>
        <v/>
      </c>
      <c r="CX138" s="218" t="str">
        <f t="array" aca="1" ref="CX138" ca="1">IF(AND(CX$3=INDIRECT("'" &amp; $O$3 &amp;"'!$H"&amp;6+$AO29),$AR$110=INDIRECT("'" &amp; $O$3 &amp;"'!$j"&amp;6+$AO29)),INDIRECT("'" &amp; $O$3 &amp;"'!$d"&amp;6+$AO29),"")</f>
        <v/>
      </c>
      <c r="CZ138" s="218" t="str">
        <f t="array" aca="1" ref="CZ138" ca="1">IF(AND(CZ$3=INDIRECT("'" &amp; $O$3 &amp;"'!$H"&amp;6+$AO29),$AR$110=INDIRECT("'" &amp; $O$3 &amp;"'!$j"&amp;6+$AO29)),INDIRECT("'" &amp; $O$3 &amp;"'!$d"&amp;6+$AO29),"")</f>
        <v/>
      </c>
      <c r="DB138" s="218" t="str">
        <f t="array" aca="1" ref="DB138" ca="1">IF(AND(DB$3=INDIRECT("'" &amp; $O$3 &amp;"'!$H"&amp;6+$AO29),$AR$110=INDIRECT("'" &amp; $O$3 &amp;"'!$j"&amp;6+$AO29)),INDIRECT("'" &amp; $O$3 &amp;"'!$d"&amp;6+$AO29),"")</f>
        <v/>
      </c>
      <c r="DD138" s="218" t="str">
        <f t="array" aca="1" ref="DD138" ca="1">IF(AND(DD$3=INDIRECT("'" &amp; $O$3 &amp;"'!$H"&amp;6+$AO29),$AR$110=INDIRECT("'" &amp; $O$3 &amp;"'!$j"&amp;6+$AO29)),INDIRECT("'" &amp; $O$3 &amp;"'!$d"&amp;6+$AO29),"")</f>
        <v/>
      </c>
      <c r="DF138" s="218" t="str">
        <f t="array" aca="1" ref="DF138" ca="1">IF(AND(DF$3=INDIRECT("'" &amp; $O$3 &amp;"'!$H"&amp;6+$AO29),$AR$110=INDIRECT("'" &amp; $O$3 &amp;"'!$j"&amp;6+$AO29)),INDIRECT("'" &amp; $O$3 &amp;"'!$d"&amp;6+$AO29),"")</f>
        <v/>
      </c>
      <c r="DH138" s="218" t="str">
        <f t="array" aca="1" ref="DH138" ca="1">IF(AND(DH$3=INDIRECT("'" &amp; $O$3 &amp;"'!$H"&amp;6+$AO29),$AR$110=INDIRECT("'" &amp; $O$3 &amp;"'!$j"&amp;6+$AO29)),INDIRECT("'" &amp; $O$3 &amp;"'!$d"&amp;6+$AO29),"")</f>
        <v/>
      </c>
      <c r="DJ138" s="218" t="str">
        <f t="array" aca="1" ref="DJ138" ca="1">IF(AND(DJ$3=INDIRECT("'" &amp; $O$3 &amp;"'!$H"&amp;6+$AO29),$AR$110=INDIRECT("'" &amp; $O$3 &amp;"'!$j"&amp;6+$AO29)),INDIRECT("'" &amp; $O$3 &amp;"'!$d"&amp;6+$AO29),"")</f>
        <v/>
      </c>
      <c r="DL138" s="218" t="str">
        <f t="array" aca="1" ref="DL138" ca="1">IF(AND(DL$3=INDIRECT("'" &amp; $O$3 &amp;"'!$H"&amp;6+$AO29),$AR$110=INDIRECT("'" &amp; $O$3 &amp;"'!$j"&amp;6+$AO29)),INDIRECT("'" &amp; $O$3 &amp;"'!$d"&amp;6+$AO29),"")</f>
        <v/>
      </c>
      <c r="DN138" s="218" t="str">
        <f t="array" aca="1" ref="DN138" ca="1">IF(AND(DN$3=INDIRECT("'" &amp; $O$3 &amp;"'!$H"&amp;6+$AO29),$AR$110=INDIRECT("'" &amp; $O$3 &amp;"'!$j"&amp;6+$AO29)),INDIRECT("'" &amp; $O$3 &amp;"'!$d"&amp;6+$AO29),"")</f>
        <v/>
      </c>
      <c r="DP138" s="218" t="str">
        <f t="array" aca="1" ref="DP138" ca="1">IF(AND(DP$3=INDIRECT("'" &amp; $O$3 &amp;"'!$H"&amp;6+$AO29),$AR$110=INDIRECT("'" &amp; $O$3 &amp;"'!$j"&amp;6+$AO29)),INDIRECT("'" &amp; $O$3 &amp;"'!$d"&amp;6+$AO29),"")</f>
        <v/>
      </c>
      <c r="DR138" s="218" t="str">
        <f t="array" aca="1" ref="DR138" ca="1">IF(AND(DR$3=INDIRECT("'" &amp; $O$3 &amp;"'!$H"&amp;6+$AO29),$AR$110=INDIRECT("'" &amp; $O$3 &amp;"'!$j"&amp;6+$AO29)),INDIRECT("'" &amp; $O$3 &amp;"'!$d"&amp;6+$AO29),"")</f>
        <v/>
      </c>
      <c r="DT138" s="218" t="str">
        <f t="array" aca="1" ref="DT138" ca="1">IF(AND(DT$3=INDIRECT("'" &amp; $O$3 &amp;"'!$H"&amp;6+$AO29),$AR$110=INDIRECT("'" &amp; $O$3 &amp;"'!$j"&amp;6+$AO29)),INDIRECT("'" &amp; $O$3 &amp;"'!$d"&amp;6+$AO29),"")</f>
        <v/>
      </c>
      <c r="DV138" s="218" t="str">
        <f t="array" aca="1" ref="DV138" ca="1">IF(AND(DV$3=INDIRECT("'" &amp; $O$3 &amp;"'!$H"&amp;6+$AO29),$AR$110=INDIRECT("'" &amp; $O$3 &amp;"'!$j"&amp;6+$AO29)),INDIRECT("'" &amp; $O$3 &amp;"'!$b"&amp;6+$AO29),"")</f>
        <v/>
      </c>
    </row>
    <row r="139" spans="45:126">
      <c r="AS139" t="str">
        <f t="array" aca="1" ref="AS139" ca="1">IF(AND(AS$3=INDIRECT("'" &amp; $O$3 &amp;"'!$H"&amp;6+$AO30),$AR$110=INDIRECT("'" &amp; $O$3 &amp;"'!$j"&amp;6+$AO30)),INDIRECT("'" &amp; $O$3 &amp;"'!$b"&amp;6+$AO30),"")</f>
        <v/>
      </c>
      <c r="AU139" t="str">
        <f t="array" aca="1" ref="AU139" ca="1">IF(AND(AU$3=INDIRECT("'" &amp; $O$3 &amp;"'!$H"&amp;6+$AO30),$AR$110=INDIRECT("'" &amp; $O$3 &amp;"'!$j"&amp;6+$AO30)),INDIRECT("'" &amp; $O$3 &amp;"'!$b"&amp;6+$AO30),"")</f>
        <v/>
      </c>
      <c r="AW139" t="str">
        <f t="array" aca="1" ref="AW139" ca="1">IF(AND(AW$3=INDIRECT("'" &amp; $O$3 &amp;"'!$H"&amp;6+$AO30),$AR$110=INDIRECT("'" &amp; $O$3 &amp;"'!$j"&amp;6+$AO30)),INDIRECT("'" &amp; $O$3 &amp;"'!$b"&amp;6+$AO30),"")</f>
        <v/>
      </c>
      <c r="AY139" t="str">
        <f t="array" aca="1" ref="AY139" ca="1">IF(AND(AY$3=INDIRECT("'" &amp; $O$3 &amp;"'!$H"&amp;6+$AO30),$AR$110=INDIRECT("'" &amp; $O$3 &amp;"'!$j"&amp;6+$AO30)),INDIRECT("'" &amp; $O$3 &amp;"'!$b"&amp;6+$AO30),"")</f>
        <v/>
      </c>
      <c r="BA139" t="str">
        <f t="array" aca="1" ref="BA139" ca="1">IF(AND(BA$3=INDIRECT("'" &amp; $O$3 &amp;"'!$H"&amp;6+$AO30),$AR$110=INDIRECT("'" &amp; $O$3 &amp;"'!$j"&amp;6+$AO30)),INDIRECT("'" &amp; $O$3 &amp;"'!$b"&amp;6+$AO30),"")</f>
        <v/>
      </c>
      <c r="BC139" t="str">
        <f t="array" aca="1" ref="BC139" ca="1">IF(AND(BC$3=INDIRECT("'" &amp; $O$3 &amp;"'!$H"&amp;6+$AO30),$AR$110=INDIRECT("'" &amp; $O$3 &amp;"'!$j"&amp;6+$AO30)),INDIRECT("'" &amp; $O$3 &amp;"'!$b"&amp;6+$AO30),"")</f>
        <v/>
      </c>
      <c r="BE139" t="str">
        <f t="array" aca="1" ref="BE139" ca="1">IF(AND(BE$3=INDIRECT("'" &amp; $O$3 &amp;"'!$H"&amp;6+$AO30),$AR$110=INDIRECT("'" &amp; $O$3 &amp;"'!$j"&amp;6+$AO30)),INDIRECT("'" &amp; $O$3 &amp;"'!$b"&amp;6+$AO30),"")</f>
        <v/>
      </c>
      <c r="BG139" t="str">
        <f t="array" aca="1" ref="BG139" ca="1">IF(AND(BG$3=INDIRECT("'" &amp; $O$3 &amp;"'!$H"&amp;6+$AO30),$AR$110=INDIRECT("'" &amp; $O$3 &amp;"'!$j"&amp;6+$AO30)),INDIRECT("'" &amp; $O$3 &amp;"'!$b"&amp;6+$AO30),"")</f>
        <v/>
      </c>
      <c r="BI139" t="str">
        <f t="array" aca="1" ref="BI139" ca="1">IF(AND(BI$3=INDIRECT("'" &amp; $O$3 &amp;"'!$H"&amp;6+$AO30),$AR$110=INDIRECT("'" &amp; $O$3 &amp;"'!$j"&amp;6+$AO30)),INDIRECT("'" &amp; $O$3 &amp;"'!$b"&amp;6+$AO30),"")</f>
        <v/>
      </c>
      <c r="BK139" t="str">
        <f t="array" aca="1" ref="BK139" ca="1">IF(AND(BK$3=INDIRECT("'" &amp; $O$3 &amp;"'!$H"&amp;6+$AO30),$AR$110=INDIRECT("'" &amp; $O$3 &amp;"'!$j"&amp;6+$AO30)),INDIRECT("'" &amp; $O$3 &amp;"'!$b"&amp;6+$AO30),"")</f>
        <v/>
      </c>
      <c r="BM139" t="str">
        <f t="array" aca="1" ref="BM139" ca="1">IF(AND(BM$3=INDIRECT("'" &amp; $O$3 &amp;"'!$H"&amp;6+$AO30),$AR$110=INDIRECT("'" &amp; $O$3 &amp;"'!$j"&amp;6+$AO30)),INDIRECT("'" &amp; $O$3 &amp;"'!$b"&amp;6+$AO30),"")</f>
        <v/>
      </c>
      <c r="BO139" t="str">
        <f t="array" aca="1" ref="BO139" ca="1">IF(AND(BO$3=INDIRECT("'" &amp; $O$3 &amp;"'!$H"&amp;6+$AO30),$AR$110=INDIRECT("'" &amp; $O$3 &amp;"'!$j"&amp;6+$AO30)),INDIRECT("'" &amp; $O$3 &amp;"'!$b"&amp;6+$AO30),"")</f>
        <v/>
      </c>
      <c r="BQ139" t="str">
        <f t="array" aca="1" ref="BQ139" ca="1">IF(AND(BQ$3=INDIRECT("'" &amp; $O$3 &amp;"'!$H"&amp;6+$AO30),$AR$110=INDIRECT("'" &amp; $O$3 &amp;"'!$j"&amp;6+$AO30)),INDIRECT("'" &amp; $O$3 &amp;"'!$b"&amp;6+$AO30),"")</f>
        <v/>
      </c>
      <c r="BV139" t="str">
        <f t="array" aca="1" ref="BV139" ca="1">IF(AND(BV$3=INDIRECT("'" &amp; $O$3 &amp;"'!$H"&amp;6+$AO30),$AR$110=INDIRECT("'" &amp; $O$3 &amp;"'!$j"&amp;6+$AO30)),INDIRECT("'" &amp; $O$3 &amp;"'!$c"&amp;6+$AO30),"")</f>
        <v/>
      </c>
      <c r="BX139" t="str">
        <f t="array" aca="1" ref="BX139" ca="1">IF(AND(BX$3=INDIRECT("'" &amp; $O$3 &amp;"'!$H"&amp;6+$AO30),$AR$110=INDIRECT("'" &amp; $O$3 &amp;"'!$j"&amp;6+$AO30)),INDIRECT("'" &amp; $O$3 &amp;"'!$c"&amp;6+$AO30),"")</f>
        <v/>
      </c>
      <c r="BZ139" t="str">
        <f t="array" aca="1" ref="BZ139" ca="1">IF(AND(BZ$3=INDIRECT("'" &amp; $O$3 &amp;"'!$H"&amp;6+$AO30),$AR$110=INDIRECT("'" &amp; $O$3 &amp;"'!$j"&amp;6+$AO30)),INDIRECT("'" &amp; $O$3 &amp;"'!$c"&amp;6+$AO30),"")</f>
        <v/>
      </c>
      <c r="CB139" t="str">
        <f t="array" aca="1" ref="CB139" ca="1">IF(AND(CB$3=INDIRECT("'" &amp; $O$3 &amp;"'!$H"&amp;6+$AO30),$AR$110=INDIRECT("'" &amp; $O$3 &amp;"'!$j"&amp;6+$AO30)),INDIRECT("'" &amp; $O$3 &amp;"'!$c"&amp;6+$AO30),"")</f>
        <v/>
      </c>
      <c r="CD139" t="str">
        <f t="array" aca="1" ref="CD139" ca="1">IF(AND(CD$3=INDIRECT("'" &amp; $O$3 &amp;"'!$H"&amp;6+$AO30),$AR$110=INDIRECT("'" &amp; $O$3 &amp;"'!$j"&amp;6+$AO30)),INDIRECT("'" &amp; $O$3 &amp;"'!$c"&amp;6+$AO30),"")</f>
        <v/>
      </c>
      <c r="CF139" t="str">
        <f t="array" aca="1" ref="CF139" ca="1">IF(AND(CF$3=INDIRECT("'" &amp; $O$3 &amp;"'!$H"&amp;6+$AO30),$AR$110=INDIRECT("'" &amp; $O$3 &amp;"'!$j"&amp;6+$AO30)),INDIRECT("'" &amp; $O$3 &amp;"'!$c"&amp;6+$AO30),"")</f>
        <v/>
      </c>
      <c r="CH139" t="str">
        <f t="array" aca="1" ref="CH139" ca="1">IF(AND(CH$3=INDIRECT("'" &amp; $O$3 &amp;"'!$H"&amp;6+$AO30),$AR$110=INDIRECT("'" &amp; $O$3 &amp;"'!$j"&amp;6+$AO30)),INDIRECT("'" &amp; $O$3 &amp;"'!$c"&amp;6+$AO30),"")</f>
        <v/>
      </c>
      <c r="CJ139" t="str">
        <f t="array" aca="1" ref="CJ139" ca="1">IF(AND(CJ$3=INDIRECT("'" &amp; $O$3 &amp;"'!$H"&amp;6+$AO30),$AR$110=INDIRECT("'" &amp; $O$3 &amp;"'!$j"&amp;6+$AO30)),INDIRECT("'" &amp; $O$3 &amp;"'!$c"&amp;6+$AO30),"")</f>
        <v/>
      </c>
      <c r="CL139" t="str">
        <f t="array" aca="1" ref="CL139" ca="1">IF(AND(CL$3=INDIRECT("'" &amp; $O$3 &amp;"'!$H"&amp;6+$AO30),$AR$110=INDIRECT("'" &amp; $O$3 &amp;"'!$j"&amp;6+$AO30)),INDIRECT("'" &amp; $O$3 &amp;"'!$c"&amp;6+$AO30),"")</f>
        <v/>
      </c>
      <c r="CN139" t="str">
        <f t="array" aca="1" ref="CN139" ca="1">IF(AND(CN$3=INDIRECT("'" &amp; $O$3 &amp;"'!$H"&amp;6+$AO30),$AR$110=INDIRECT("'" &amp; $O$3 &amp;"'!$j"&amp;6+$AO30)),INDIRECT("'" &amp; $O$3 &amp;"'!$c"&amp;6+$AO30),"")</f>
        <v/>
      </c>
      <c r="CP139" t="str">
        <f t="array" aca="1" ref="CP139" ca="1">IF(AND(CP$3=INDIRECT("'" &amp; $O$3 &amp;"'!$H"&amp;6+$AO30),$AR$110=INDIRECT("'" &amp; $O$3 &amp;"'!$j"&amp;6+$AO30)),INDIRECT("'" &amp; $O$3 &amp;"'!$c"&amp;6+$AO30),"")</f>
        <v/>
      </c>
      <c r="CR139" s="218" t="str">
        <f t="array" aca="1" ref="CR139" ca="1">IF(AND(CR$3=INDIRECT("'" &amp; $O$3 &amp;"'!$H"&amp;6+$AO30),$AR$110=INDIRECT("'" &amp; $O$3 &amp;"'!$j"&amp;6+$AO30)),INDIRECT("'" &amp; $O$3 &amp;"'!$c"&amp;6+$AO30),"")</f>
        <v/>
      </c>
      <c r="CT139" s="218" t="str">
        <f t="array" aca="1" ref="CT139" ca="1">IF(AND(CT$3=INDIRECT("'" &amp; $O$3 &amp;"'!$H"&amp;6+$AO30),$AR$110=INDIRECT("'" &amp; $O$3 &amp;"'!$j"&amp;6+$AO30)),INDIRECT("'" &amp; $O$3 &amp;"'!$b"&amp;6+$AO30),"")</f>
        <v/>
      </c>
      <c r="CX139" s="218" t="str">
        <f t="array" aca="1" ref="CX139" ca="1">IF(AND(CX$3=INDIRECT("'" &amp; $O$3 &amp;"'!$H"&amp;6+$AO30),$AR$110=INDIRECT("'" &amp; $O$3 &amp;"'!$j"&amp;6+$AO30)),INDIRECT("'" &amp; $O$3 &amp;"'!$d"&amp;6+$AO30),"")</f>
        <v/>
      </c>
      <c r="CZ139" s="218" t="str">
        <f t="array" aca="1" ref="CZ139" ca="1">IF(AND(CZ$3=INDIRECT("'" &amp; $O$3 &amp;"'!$H"&amp;6+$AO30),$AR$110=INDIRECT("'" &amp; $O$3 &amp;"'!$j"&amp;6+$AO30)),INDIRECT("'" &amp; $O$3 &amp;"'!$d"&amp;6+$AO30),"")</f>
        <v/>
      </c>
      <c r="DB139" s="218" t="str">
        <f t="array" aca="1" ref="DB139" ca="1">IF(AND(DB$3=INDIRECT("'" &amp; $O$3 &amp;"'!$H"&amp;6+$AO30),$AR$110=INDIRECT("'" &amp; $O$3 &amp;"'!$j"&amp;6+$AO30)),INDIRECT("'" &amp; $O$3 &amp;"'!$d"&amp;6+$AO30),"")</f>
        <v/>
      </c>
      <c r="DD139" s="218" t="str">
        <f t="array" aca="1" ref="DD139" ca="1">IF(AND(DD$3=INDIRECT("'" &amp; $O$3 &amp;"'!$H"&amp;6+$AO30),$AR$110=INDIRECT("'" &amp; $O$3 &amp;"'!$j"&amp;6+$AO30)),INDIRECT("'" &amp; $O$3 &amp;"'!$d"&amp;6+$AO30),"")</f>
        <v/>
      </c>
      <c r="DF139" s="218" t="str">
        <f t="array" aca="1" ref="DF139" ca="1">IF(AND(DF$3=INDIRECT("'" &amp; $O$3 &amp;"'!$H"&amp;6+$AO30),$AR$110=INDIRECT("'" &amp; $O$3 &amp;"'!$j"&amp;6+$AO30)),INDIRECT("'" &amp; $O$3 &amp;"'!$d"&amp;6+$AO30),"")</f>
        <v/>
      </c>
      <c r="DH139" s="218" t="str">
        <f t="array" aca="1" ref="DH139" ca="1">IF(AND(DH$3=INDIRECT("'" &amp; $O$3 &amp;"'!$H"&amp;6+$AO30),$AR$110=INDIRECT("'" &amp; $O$3 &amp;"'!$j"&amp;6+$AO30)),INDIRECT("'" &amp; $O$3 &amp;"'!$d"&amp;6+$AO30),"")</f>
        <v/>
      </c>
      <c r="DJ139" s="218" t="str">
        <f t="array" aca="1" ref="DJ139" ca="1">IF(AND(DJ$3=INDIRECT("'" &amp; $O$3 &amp;"'!$H"&amp;6+$AO30),$AR$110=INDIRECT("'" &amp; $O$3 &amp;"'!$j"&amp;6+$AO30)),INDIRECT("'" &amp; $O$3 &amp;"'!$d"&amp;6+$AO30),"")</f>
        <v/>
      </c>
      <c r="DL139" s="218" t="str">
        <f t="array" aca="1" ref="DL139" ca="1">IF(AND(DL$3=INDIRECT("'" &amp; $O$3 &amp;"'!$H"&amp;6+$AO30),$AR$110=INDIRECT("'" &amp; $O$3 &amp;"'!$j"&amp;6+$AO30)),INDIRECT("'" &amp; $O$3 &amp;"'!$d"&amp;6+$AO30),"")</f>
        <v/>
      </c>
      <c r="DN139" s="218" t="str">
        <f t="array" aca="1" ref="DN139" ca="1">IF(AND(DN$3=INDIRECT("'" &amp; $O$3 &amp;"'!$H"&amp;6+$AO30),$AR$110=INDIRECT("'" &amp; $O$3 &amp;"'!$j"&amp;6+$AO30)),INDIRECT("'" &amp; $O$3 &amp;"'!$d"&amp;6+$AO30),"")</f>
        <v/>
      </c>
      <c r="DP139" s="218" t="str">
        <f t="array" aca="1" ref="DP139" ca="1">IF(AND(DP$3=INDIRECT("'" &amp; $O$3 &amp;"'!$H"&amp;6+$AO30),$AR$110=INDIRECT("'" &amp; $O$3 &amp;"'!$j"&amp;6+$AO30)),INDIRECT("'" &amp; $O$3 &amp;"'!$d"&amp;6+$AO30),"")</f>
        <v/>
      </c>
      <c r="DR139" s="218" t="str">
        <f t="array" aca="1" ref="DR139" ca="1">IF(AND(DR$3=INDIRECT("'" &amp; $O$3 &amp;"'!$H"&amp;6+$AO30),$AR$110=INDIRECT("'" &amp; $O$3 &amp;"'!$j"&amp;6+$AO30)),INDIRECT("'" &amp; $O$3 &amp;"'!$d"&amp;6+$AO30),"")</f>
        <v/>
      </c>
      <c r="DT139" s="218" t="str">
        <f t="array" aca="1" ref="DT139" ca="1">IF(AND(DT$3=INDIRECT("'" &amp; $O$3 &amp;"'!$H"&amp;6+$AO30),$AR$110=INDIRECT("'" &amp; $O$3 &amp;"'!$j"&amp;6+$AO30)),INDIRECT("'" &amp; $O$3 &amp;"'!$d"&amp;6+$AO30),"")</f>
        <v/>
      </c>
      <c r="DV139" s="218" t="str">
        <f t="array" aca="1" ref="DV139" ca="1">IF(AND(DV$3=INDIRECT("'" &amp; $O$3 &amp;"'!$H"&amp;6+$AO30),$AR$110=INDIRECT("'" &amp; $O$3 &amp;"'!$j"&amp;6+$AO30)),INDIRECT("'" &amp; $O$3 &amp;"'!$b"&amp;6+$AO30),"")</f>
        <v/>
      </c>
    </row>
    <row r="140" spans="45:126">
      <c r="AS140" t="str">
        <f t="array" aca="1" ref="AS140" ca="1">IF(AND(AS$3=INDIRECT("'" &amp; $O$3 &amp;"'!$H"&amp;6+$AO31),$AR$110=INDIRECT("'" &amp; $O$3 &amp;"'!$j"&amp;6+$AO31)),INDIRECT("'" &amp; $O$3 &amp;"'!$b"&amp;6+$AO31),"")</f>
        <v/>
      </c>
      <c r="AU140" t="str">
        <f t="array" aca="1" ref="AU140" ca="1">IF(AND(AU$3=INDIRECT("'" &amp; $O$3 &amp;"'!$H"&amp;6+$AO31),$AR$110=INDIRECT("'" &amp; $O$3 &amp;"'!$j"&amp;6+$AO31)),INDIRECT("'" &amp; $O$3 &amp;"'!$b"&amp;6+$AO31),"")</f>
        <v/>
      </c>
      <c r="AW140" t="str">
        <f t="array" aca="1" ref="AW140" ca="1">IF(AND(AW$3=INDIRECT("'" &amp; $O$3 &amp;"'!$H"&amp;6+$AO31),$AR$110=INDIRECT("'" &amp; $O$3 &amp;"'!$j"&amp;6+$AO31)),INDIRECT("'" &amp; $O$3 &amp;"'!$b"&amp;6+$AO31),"")</f>
        <v/>
      </c>
      <c r="AY140" t="str">
        <f t="array" aca="1" ref="AY140" ca="1">IF(AND(AY$3=INDIRECT("'" &amp; $O$3 &amp;"'!$H"&amp;6+$AO31),$AR$110=INDIRECT("'" &amp; $O$3 &amp;"'!$j"&amp;6+$AO31)),INDIRECT("'" &amp; $O$3 &amp;"'!$b"&amp;6+$AO31),"")</f>
        <v/>
      </c>
      <c r="BA140" t="str">
        <f t="array" aca="1" ref="BA140" ca="1">IF(AND(BA$3=INDIRECT("'" &amp; $O$3 &amp;"'!$H"&amp;6+$AO31),$AR$110=INDIRECT("'" &amp; $O$3 &amp;"'!$j"&amp;6+$AO31)),INDIRECT("'" &amp; $O$3 &amp;"'!$b"&amp;6+$AO31),"")</f>
        <v/>
      </c>
      <c r="BC140" t="str">
        <f t="array" aca="1" ref="BC140" ca="1">IF(AND(BC$3=INDIRECT("'" &amp; $O$3 &amp;"'!$H"&amp;6+$AO31),$AR$110=INDIRECT("'" &amp; $O$3 &amp;"'!$j"&amp;6+$AO31)),INDIRECT("'" &amp; $O$3 &amp;"'!$b"&amp;6+$AO31),"")</f>
        <v/>
      </c>
      <c r="BE140" t="str">
        <f t="array" aca="1" ref="BE140" ca="1">IF(AND(BE$3=INDIRECT("'" &amp; $O$3 &amp;"'!$H"&amp;6+$AO31),$AR$110=INDIRECT("'" &amp; $O$3 &amp;"'!$j"&amp;6+$AO31)),INDIRECT("'" &amp; $O$3 &amp;"'!$b"&amp;6+$AO31),"")</f>
        <v/>
      </c>
      <c r="BG140" t="str">
        <f t="array" aca="1" ref="BG140" ca="1">IF(AND(BG$3=INDIRECT("'" &amp; $O$3 &amp;"'!$H"&amp;6+$AO31),$AR$110=INDIRECT("'" &amp; $O$3 &amp;"'!$j"&amp;6+$AO31)),INDIRECT("'" &amp; $O$3 &amp;"'!$b"&amp;6+$AO31),"")</f>
        <v/>
      </c>
      <c r="BI140" t="str">
        <f t="array" aca="1" ref="BI140" ca="1">IF(AND(BI$3=INDIRECT("'" &amp; $O$3 &amp;"'!$H"&amp;6+$AO31),$AR$110=INDIRECT("'" &amp; $O$3 &amp;"'!$j"&amp;6+$AO31)),INDIRECT("'" &amp; $O$3 &amp;"'!$b"&amp;6+$AO31),"")</f>
        <v/>
      </c>
      <c r="BK140" t="str">
        <f t="array" aca="1" ref="BK140" ca="1">IF(AND(BK$3=INDIRECT("'" &amp; $O$3 &amp;"'!$H"&amp;6+$AO31),$AR$110=INDIRECT("'" &amp; $O$3 &amp;"'!$j"&amp;6+$AO31)),INDIRECT("'" &amp; $O$3 &amp;"'!$b"&amp;6+$AO31),"")</f>
        <v/>
      </c>
      <c r="BM140" t="str">
        <f t="array" aca="1" ref="BM140" ca="1">IF(AND(BM$3=INDIRECT("'" &amp; $O$3 &amp;"'!$H"&amp;6+$AO31),$AR$110=INDIRECT("'" &amp; $O$3 &amp;"'!$j"&amp;6+$AO31)),INDIRECT("'" &amp; $O$3 &amp;"'!$b"&amp;6+$AO31),"")</f>
        <v/>
      </c>
      <c r="BO140" t="str">
        <f t="array" aca="1" ref="BO140" ca="1">IF(AND(BO$3=INDIRECT("'" &amp; $O$3 &amp;"'!$H"&amp;6+$AO31),$AR$110=INDIRECT("'" &amp; $O$3 &amp;"'!$j"&amp;6+$AO31)),INDIRECT("'" &amp; $O$3 &amp;"'!$b"&amp;6+$AO31),"")</f>
        <v/>
      </c>
      <c r="BQ140" t="str">
        <f t="array" aca="1" ref="BQ140" ca="1">IF(AND(BQ$3=INDIRECT("'" &amp; $O$3 &amp;"'!$H"&amp;6+$AO31),$AR$110=INDIRECT("'" &amp; $O$3 &amp;"'!$j"&amp;6+$AO31)),INDIRECT("'" &amp; $O$3 &amp;"'!$b"&amp;6+$AO31),"")</f>
        <v/>
      </c>
      <c r="BV140" t="str">
        <f t="array" aca="1" ref="BV140" ca="1">IF(AND(BV$3=INDIRECT("'" &amp; $O$3 &amp;"'!$H"&amp;6+$AO31),$AR$110=INDIRECT("'" &amp; $O$3 &amp;"'!$j"&amp;6+$AO31)),INDIRECT("'" &amp; $O$3 &amp;"'!$c"&amp;6+$AO31),"")</f>
        <v/>
      </c>
      <c r="BX140" t="str">
        <f t="array" aca="1" ref="BX140" ca="1">IF(AND(BX$3=INDIRECT("'" &amp; $O$3 &amp;"'!$H"&amp;6+$AO31),$AR$110=INDIRECT("'" &amp; $O$3 &amp;"'!$j"&amp;6+$AO31)),INDIRECT("'" &amp; $O$3 &amp;"'!$c"&amp;6+$AO31),"")</f>
        <v/>
      </c>
      <c r="BZ140" t="str">
        <f t="array" aca="1" ref="BZ140" ca="1">IF(AND(BZ$3=INDIRECT("'" &amp; $O$3 &amp;"'!$H"&amp;6+$AO31),$AR$110=INDIRECT("'" &amp; $O$3 &amp;"'!$j"&amp;6+$AO31)),INDIRECT("'" &amp; $O$3 &amp;"'!$c"&amp;6+$AO31),"")</f>
        <v/>
      </c>
      <c r="CB140" t="str">
        <f t="array" aca="1" ref="CB140" ca="1">IF(AND(CB$3=INDIRECT("'" &amp; $O$3 &amp;"'!$H"&amp;6+$AO31),$AR$110=INDIRECT("'" &amp; $O$3 &amp;"'!$j"&amp;6+$AO31)),INDIRECT("'" &amp; $O$3 &amp;"'!$c"&amp;6+$AO31),"")</f>
        <v/>
      </c>
      <c r="CD140" t="str">
        <f t="array" aca="1" ref="CD140" ca="1">IF(AND(CD$3=INDIRECT("'" &amp; $O$3 &amp;"'!$H"&amp;6+$AO31),$AR$110=INDIRECT("'" &amp; $O$3 &amp;"'!$j"&amp;6+$AO31)),INDIRECT("'" &amp; $O$3 &amp;"'!$c"&amp;6+$AO31),"")</f>
        <v/>
      </c>
      <c r="CF140" t="str">
        <f t="array" aca="1" ref="CF140" ca="1">IF(AND(CF$3=INDIRECT("'" &amp; $O$3 &amp;"'!$H"&amp;6+$AO31),$AR$110=INDIRECT("'" &amp; $O$3 &amp;"'!$j"&amp;6+$AO31)),INDIRECT("'" &amp; $O$3 &amp;"'!$c"&amp;6+$AO31),"")</f>
        <v/>
      </c>
      <c r="CH140" t="str">
        <f t="array" aca="1" ref="CH140" ca="1">IF(AND(CH$3=INDIRECT("'" &amp; $O$3 &amp;"'!$H"&amp;6+$AO31),$AR$110=INDIRECT("'" &amp; $O$3 &amp;"'!$j"&amp;6+$AO31)),INDIRECT("'" &amp; $O$3 &amp;"'!$c"&amp;6+$AO31),"")</f>
        <v/>
      </c>
      <c r="CJ140" t="str">
        <f t="array" aca="1" ref="CJ140" ca="1">IF(AND(CJ$3=INDIRECT("'" &amp; $O$3 &amp;"'!$H"&amp;6+$AO31),$AR$110=INDIRECT("'" &amp; $O$3 &amp;"'!$j"&amp;6+$AO31)),INDIRECT("'" &amp; $O$3 &amp;"'!$c"&amp;6+$AO31),"")</f>
        <v/>
      </c>
      <c r="CL140" t="str">
        <f t="array" aca="1" ref="CL140" ca="1">IF(AND(CL$3=INDIRECT("'" &amp; $O$3 &amp;"'!$H"&amp;6+$AO31),$AR$110=INDIRECT("'" &amp; $O$3 &amp;"'!$j"&amp;6+$AO31)),INDIRECT("'" &amp; $O$3 &amp;"'!$c"&amp;6+$AO31),"")</f>
        <v/>
      </c>
      <c r="CN140" t="str">
        <f t="array" aca="1" ref="CN140" ca="1">IF(AND(CN$3=INDIRECT("'" &amp; $O$3 &amp;"'!$H"&amp;6+$AO31),$AR$110=INDIRECT("'" &amp; $O$3 &amp;"'!$j"&amp;6+$AO31)),INDIRECT("'" &amp; $O$3 &amp;"'!$c"&amp;6+$AO31),"")</f>
        <v/>
      </c>
      <c r="CP140" t="str">
        <f t="array" aca="1" ref="CP140" ca="1">IF(AND(CP$3=INDIRECT("'" &amp; $O$3 &amp;"'!$H"&amp;6+$AO31),$AR$110=INDIRECT("'" &amp; $O$3 &amp;"'!$j"&amp;6+$AO31)),INDIRECT("'" &amp; $O$3 &amp;"'!$c"&amp;6+$AO31),"")</f>
        <v/>
      </c>
      <c r="CR140" s="218" t="str">
        <f t="array" aca="1" ref="CR140" ca="1">IF(AND(CR$3=INDIRECT("'" &amp; $O$3 &amp;"'!$H"&amp;6+$AO31),$AR$110=INDIRECT("'" &amp; $O$3 &amp;"'!$j"&amp;6+$AO31)),INDIRECT("'" &amp; $O$3 &amp;"'!$c"&amp;6+$AO31),"")</f>
        <v/>
      </c>
      <c r="CT140" s="218" t="str">
        <f t="array" aca="1" ref="CT140" ca="1">IF(AND(CT$3=INDIRECT("'" &amp; $O$3 &amp;"'!$H"&amp;6+$AO31),$AR$110=INDIRECT("'" &amp; $O$3 &amp;"'!$j"&amp;6+$AO31)),INDIRECT("'" &amp; $O$3 &amp;"'!$b"&amp;6+$AO31),"")</f>
        <v/>
      </c>
      <c r="CX140" s="218" t="str">
        <f t="array" aca="1" ref="CX140" ca="1">IF(AND(CX$3=INDIRECT("'" &amp; $O$3 &amp;"'!$H"&amp;6+$AO31),$AR$110=INDIRECT("'" &amp; $O$3 &amp;"'!$j"&amp;6+$AO31)),INDIRECT("'" &amp; $O$3 &amp;"'!$d"&amp;6+$AO31),"")</f>
        <v/>
      </c>
      <c r="CZ140" s="218" t="str">
        <f t="array" aca="1" ref="CZ140" ca="1">IF(AND(CZ$3=INDIRECT("'" &amp; $O$3 &amp;"'!$H"&amp;6+$AO31),$AR$110=INDIRECT("'" &amp; $O$3 &amp;"'!$j"&amp;6+$AO31)),INDIRECT("'" &amp; $O$3 &amp;"'!$d"&amp;6+$AO31),"")</f>
        <v/>
      </c>
      <c r="DB140" s="218" t="str">
        <f t="array" aca="1" ref="DB140" ca="1">IF(AND(DB$3=INDIRECT("'" &amp; $O$3 &amp;"'!$H"&amp;6+$AO31),$AR$110=INDIRECT("'" &amp; $O$3 &amp;"'!$j"&amp;6+$AO31)),INDIRECT("'" &amp; $O$3 &amp;"'!$d"&amp;6+$AO31),"")</f>
        <v/>
      </c>
      <c r="DD140" s="218" t="str">
        <f t="array" aca="1" ref="DD140" ca="1">IF(AND(DD$3=INDIRECT("'" &amp; $O$3 &amp;"'!$H"&amp;6+$AO31),$AR$110=INDIRECT("'" &amp; $O$3 &amp;"'!$j"&amp;6+$AO31)),INDIRECT("'" &amp; $O$3 &amp;"'!$d"&amp;6+$AO31),"")</f>
        <v/>
      </c>
      <c r="DF140" s="218" t="str">
        <f t="array" aca="1" ref="DF140" ca="1">IF(AND(DF$3=INDIRECT("'" &amp; $O$3 &amp;"'!$H"&amp;6+$AO31),$AR$110=INDIRECT("'" &amp; $O$3 &amp;"'!$j"&amp;6+$AO31)),INDIRECT("'" &amp; $O$3 &amp;"'!$d"&amp;6+$AO31),"")</f>
        <v/>
      </c>
      <c r="DH140" s="218" t="str">
        <f t="array" aca="1" ref="DH140" ca="1">IF(AND(DH$3=INDIRECT("'" &amp; $O$3 &amp;"'!$H"&amp;6+$AO31),$AR$110=INDIRECT("'" &amp; $O$3 &amp;"'!$j"&amp;6+$AO31)),INDIRECT("'" &amp; $O$3 &amp;"'!$d"&amp;6+$AO31),"")</f>
        <v/>
      </c>
      <c r="DJ140" s="218" t="str">
        <f t="array" aca="1" ref="DJ140" ca="1">IF(AND(DJ$3=INDIRECT("'" &amp; $O$3 &amp;"'!$H"&amp;6+$AO31),$AR$110=INDIRECT("'" &amp; $O$3 &amp;"'!$j"&amp;6+$AO31)),INDIRECT("'" &amp; $O$3 &amp;"'!$d"&amp;6+$AO31),"")</f>
        <v/>
      </c>
      <c r="DL140" s="218" t="str">
        <f t="array" aca="1" ref="DL140" ca="1">IF(AND(DL$3=INDIRECT("'" &amp; $O$3 &amp;"'!$H"&amp;6+$AO31),$AR$110=INDIRECT("'" &amp; $O$3 &amp;"'!$j"&amp;6+$AO31)),INDIRECT("'" &amp; $O$3 &amp;"'!$d"&amp;6+$AO31),"")</f>
        <v/>
      </c>
      <c r="DN140" s="218" t="str">
        <f t="array" aca="1" ref="DN140" ca="1">IF(AND(DN$3=INDIRECT("'" &amp; $O$3 &amp;"'!$H"&amp;6+$AO31),$AR$110=INDIRECT("'" &amp; $O$3 &amp;"'!$j"&amp;6+$AO31)),INDIRECT("'" &amp; $O$3 &amp;"'!$d"&amp;6+$AO31),"")</f>
        <v/>
      </c>
      <c r="DP140" s="218" t="str">
        <f t="array" aca="1" ref="DP140" ca="1">IF(AND(DP$3=INDIRECT("'" &amp; $O$3 &amp;"'!$H"&amp;6+$AO31),$AR$110=INDIRECT("'" &amp; $O$3 &amp;"'!$j"&amp;6+$AO31)),INDIRECT("'" &amp; $O$3 &amp;"'!$d"&amp;6+$AO31),"")</f>
        <v/>
      </c>
      <c r="DR140" s="218" t="str">
        <f t="array" aca="1" ref="DR140" ca="1">IF(AND(DR$3=INDIRECT("'" &amp; $O$3 &amp;"'!$H"&amp;6+$AO31),$AR$110=INDIRECT("'" &amp; $O$3 &amp;"'!$j"&amp;6+$AO31)),INDIRECT("'" &amp; $O$3 &amp;"'!$d"&amp;6+$AO31),"")</f>
        <v/>
      </c>
      <c r="DT140" s="218" t="str">
        <f t="array" aca="1" ref="DT140" ca="1">IF(AND(DT$3=INDIRECT("'" &amp; $O$3 &amp;"'!$H"&amp;6+$AO31),$AR$110=INDIRECT("'" &amp; $O$3 &amp;"'!$j"&amp;6+$AO31)),INDIRECT("'" &amp; $O$3 &amp;"'!$d"&amp;6+$AO31),"")</f>
        <v/>
      </c>
      <c r="DV140" s="218" t="str">
        <f t="array" aca="1" ref="DV140" ca="1">IF(AND(DV$3=INDIRECT("'" &amp; $O$3 &amp;"'!$H"&amp;6+$AO31),$AR$110=INDIRECT("'" &amp; $O$3 &amp;"'!$j"&amp;6+$AO31)),INDIRECT("'" &amp; $O$3 &amp;"'!$b"&amp;6+$AO31),"")</f>
        <v/>
      </c>
    </row>
    <row r="141" spans="45:126">
      <c r="AS141" t="str">
        <f t="array" aca="1" ref="AS141" ca="1">IF(AND(AS$3=INDIRECT("'" &amp; $O$3 &amp;"'!$H"&amp;6+$AO32),$AR$110=INDIRECT("'" &amp; $O$3 &amp;"'!$j"&amp;6+$AO32)),INDIRECT("'" &amp; $O$3 &amp;"'!$b"&amp;6+$AO32),"")</f>
        <v/>
      </c>
      <c r="AU141" t="str">
        <f t="array" aca="1" ref="AU141" ca="1">IF(AND(AU$3=INDIRECT("'" &amp; $O$3 &amp;"'!$H"&amp;6+$AO32),$AR$110=INDIRECT("'" &amp; $O$3 &amp;"'!$j"&amp;6+$AO32)),INDIRECT("'" &amp; $O$3 &amp;"'!$b"&amp;6+$AO32),"")</f>
        <v/>
      </c>
      <c r="AW141" t="str">
        <f t="array" aca="1" ref="AW141" ca="1">IF(AND(AW$3=INDIRECT("'" &amp; $O$3 &amp;"'!$H"&amp;6+$AO32),$AR$110=INDIRECT("'" &amp; $O$3 &amp;"'!$j"&amp;6+$AO32)),INDIRECT("'" &amp; $O$3 &amp;"'!$b"&amp;6+$AO32),"")</f>
        <v/>
      </c>
      <c r="AY141" t="str">
        <f t="array" aca="1" ref="AY141" ca="1">IF(AND(AY$3=INDIRECT("'" &amp; $O$3 &amp;"'!$H"&amp;6+$AO32),$AR$110=INDIRECT("'" &amp; $O$3 &amp;"'!$j"&amp;6+$AO32)),INDIRECT("'" &amp; $O$3 &amp;"'!$b"&amp;6+$AO32),"")</f>
        <v/>
      </c>
      <c r="BA141" t="str">
        <f t="array" aca="1" ref="BA141" ca="1">IF(AND(BA$3=INDIRECT("'" &amp; $O$3 &amp;"'!$H"&amp;6+$AO32),$AR$110=INDIRECT("'" &amp; $O$3 &amp;"'!$j"&amp;6+$AO32)),INDIRECT("'" &amp; $O$3 &amp;"'!$b"&amp;6+$AO32),"")</f>
        <v/>
      </c>
      <c r="BC141" t="str">
        <f t="array" aca="1" ref="BC141" ca="1">IF(AND(BC$3=INDIRECT("'" &amp; $O$3 &amp;"'!$H"&amp;6+$AO32),$AR$110=INDIRECT("'" &amp; $O$3 &amp;"'!$j"&amp;6+$AO32)),INDIRECT("'" &amp; $O$3 &amp;"'!$b"&amp;6+$AO32),"")</f>
        <v/>
      </c>
      <c r="BE141" t="str">
        <f t="array" aca="1" ref="BE141" ca="1">IF(AND(BE$3=INDIRECT("'" &amp; $O$3 &amp;"'!$H"&amp;6+$AO32),$AR$110=INDIRECT("'" &amp; $O$3 &amp;"'!$j"&amp;6+$AO32)),INDIRECT("'" &amp; $O$3 &amp;"'!$b"&amp;6+$AO32),"")</f>
        <v/>
      </c>
      <c r="BG141" t="str">
        <f t="array" aca="1" ref="BG141" ca="1">IF(AND(BG$3=INDIRECT("'" &amp; $O$3 &amp;"'!$H"&amp;6+$AO32),$AR$110=INDIRECT("'" &amp; $O$3 &amp;"'!$j"&amp;6+$AO32)),INDIRECT("'" &amp; $O$3 &amp;"'!$b"&amp;6+$AO32),"")</f>
        <v/>
      </c>
      <c r="BI141" t="str">
        <f t="array" aca="1" ref="BI141" ca="1">IF(AND(BI$3=INDIRECT("'" &amp; $O$3 &amp;"'!$H"&amp;6+$AO32),$AR$110=INDIRECT("'" &amp; $O$3 &amp;"'!$j"&amp;6+$AO32)),INDIRECT("'" &amp; $O$3 &amp;"'!$b"&amp;6+$AO32),"")</f>
        <v/>
      </c>
      <c r="BK141" t="str">
        <f t="array" aca="1" ref="BK141" ca="1">IF(AND(BK$3=INDIRECT("'" &amp; $O$3 &amp;"'!$H"&amp;6+$AO32),$AR$110=INDIRECT("'" &amp; $O$3 &amp;"'!$j"&amp;6+$AO32)),INDIRECT("'" &amp; $O$3 &amp;"'!$b"&amp;6+$AO32),"")</f>
        <v/>
      </c>
      <c r="BM141" t="str">
        <f t="array" aca="1" ref="BM141" ca="1">IF(AND(BM$3=INDIRECT("'" &amp; $O$3 &amp;"'!$H"&amp;6+$AO32),$AR$110=INDIRECT("'" &amp; $O$3 &amp;"'!$j"&amp;6+$AO32)),INDIRECT("'" &amp; $O$3 &amp;"'!$b"&amp;6+$AO32),"")</f>
        <v/>
      </c>
      <c r="BO141" t="str">
        <f t="array" aca="1" ref="BO141" ca="1">IF(AND(BO$3=INDIRECT("'" &amp; $O$3 &amp;"'!$H"&amp;6+$AO32),$AR$110=INDIRECT("'" &amp; $O$3 &amp;"'!$j"&amp;6+$AO32)),INDIRECT("'" &amp; $O$3 &amp;"'!$b"&amp;6+$AO32),"")</f>
        <v/>
      </c>
      <c r="BQ141" t="str">
        <f t="array" aca="1" ref="BQ141" ca="1">IF(AND(BQ$3=INDIRECT("'" &amp; $O$3 &amp;"'!$H"&amp;6+$AO32),$AR$110=INDIRECT("'" &amp; $O$3 &amp;"'!$j"&amp;6+$AO32)),INDIRECT("'" &amp; $O$3 &amp;"'!$b"&amp;6+$AO32),"")</f>
        <v/>
      </c>
      <c r="BV141" t="str">
        <f t="array" aca="1" ref="BV141" ca="1">IF(AND(BV$3=INDIRECT("'" &amp; $O$3 &amp;"'!$H"&amp;6+$AO32),$AR$110=INDIRECT("'" &amp; $O$3 &amp;"'!$j"&amp;6+$AO32)),INDIRECT("'" &amp; $O$3 &amp;"'!$c"&amp;6+$AO32),"")</f>
        <v/>
      </c>
      <c r="BX141" t="str">
        <f t="array" aca="1" ref="BX141" ca="1">IF(AND(BX$3=INDIRECT("'" &amp; $O$3 &amp;"'!$H"&amp;6+$AO32),$AR$110=INDIRECT("'" &amp; $O$3 &amp;"'!$j"&amp;6+$AO32)),INDIRECT("'" &amp; $O$3 &amp;"'!$c"&amp;6+$AO32),"")</f>
        <v/>
      </c>
      <c r="BZ141" t="str">
        <f t="array" aca="1" ref="BZ141" ca="1">IF(AND(BZ$3=INDIRECT("'" &amp; $O$3 &amp;"'!$H"&amp;6+$AO32),$AR$110=INDIRECT("'" &amp; $O$3 &amp;"'!$j"&amp;6+$AO32)),INDIRECT("'" &amp; $O$3 &amp;"'!$c"&amp;6+$AO32),"")</f>
        <v/>
      </c>
      <c r="CB141" t="str">
        <f t="array" aca="1" ref="CB141" ca="1">IF(AND(CB$3=INDIRECT("'" &amp; $O$3 &amp;"'!$H"&amp;6+$AO32),$AR$110=INDIRECT("'" &amp; $O$3 &amp;"'!$j"&amp;6+$AO32)),INDIRECT("'" &amp; $O$3 &amp;"'!$c"&amp;6+$AO32),"")</f>
        <v/>
      </c>
      <c r="CD141" t="str">
        <f t="array" aca="1" ref="CD141" ca="1">IF(AND(CD$3=INDIRECT("'" &amp; $O$3 &amp;"'!$H"&amp;6+$AO32),$AR$110=INDIRECT("'" &amp; $O$3 &amp;"'!$j"&amp;6+$AO32)),INDIRECT("'" &amp; $O$3 &amp;"'!$c"&amp;6+$AO32),"")</f>
        <v/>
      </c>
      <c r="CF141" t="str">
        <f t="array" aca="1" ref="CF141" ca="1">IF(AND(CF$3=INDIRECT("'" &amp; $O$3 &amp;"'!$H"&amp;6+$AO32),$AR$110=INDIRECT("'" &amp; $O$3 &amp;"'!$j"&amp;6+$AO32)),INDIRECT("'" &amp; $O$3 &amp;"'!$c"&amp;6+$AO32),"")</f>
        <v/>
      </c>
      <c r="CH141" t="str">
        <f t="array" aca="1" ref="CH141" ca="1">IF(AND(CH$3=INDIRECT("'" &amp; $O$3 &amp;"'!$H"&amp;6+$AO32),$AR$110=INDIRECT("'" &amp; $O$3 &amp;"'!$j"&amp;6+$AO32)),INDIRECT("'" &amp; $O$3 &amp;"'!$c"&amp;6+$AO32),"")</f>
        <v/>
      </c>
      <c r="CJ141" t="str">
        <f t="array" aca="1" ref="CJ141" ca="1">IF(AND(CJ$3=INDIRECT("'" &amp; $O$3 &amp;"'!$H"&amp;6+$AO32),$AR$110=INDIRECT("'" &amp; $O$3 &amp;"'!$j"&amp;6+$AO32)),INDIRECT("'" &amp; $O$3 &amp;"'!$c"&amp;6+$AO32),"")</f>
        <v/>
      </c>
      <c r="CL141" t="str">
        <f t="array" aca="1" ref="CL141" ca="1">IF(AND(CL$3=INDIRECT("'" &amp; $O$3 &amp;"'!$H"&amp;6+$AO32),$AR$110=INDIRECT("'" &amp; $O$3 &amp;"'!$j"&amp;6+$AO32)),INDIRECT("'" &amp; $O$3 &amp;"'!$c"&amp;6+$AO32),"")</f>
        <v/>
      </c>
      <c r="CN141" t="str">
        <f t="array" aca="1" ref="CN141" ca="1">IF(AND(CN$3=INDIRECT("'" &amp; $O$3 &amp;"'!$H"&amp;6+$AO32),$AR$110=INDIRECT("'" &amp; $O$3 &amp;"'!$j"&amp;6+$AO32)),INDIRECT("'" &amp; $O$3 &amp;"'!$c"&amp;6+$AO32),"")</f>
        <v/>
      </c>
      <c r="CP141" t="str">
        <f t="array" aca="1" ref="CP141" ca="1">IF(AND(CP$3=INDIRECT("'" &amp; $O$3 &amp;"'!$H"&amp;6+$AO32),$AR$110=INDIRECT("'" &amp; $O$3 &amp;"'!$j"&amp;6+$AO32)),INDIRECT("'" &amp; $O$3 &amp;"'!$c"&amp;6+$AO32),"")</f>
        <v/>
      </c>
      <c r="CR141" s="218" t="str">
        <f t="array" aca="1" ref="CR141" ca="1">IF(AND(CR$3=INDIRECT("'" &amp; $O$3 &amp;"'!$H"&amp;6+$AO32),$AR$110=INDIRECT("'" &amp; $O$3 &amp;"'!$j"&amp;6+$AO32)),INDIRECT("'" &amp; $O$3 &amp;"'!$c"&amp;6+$AO32),"")</f>
        <v/>
      </c>
      <c r="CT141" s="218" t="str">
        <f t="array" aca="1" ref="CT141" ca="1">IF(AND(CT$3=INDIRECT("'" &amp; $O$3 &amp;"'!$H"&amp;6+$AO32),$AR$110=INDIRECT("'" &amp; $O$3 &amp;"'!$j"&amp;6+$AO32)),INDIRECT("'" &amp; $O$3 &amp;"'!$b"&amp;6+$AO32),"")</f>
        <v/>
      </c>
      <c r="CX141" s="218" t="str">
        <f t="array" aca="1" ref="CX141" ca="1">IF(AND(CX$3=INDIRECT("'" &amp; $O$3 &amp;"'!$H"&amp;6+$AO32),$AR$110=INDIRECT("'" &amp; $O$3 &amp;"'!$j"&amp;6+$AO32)),INDIRECT("'" &amp; $O$3 &amp;"'!$d"&amp;6+$AO32),"")</f>
        <v/>
      </c>
      <c r="CZ141" s="218" t="str">
        <f t="array" aca="1" ref="CZ141" ca="1">IF(AND(CZ$3=INDIRECT("'" &amp; $O$3 &amp;"'!$H"&amp;6+$AO32),$AR$110=INDIRECT("'" &amp; $O$3 &amp;"'!$j"&amp;6+$AO32)),INDIRECT("'" &amp; $O$3 &amp;"'!$d"&amp;6+$AO32),"")</f>
        <v/>
      </c>
      <c r="DB141" s="218" t="str">
        <f t="array" aca="1" ref="DB141" ca="1">IF(AND(DB$3=INDIRECT("'" &amp; $O$3 &amp;"'!$H"&amp;6+$AO32),$AR$110=INDIRECT("'" &amp; $O$3 &amp;"'!$j"&amp;6+$AO32)),INDIRECT("'" &amp; $O$3 &amp;"'!$d"&amp;6+$AO32),"")</f>
        <v/>
      </c>
      <c r="DD141" s="218" t="str">
        <f t="array" aca="1" ref="DD141" ca="1">IF(AND(DD$3=INDIRECT("'" &amp; $O$3 &amp;"'!$H"&amp;6+$AO32),$AR$110=INDIRECT("'" &amp; $O$3 &amp;"'!$j"&amp;6+$AO32)),INDIRECT("'" &amp; $O$3 &amp;"'!$d"&amp;6+$AO32),"")</f>
        <v/>
      </c>
      <c r="DF141" s="218" t="str">
        <f t="array" aca="1" ref="DF141" ca="1">IF(AND(DF$3=INDIRECT("'" &amp; $O$3 &amp;"'!$H"&amp;6+$AO32),$AR$110=INDIRECT("'" &amp; $O$3 &amp;"'!$j"&amp;6+$AO32)),INDIRECT("'" &amp; $O$3 &amp;"'!$d"&amp;6+$AO32),"")</f>
        <v/>
      </c>
      <c r="DH141" s="218" t="str">
        <f t="array" aca="1" ref="DH141" ca="1">IF(AND(DH$3=INDIRECT("'" &amp; $O$3 &amp;"'!$H"&amp;6+$AO32),$AR$110=INDIRECT("'" &amp; $O$3 &amp;"'!$j"&amp;6+$AO32)),INDIRECT("'" &amp; $O$3 &amp;"'!$d"&amp;6+$AO32),"")</f>
        <v/>
      </c>
      <c r="DJ141" s="218" t="str">
        <f t="array" aca="1" ref="DJ141" ca="1">IF(AND(DJ$3=INDIRECT("'" &amp; $O$3 &amp;"'!$H"&amp;6+$AO32),$AR$110=INDIRECT("'" &amp; $O$3 &amp;"'!$j"&amp;6+$AO32)),INDIRECT("'" &amp; $O$3 &amp;"'!$d"&amp;6+$AO32),"")</f>
        <v/>
      </c>
      <c r="DL141" s="218" t="str">
        <f t="array" aca="1" ref="DL141" ca="1">IF(AND(DL$3=INDIRECT("'" &amp; $O$3 &amp;"'!$H"&amp;6+$AO32),$AR$110=INDIRECT("'" &amp; $O$3 &amp;"'!$j"&amp;6+$AO32)),INDIRECT("'" &amp; $O$3 &amp;"'!$d"&amp;6+$AO32),"")</f>
        <v/>
      </c>
      <c r="DN141" s="218" t="str">
        <f t="array" aca="1" ref="DN141" ca="1">IF(AND(DN$3=INDIRECT("'" &amp; $O$3 &amp;"'!$H"&amp;6+$AO32),$AR$110=INDIRECT("'" &amp; $O$3 &amp;"'!$j"&amp;6+$AO32)),INDIRECT("'" &amp; $O$3 &amp;"'!$d"&amp;6+$AO32),"")</f>
        <v/>
      </c>
      <c r="DP141" s="218" t="str">
        <f t="array" aca="1" ref="DP141" ca="1">IF(AND(DP$3=INDIRECT("'" &amp; $O$3 &amp;"'!$H"&amp;6+$AO32),$AR$110=INDIRECT("'" &amp; $O$3 &amp;"'!$j"&amp;6+$AO32)),INDIRECT("'" &amp; $O$3 &amp;"'!$d"&amp;6+$AO32),"")</f>
        <v/>
      </c>
      <c r="DR141" s="218" t="str">
        <f t="array" aca="1" ref="DR141" ca="1">IF(AND(DR$3=INDIRECT("'" &amp; $O$3 &amp;"'!$H"&amp;6+$AO32),$AR$110=INDIRECT("'" &amp; $O$3 &amp;"'!$j"&amp;6+$AO32)),INDIRECT("'" &amp; $O$3 &amp;"'!$d"&amp;6+$AO32),"")</f>
        <v/>
      </c>
      <c r="DT141" s="218" t="str">
        <f t="array" aca="1" ref="DT141" ca="1">IF(AND(DT$3=INDIRECT("'" &amp; $O$3 &amp;"'!$H"&amp;6+$AO32),$AR$110=INDIRECT("'" &amp; $O$3 &amp;"'!$j"&amp;6+$AO32)),INDIRECT("'" &amp; $O$3 &amp;"'!$d"&amp;6+$AO32),"")</f>
        <v/>
      </c>
      <c r="DV141" s="218" t="str">
        <f t="array" aca="1" ref="DV141" ca="1">IF(AND(DV$3=INDIRECT("'" &amp; $O$3 &amp;"'!$H"&amp;6+$AO32),$AR$110=INDIRECT("'" &amp; $O$3 &amp;"'!$j"&amp;6+$AO32)),INDIRECT("'" &amp; $O$3 &amp;"'!$b"&amp;6+$AO32),"")</f>
        <v/>
      </c>
    </row>
    <row r="142" spans="45:126">
      <c r="AS142" t="str">
        <f t="array" aca="1" ref="AS142" ca="1">IF(AND(AS$3=INDIRECT("'" &amp; $O$3 &amp;"'!$H"&amp;6+$AO33),$AR$110=INDIRECT("'" &amp; $O$3 &amp;"'!$j"&amp;6+$AO33)),INDIRECT("'" &amp; $O$3 &amp;"'!$b"&amp;6+$AO33),"")</f>
        <v/>
      </c>
      <c r="AU142" t="str">
        <f t="array" aca="1" ref="AU142" ca="1">IF(AND(AU$3=INDIRECT("'" &amp; $O$3 &amp;"'!$H"&amp;6+$AO33),$AR$110=INDIRECT("'" &amp; $O$3 &amp;"'!$j"&amp;6+$AO33)),INDIRECT("'" &amp; $O$3 &amp;"'!$b"&amp;6+$AO33),"")</f>
        <v/>
      </c>
      <c r="AW142" t="str">
        <f t="array" aca="1" ref="AW142" ca="1">IF(AND(AW$3=INDIRECT("'" &amp; $O$3 &amp;"'!$H"&amp;6+$AO33),$AR$110=INDIRECT("'" &amp; $O$3 &amp;"'!$j"&amp;6+$AO33)),INDIRECT("'" &amp; $O$3 &amp;"'!$b"&amp;6+$AO33),"")</f>
        <v/>
      </c>
      <c r="AY142" t="str">
        <f t="array" aca="1" ref="AY142" ca="1">IF(AND(AY$3=INDIRECT("'" &amp; $O$3 &amp;"'!$H"&amp;6+$AO33),$AR$110=INDIRECT("'" &amp; $O$3 &amp;"'!$j"&amp;6+$AO33)),INDIRECT("'" &amp; $O$3 &amp;"'!$b"&amp;6+$AO33),"")</f>
        <v/>
      </c>
      <c r="BA142" t="str">
        <f t="array" aca="1" ref="BA142" ca="1">IF(AND(BA$3=INDIRECT("'" &amp; $O$3 &amp;"'!$H"&amp;6+$AO33),$AR$110=INDIRECT("'" &amp; $O$3 &amp;"'!$j"&amp;6+$AO33)),INDIRECT("'" &amp; $O$3 &amp;"'!$b"&amp;6+$AO33),"")</f>
        <v/>
      </c>
      <c r="BC142" t="str">
        <f t="array" aca="1" ref="BC142" ca="1">IF(AND(BC$3=INDIRECT("'" &amp; $O$3 &amp;"'!$H"&amp;6+$AO33),$AR$110=INDIRECT("'" &amp; $O$3 &amp;"'!$j"&amp;6+$AO33)),INDIRECT("'" &amp; $O$3 &amp;"'!$b"&amp;6+$AO33),"")</f>
        <v/>
      </c>
      <c r="BE142" t="str">
        <f t="array" aca="1" ref="BE142" ca="1">IF(AND(BE$3=INDIRECT("'" &amp; $O$3 &amp;"'!$H"&amp;6+$AO33),$AR$110=INDIRECT("'" &amp; $O$3 &amp;"'!$j"&amp;6+$AO33)),INDIRECT("'" &amp; $O$3 &amp;"'!$b"&amp;6+$AO33),"")</f>
        <v/>
      </c>
      <c r="BG142" t="str">
        <f t="array" aca="1" ref="BG142" ca="1">IF(AND(BG$3=INDIRECT("'" &amp; $O$3 &amp;"'!$H"&amp;6+$AO33),$AR$110=INDIRECT("'" &amp; $O$3 &amp;"'!$j"&amp;6+$AO33)),INDIRECT("'" &amp; $O$3 &amp;"'!$b"&amp;6+$AO33),"")</f>
        <v/>
      </c>
      <c r="BI142" t="str">
        <f t="array" aca="1" ref="BI142" ca="1">IF(AND(BI$3=INDIRECT("'" &amp; $O$3 &amp;"'!$H"&amp;6+$AO33),$AR$110=INDIRECT("'" &amp; $O$3 &amp;"'!$j"&amp;6+$AO33)),INDIRECT("'" &amp; $O$3 &amp;"'!$b"&amp;6+$AO33),"")</f>
        <v/>
      </c>
      <c r="BK142" t="str">
        <f t="array" aca="1" ref="BK142" ca="1">IF(AND(BK$3=INDIRECT("'" &amp; $O$3 &amp;"'!$H"&amp;6+$AO33),$AR$110=INDIRECT("'" &amp; $O$3 &amp;"'!$j"&amp;6+$AO33)),INDIRECT("'" &amp; $O$3 &amp;"'!$b"&amp;6+$AO33),"")</f>
        <v/>
      </c>
      <c r="BM142" t="str">
        <f t="array" aca="1" ref="BM142" ca="1">IF(AND(BM$3=INDIRECT("'" &amp; $O$3 &amp;"'!$H"&amp;6+$AO33),$AR$110=INDIRECT("'" &amp; $O$3 &amp;"'!$j"&amp;6+$AO33)),INDIRECT("'" &amp; $O$3 &amp;"'!$b"&amp;6+$AO33),"")</f>
        <v/>
      </c>
      <c r="BO142" t="str">
        <f t="array" aca="1" ref="BO142" ca="1">IF(AND(BO$3=INDIRECT("'" &amp; $O$3 &amp;"'!$H"&amp;6+$AO33),$AR$110=INDIRECT("'" &amp; $O$3 &amp;"'!$j"&amp;6+$AO33)),INDIRECT("'" &amp; $O$3 &amp;"'!$b"&amp;6+$AO33),"")</f>
        <v/>
      </c>
      <c r="BQ142" t="str">
        <f t="array" aca="1" ref="BQ142" ca="1">IF(AND(BQ$3=INDIRECT("'" &amp; $O$3 &amp;"'!$H"&amp;6+$AO33),$AR$110=INDIRECT("'" &amp; $O$3 &amp;"'!$j"&amp;6+$AO33)),INDIRECT("'" &amp; $O$3 &amp;"'!$b"&amp;6+$AO33),"")</f>
        <v/>
      </c>
      <c r="BV142" t="str">
        <f t="array" aca="1" ref="BV142" ca="1">IF(AND(BV$3=INDIRECT("'" &amp; $O$3 &amp;"'!$H"&amp;6+$AO33),$AR$110=INDIRECT("'" &amp; $O$3 &amp;"'!$j"&amp;6+$AO33)),INDIRECT("'" &amp; $O$3 &amp;"'!$c"&amp;6+$AO33),"")</f>
        <v/>
      </c>
      <c r="BX142" t="str">
        <f t="array" aca="1" ref="BX142" ca="1">IF(AND(BX$3=INDIRECT("'" &amp; $O$3 &amp;"'!$H"&amp;6+$AO33),$AR$110=INDIRECT("'" &amp; $O$3 &amp;"'!$j"&amp;6+$AO33)),INDIRECT("'" &amp; $O$3 &amp;"'!$c"&amp;6+$AO33),"")</f>
        <v/>
      </c>
      <c r="BZ142" t="str">
        <f t="array" aca="1" ref="BZ142" ca="1">IF(AND(BZ$3=INDIRECT("'" &amp; $O$3 &amp;"'!$H"&amp;6+$AO33),$AR$110=INDIRECT("'" &amp; $O$3 &amp;"'!$j"&amp;6+$AO33)),INDIRECT("'" &amp; $O$3 &amp;"'!$c"&amp;6+$AO33),"")</f>
        <v/>
      </c>
      <c r="CB142" t="str">
        <f t="array" aca="1" ref="CB142" ca="1">IF(AND(CB$3=INDIRECT("'" &amp; $O$3 &amp;"'!$H"&amp;6+$AO33),$AR$110=INDIRECT("'" &amp; $O$3 &amp;"'!$j"&amp;6+$AO33)),INDIRECT("'" &amp; $O$3 &amp;"'!$c"&amp;6+$AO33),"")</f>
        <v/>
      </c>
      <c r="CD142" t="str">
        <f t="array" aca="1" ref="CD142" ca="1">IF(AND(CD$3=INDIRECT("'" &amp; $O$3 &amp;"'!$H"&amp;6+$AO33),$AR$110=INDIRECT("'" &amp; $O$3 &amp;"'!$j"&amp;6+$AO33)),INDIRECT("'" &amp; $O$3 &amp;"'!$c"&amp;6+$AO33),"")</f>
        <v/>
      </c>
      <c r="CF142" t="str">
        <f t="array" aca="1" ref="CF142" ca="1">IF(AND(CF$3=INDIRECT("'" &amp; $O$3 &amp;"'!$H"&amp;6+$AO33),$AR$110=INDIRECT("'" &amp; $O$3 &amp;"'!$j"&amp;6+$AO33)),INDIRECT("'" &amp; $O$3 &amp;"'!$c"&amp;6+$AO33),"")</f>
        <v/>
      </c>
      <c r="CH142" t="str">
        <f t="array" aca="1" ref="CH142" ca="1">IF(AND(CH$3=INDIRECT("'" &amp; $O$3 &amp;"'!$H"&amp;6+$AO33),$AR$110=INDIRECT("'" &amp; $O$3 &amp;"'!$j"&amp;6+$AO33)),INDIRECT("'" &amp; $O$3 &amp;"'!$c"&amp;6+$AO33),"")</f>
        <v/>
      </c>
      <c r="CJ142" t="str">
        <f t="array" aca="1" ref="CJ142" ca="1">IF(AND(CJ$3=INDIRECT("'" &amp; $O$3 &amp;"'!$H"&amp;6+$AO33),$AR$110=INDIRECT("'" &amp; $O$3 &amp;"'!$j"&amp;6+$AO33)),INDIRECT("'" &amp; $O$3 &amp;"'!$c"&amp;6+$AO33),"")</f>
        <v/>
      </c>
      <c r="CL142" t="str">
        <f t="array" aca="1" ref="CL142" ca="1">IF(AND(CL$3=INDIRECT("'" &amp; $O$3 &amp;"'!$H"&amp;6+$AO33),$AR$110=INDIRECT("'" &amp; $O$3 &amp;"'!$j"&amp;6+$AO33)),INDIRECT("'" &amp; $O$3 &amp;"'!$c"&amp;6+$AO33),"")</f>
        <v/>
      </c>
      <c r="CN142" t="str">
        <f t="array" aca="1" ref="CN142" ca="1">IF(AND(CN$3=INDIRECT("'" &amp; $O$3 &amp;"'!$H"&amp;6+$AO33),$AR$110=INDIRECT("'" &amp; $O$3 &amp;"'!$j"&amp;6+$AO33)),INDIRECT("'" &amp; $O$3 &amp;"'!$c"&amp;6+$AO33),"")</f>
        <v/>
      </c>
      <c r="CP142" t="str">
        <f t="array" aca="1" ref="CP142" ca="1">IF(AND(CP$3=INDIRECT("'" &amp; $O$3 &amp;"'!$H"&amp;6+$AO33),$AR$110=INDIRECT("'" &amp; $O$3 &amp;"'!$j"&amp;6+$AO33)),INDIRECT("'" &amp; $O$3 &amp;"'!$c"&amp;6+$AO33),"")</f>
        <v/>
      </c>
      <c r="CR142" s="218" t="str">
        <f t="array" aca="1" ref="CR142" ca="1">IF(AND(CR$3=INDIRECT("'" &amp; $O$3 &amp;"'!$H"&amp;6+$AO33),$AR$110=INDIRECT("'" &amp; $O$3 &amp;"'!$j"&amp;6+$AO33)),INDIRECT("'" &amp; $O$3 &amp;"'!$c"&amp;6+$AO33),"")</f>
        <v/>
      </c>
      <c r="CT142" s="218" t="str">
        <f t="array" aca="1" ref="CT142" ca="1">IF(AND(CT$3=INDIRECT("'" &amp; $O$3 &amp;"'!$H"&amp;6+$AO33),$AR$110=INDIRECT("'" &amp; $O$3 &amp;"'!$j"&amp;6+$AO33)),INDIRECT("'" &amp; $O$3 &amp;"'!$b"&amp;6+$AO33),"")</f>
        <v/>
      </c>
      <c r="CX142" s="218" t="str">
        <f t="array" aca="1" ref="CX142" ca="1">IF(AND(CX$3=INDIRECT("'" &amp; $O$3 &amp;"'!$H"&amp;6+$AO33),$AR$110=INDIRECT("'" &amp; $O$3 &amp;"'!$j"&amp;6+$AO33)),INDIRECT("'" &amp; $O$3 &amp;"'!$d"&amp;6+$AO33),"")</f>
        <v/>
      </c>
      <c r="CZ142" s="218" t="str">
        <f t="array" aca="1" ref="CZ142" ca="1">IF(AND(CZ$3=INDIRECT("'" &amp; $O$3 &amp;"'!$H"&amp;6+$AO33),$AR$110=INDIRECT("'" &amp; $O$3 &amp;"'!$j"&amp;6+$AO33)),INDIRECT("'" &amp; $O$3 &amp;"'!$d"&amp;6+$AO33),"")</f>
        <v/>
      </c>
      <c r="DB142" s="218" t="str">
        <f t="array" aca="1" ref="DB142" ca="1">IF(AND(DB$3=INDIRECT("'" &amp; $O$3 &amp;"'!$H"&amp;6+$AO33),$AR$110=INDIRECT("'" &amp; $O$3 &amp;"'!$j"&amp;6+$AO33)),INDIRECT("'" &amp; $O$3 &amp;"'!$d"&amp;6+$AO33),"")</f>
        <v/>
      </c>
      <c r="DD142" s="218" t="str">
        <f t="array" aca="1" ref="DD142" ca="1">IF(AND(DD$3=INDIRECT("'" &amp; $O$3 &amp;"'!$H"&amp;6+$AO33),$AR$110=INDIRECT("'" &amp; $O$3 &amp;"'!$j"&amp;6+$AO33)),INDIRECT("'" &amp; $O$3 &amp;"'!$d"&amp;6+$AO33),"")</f>
        <v/>
      </c>
      <c r="DF142" s="218" t="str">
        <f t="array" aca="1" ref="DF142" ca="1">IF(AND(DF$3=INDIRECT("'" &amp; $O$3 &amp;"'!$H"&amp;6+$AO33),$AR$110=INDIRECT("'" &amp; $O$3 &amp;"'!$j"&amp;6+$AO33)),INDIRECT("'" &amp; $O$3 &amp;"'!$d"&amp;6+$AO33),"")</f>
        <v/>
      </c>
      <c r="DH142" s="218" t="str">
        <f t="array" aca="1" ref="DH142" ca="1">IF(AND(DH$3=INDIRECT("'" &amp; $O$3 &amp;"'!$H"&amp;6+$AO33),$AR$110=INDIRECT("'" &amp; $O$3 &amp;"'!$j"&amp;6+$AO33)),INDIRECT("'" &amp; $O$3 &amp;"'!$d"&amp;6+$AO33),"")</f>
        <v/>
      </c>
      <c r="DJ142" s="218" t="str">
        <f t="array" aca="1" ref="DJ142" ca="1">IF(AND(DJ$3=INDIRECT("'" &amp; $O$3 &amp;"'!$H"&amp;6+$AO33),$AR$110=INDIRECT("'" &amp; $O$3 &amp;"'!$j"&amp;6+$AO33)),INDIRECT("'" &amp; $O$3 &amp;"'!$d"&amp;6+$AO33),"")</f>
        <v/>
      </c>
      <c r="DL142" s="218" t="str">
        <f t="array" aca="1" ref="DL142" ca="1">IF(AND(DL$3=INDIRECT("'" &amp; $O$3 &amp;"'!$H"&amp;6+$AO33),$AR$110=INDIRECT("'" &amp; $O$3 &amp;"'!$j"&amp;6+$AO33)),INDIRECT("'" &amp; $O$3 &amp;"'!$d"&amp;6+$AO33),"")</f>
        <v/>
      </c>
      <c r="DN142" s="218" t="str">
        <f t="array" aca="1" ref="DN142" ca="1">IF(AND(DN$3=INDIRECT("'" &amp; $O$3 &amp;"'!$H"&amp;6+$AO33),$AR$110=INDIRECT("'" &amp; $O$3 &amp;"'!$j"&amp;6+$AO33)),INDIRECT("'" &amp; $O$3 &amp;"'!$d"&amp;6+$AO33),"")</f>
        <v/>
      </c>
      <c r="DP142" s="218" t="str">
        <f t="array" aca="1" ref="DP142" ca="1">IF(AND(DP$3=INDIRECT("'" &amp; $O$3 &amp;"'!$H"&amp;6+$AO33),$AR$110=INDIRECT("'" &amp; $O$3 &amp;"'!$j"&amp;6+$AO33)),INDIRECT("'" &amp; $O$3 &amp;"'!$d"&amp;6+$AO33),"")</f>
        <v/>
      </c>
      <c r="DR142" s="218" t="str">
        <f t="array" aca="1" ref="DR142" ca="1">IF(AND(DR$3=INDIRECT("'" &amp; $O$3 &amp;"'!$H"&amp;6+$AO33),$AR$110=INDIRECT("'" &amp; $O$3 &amp;"'!$j"&amp;6+$AO33)),INDIRECT("'" &amp; $O$3 &amp;"'!$d"&amp;6+$AO33),"")</f>
        <v/>
      </c>
      <c r="DT142" s="218" t="str">
        <f t="array" aca="1" ref="DT142" ca="1">IF(AND(DT$3=INDIRECT("'" &amp; $O$3 &amp;"'!$H"&amp;6+$AO33),$AR$110=INDIRECT("'" &amp; $O$3 &amp;"'!$j"&amp;6+$AO33)),INDIRECT("'" &amp; $O$3 &amp;"'!$d"&amp;6+$AO33),"")</f>
        <v/>
      </c>
      <c r="DV142" s="218" t="str">
        <f t="array" aca="1" ref="DV142" ca="1">IF(AND(DV$3=INDIRECT("'" &amp; $O$3 &amp;"'!$H"&amp;6+$AO33),$AR$110=INDIRECT("'" &amp; $O$3 &amp;"'!$j"&amp;6+$AO33)),INDIRECT("'" &amp; $O$3 &amp;"'!$b"&amp;6+$AO33),"")</f>
        <v/>
      </c>
    </row>
    <row r="143" spans="45:126">
      <c r="AS143" t="str">
        <f t="array" aca="1" ref="AS143" ca="1">IF(AND(AS$3=INDIRECT("'" &amp; $O$3 &amp;"'!$H"&amp;6+$AO34),$AR$110=INDIRECT("'" &amp; $O$3 &amp;"'!$j"&amp;6+$AO34)),INDIRECT("'" &amp; $O$3 &amp;"'!$b"&amp;6+$AO34),"")</f>
        <v/>
      </c>
      <c r="AU143" t="str">
        <f t="array" aca="1" ref="AU143" ca="1">IF(AND(AU$3=INDIRECT("'" &amp; $O$3 &amp;"'!$H"&amp;6+$AO34),$AR$110=INDIRECT("'" &amp; $O$3 &amp;"'!$j"&amp;6+$AO34)),INDIRECT("'" &amp; $O$3 &amp;"'!$b"&amp;6+$AO34),"")</f>
        <v/>
      </c>
      <c r="AW143" t="str">
        <f t="array" aca="1" ref="AW143" ca="1">IF(AND(AW$3=INDIRECT("'" &amp; $O$3 &amp;"'!$H"&amp;6+$AO34),$AR$110=INDIRECT("'" &amp; $O$3 &amp;"'!$j"&amp;6+$AO34)),INDIRECT("'" &amp; $O$3 &amp;"'!$b"&amp;6+$AO34),"")</f>
        <v/>
      </c>
      <c r="AY143" t="str">
        <f t="array" aca="1" ref="AY143" ca="1">IF(AND(AY$3=INDIRECT("'" &amp; $O$3 &amp;"'!$H"&amp;6+$AO34),$AR$110=INDIRECT("'" &amp; $O$3 &amp;"'!$j"&amp;6+$AO34)),INDIRECT("'" &amp; $O$3 &amp;"'!$b"&amp;6+$AO34),"")</f>
        <v/>
      </c>
      <c r="BA143" t="str">
        <f t="array" aca="1" ref="BA143" ca="1">IF(AND(BA$3=INDIRECT("'" &amp; $O$3 &amp;"'!$H"&amp;6+$AO34),$AR$110=INDIRECT("'" &amp; $O$3 &amp;"'!$j"&amp;6+$AO34)),INDIRECT("'" &amp; $O$3 &amp;"'!$b"&amp;6+$AO34),"")</f>
        <v/>
      </c>
      <c r="BC143" t="str">
        <f t="array" aca="1" ref="BC143" ca="1">IF(AND(BC$3=INDIRECT("'" &amp; $O$3 &amp;"'!$H"&amp;6+$AO34),$AR$110=INDIRECT("'" &amp; $O$3 &amp;"'!$j"&amp;6+$AO34)),INDIRECT("'" &amp; $O$3 &amp;"'!$b"&amp;6+$AO34),"")</f>
        <v/>
      </c>
      <c r="BE143" t="str">
        <f t="array" aca="1" ref="BE143" ca="1">IF(AND(BE$3=INDIRECT("'" &amp; $O$3 &amp;"'!$H"&amp;6+$AO34),$AR$110=INDIRECT("'" &amp; $O$3 &amp;"'!$j"&amp;6+$AO34)),INDIRECT("'" &amp; $O$3 &amp;"'!$b"&amp;6+$AO34),"")</f>
        <v/>
      </c>
      <c r="BG143" t="str">
        <f t="array" aca="1" ref="BG143" ca="1">IF(AND(BG$3=INDIRECT("'" &amp; $O$3 &amp;"'!$H"&amp;6+$AO34),$AR$110=INDIRECT("'" &amp; $O$3 &amp;"'!$j"&amp;6+$AO34)),INDIRECT("'" &amp; $O$3 &amp;"'!$b"&amp;6+$AO34),"")</f>
        <v/>
      </c>
      <c r="BI143" t="str">
        <f t="array" aca="1" ref="BI143" ca="1">IF(AND(BI$3=INDIRECT("'" &amp; $O$3 &amp;"'!$H"&amp;6+$AO34),$AR$110=INDIRECT("'" &amp; $O$3 &amp;"'!$j"&amp;6+$AO34)),INDIRECT("'" &amp; $O$3 &amp;"'!$b"&amp;6+$AO34),"")</f>
        <v/>
      </c>
      <c r="BK143" t="str">
        <f t="array" aca="1" ref="BK143" ca="1">IF(AND(BK$3=INDIRECT("'" &amp; $O$3 &amp;"'!$H"&amp;6+$AO34),$AR$110=INDIRECT("'" &amp; $O$3 &amp;"'!$j"&amp;6+$AO34)),INDIRECT("'" &amp; $O$3 &amp;"'!$b"&amp;6+$AO34),"")</f>
        <v/>
      </c>
      <c r="BM143" t="str">
        <f t="array" aca="1" ref="BM143" ca="1">IF(AND(BM$3=INDIRECT("'" &amp; $O$3 &amp;"'!$H"&amp;6+$AO34),$AR$110=INDIRECT("'" &amp; $O$3 &amp;"'!$j"&amp;6+$AO34)),INDIRECT("'" &amp; $O$3 &amp;"'!$b"&amp;6+$AO34),"")</f>
        <v/>
      </c>
      <c r="BO143" t="str">
        <f t="array" aca="1" ref="BO143" ca="1">IF(AND(BO$3=INDIRECT("'" &amp; $O$3 &amp;"'!$H"&amp;6+$AO34),$AR$110=INDIRECT("'" &amp; $O$3 &amp;"'!$j"&amp;6+$AO34)),INDIRECT("'" &amp; $O$3 &amp;"'!$b"&amp;6+$AO34),"")</f>
        <v/>
      </c>
      <c r="BQ143" t="str">
        <f t="array" aca="1" ref="BQ143" ca="1">IF(AND(BQ$3=INDIRECT("'" &amp; $O$3 &amp;"'!$H"&amp;6+$AO34),$AR$110=INDIRECT("'" &amp; $O$3 &amp;"'!$j"&amp;6+$AO34)),INDIRECT("'" &amp; $O$3 &amp;"'!$b"&amp;6+$AO34),"")</f>
        <v/>
      </c>
      <c r="BV143" t="str">
        <f t="array" aca="1" ref="BV143" ca="1">IF(AND(BV$3=INDIRECT("'" &amp; $O$3 &amp;"'!$H"&amp;6+$AO34),$AR$110=INDIRECT("'" &amp; $O$3 &amp;"'!$j"&amp;6+$AO34)),INDIRECT("'" &amp; $O$3 &amp;"'!$c"&amp;6+$AO34),"")</f>
        <v/>
      </c>
      <c r="BX143" t="str">
        <f t="array" aca="1" ref="BX143" ca="1">IF(AND(BX$3=INDIRECT("'" &amp; $O$3 &amp;"'!$H"&amp;6+$AO34),$AR$110=INDIRECT("'" &amp; $O$3 &amp;"'!$j"&amp;6+$AO34)),INDIRECT("'" &amp; $O$3 &amp;"'!$c"&amp;6+$AO34),"")</f>
        <v/>
      </c>
      <c r="BZ143" t="str">
        <f t="array" aca="1" ref="BZ143" ca="1">IF(AND(BZ$3=INDIRECT("'" &amp; $O$3 &amp;"'!$H"&amp;6+$AO34),$AR$110=INDIRECT("'" &amp; $O$3 &amp;"'!$j"&amp;6+$AO34)),INDIRECT("'" &amp; $O$3 &amp;"'!$c"&amp;6+$AO34),"")</f>
        <v/>
      </c>
      <c r="CB143" t="str">
        <f t="array" aca="1" ref="CB143" ca="1">IF(AND(CB$3=INDIRECT("'" &amp; $O$3 &amp;"'!$H"&amp;6+$AO34),$AR$110=INDIRECT("'" &amp; $O$3 &amp;"'!$j"&amp;6+$AO34)),INDIRECT("'" &amp; $O$3 &amp;"'!$c"&amp;6+$AO34),"")</f>
        <v/>
      </c>
      <c r="CD143" t="str">
        <f t="array" aca="1" ref="CD143" ca="1">IF(AND(CD$3=INDIRECT("'" &amp; $O$3 &amp;"'!$H"&amp;6+$AO34),$AR$110=INDIRECT("'" &amp; $O$3 &amp;"'!$j"&amp;6+$AO34)),INDIRECT("'" &amp; $O$3 &amp;"'!$c"&amp;6+$AO34),"")</f>
        <v/>
      </c>
      <c r="CF143" t="str">
        <f t="array" aca="1" ref="CF143" ca="1">IF(AND(CF$3=INDIRECT("'" &amp; $O$3 &amp;"'!$H"&amp;6+$AO34),$AR$110=INDIRECT("'" &amp; $O$3 &amp;"'!$j"&amp;6+$AO34)),INDIRECT("'" &amp; $O$3 &amp;"'!$c"&amp;6+$AO34),"")</f>
        <v/>
      </c>
      <c r="CH143" t="str">
        <f t="array" aca="1" ref="CH143" ca="1">IF(AND(CH$3=INDIRECT("'" &amp; $O$3 &amp;"'!$H"&amp;6+$AO34),$AR$110=INDIRECT("'" &amp; $O$3 &amp;"'!$j"&amp;6+$AO34)),INDIRECT("'" &amp; $O$3 &amp;"'!$c"&amp;6+$AO34),"")</f>
        <v/>
      </c>
      <c r="CJ143" t="str">
        <f t="array" aca="1" ref="CJ143" ca="1">IF(AND(CJ$3=INDIRECT("'" &amp; $O$3 &amp;"'!$H"&amp;6+$AO34),$AR$110=INDIRECT("'" &amp; $O$3 &amp;"'!$j"&amp;6+$AO34)),INDIRECT("'" &amp; $O$3 &amp;"'!$c"&amp;6+$AO34),"")</f>
        <v/>
      </c>
      <c r="CL143" t="str">
        <f t="array" aca="1" ref="CL143" ca="1">IF(AND(CL$3=INDIRECT("'" &amp; $O$3 &amp;"'!$H"&amp;6+$AO34),$AR$110=INDIRECT("'" &amp; $O$3 &amp;"'!$j"&amp;6+$AO34)),INDIRECT("'" &amp; $O$3 &amp;"'!$c"&amp;6+$AO34),"")</f>
        <v/>
      </c>
      <c r="CN143" t="str">
        <f t="array" aca="1" ref="CN143" ca="1">IF(AND(CN$3=INDIRECT("'" &amp; $O$3 &amp;"'!$H"&amp;6+$AO34),$AR$110=INDIRECT("'" &amp; $O$3 &amp;"'!$j"&amp;6+$AO34)),INDIRECT("'" &amp; $O$3 &amp;"'!$c"&amp;6+$AO34),"")</f>
        <v/>
      </c>
      <c r="CP143" t="str">
        <f t="array" aca="1" ref="CP143" ca="1">IF(AND(CP$3=INDIRECT("'" &amp; $O$3 &amp;"'!$H"&amp;6+$AO34),$AR$110=INDIRECT("'" &amp; $O$3 &amp;"'!$j"&amp;6+$AO34)),INDIRECT("'" &amp; $O$3 &amp;"'!$c"&amp;6+$AO34),"")</f>
        <v/>
      </c>
      <c r="CR143" s="218" t="str">
        <f t="array" aca="1" ref="CR143" ca="1">IF(AND(CR$3=INDIRECT("'" &amp; $O$3 &amp;"'!$H"&amp;6+$AO34),$AR$110=INDIRECT("'" &amp; $O$3 &amp;"'!$j"&amp;6+$AO34)),INDIRECT("'" &amp; $O$3 &amp;"'!$c"&amp;6+$AO34),"")</f>
        <v/>
      </c>
      <c r="CT143" s="218" t="str">
        <f t="array" aca="1" ref="CT143" ca="1">IF(AND(CT$3=INDIRECT("'" &amp; $O$3 &amp;"'!$H"&amp;6+$AO34),$AR$110=INDIRECT("'" &amp; $O$3 &amp;"'!$j"&amp;6+$AO34)),INDIRECT("'" &amp; $O$3 &amp;"'!$b"&amp;6+$AO34),"")</f>
        <v/>
      </c>
      <c r="CX143" s="218" t="str">
        <f t="array" aca="1" ref="CX143" ca="1">IF(AND(CX$3=INDIRECT("'" &amp; $O$3 &amp;"'!$H"&amp;6+$AO34),$AR$110=INDIRECT("'" &amp; $O$3 &amp;"'!$j"&amp;6+$AO34)),INDIRECT("'" &amp; $O$3 &amp;"'!$d"&amp;6+$AO34),"")</f>
        <v/>
      </c>
      <c r="CZ143" s="218" t="str">
        <f t="array" aca="1" ref="CZ143" ca="1">IF(AND(CZ$3=INDIRECT("'" &amp; $O$3 &amp;"'!$H"&amp;6+$AO34),$AR$110=INDIRECT("'" &amp; $O$3 &amp;"'!$j"&amp;6+$AO34)),INDIRECT("'" &amp; $O$3 &amp;"'!$d"&amp;6+$AO34),"")</f>
        <v/>
      </c>
      <c r="DB143" s="218" t="str">
        <f t="array" aca="1" ref="DB143" ca="1">IF(AND(DB$3=INDIRECT("'" &amp; $O$3 &amp;"'!$H"&amp;6+$AO34),$AR$110=INDIRECT("'" &amp; $O$3 &amp;"'!$j"&amp;6+$AO34)),INDIRECT("'" &amp; $O$3 &amp;"'!$d"&amp;6+$AO34),"")</f>
        <v/>
      </c>
      <c r="DD143" s="218" t="str">
        <f t="array" aca="1" ref="DD143" ca="1">IF(AND(DD$3=INDIRECT("'" &amp; $O$3 &amp;"'!$H"&amp;6+$AO34),$AR$110=INDIRECT("'" &amp; $O$3 &amp;"'!$j"&amp;6+$AO34)),INDIRECT("'" &amp; $O$3 &amp;"'!$d"&amp;6+$AO34),"")</f>
        <v/>
      </c>
      <c r="DF143" s="218" t="str">
        <f t="array" aca="1" ref="DF143" ca="1">IF(AND(DF$3=INDIRECT("'" &amp; $O$3 &amp;"'!$H"&amp;6+$AO34),$AR$110=INDIRECT("'" &amp; $O$3 &amp;"'!$j"&amp;6+$AO34)),INDIRECT("'" &amp; $O$3 &amp;"'!$d"&amp;6+$AO34),"")</f>
        <v/>
      </c>
      <c r="DH143" s="218" t="str">
        <f t="array" aca="1" ref="DH143" ca="1">IF(AND(DH$3=INDIRECT("'" &amp; $O$3 &amp;"'!$H"&amp;6+$AO34),$AR$110=INDIRECT("'" &amp; $O$3 &amp;"'!$j"&amp;6+$AO34)),INDIRECT("'" &amp; $O$3 &amp;"'!$d"&amp;6+$AO34),"")</f>
        <v/>
      </c>
      <c r="DJ143" s="218" t="str">
        <f t="array" aca="1" ref="DJ143" ca="1">IF(AND(DJ$3=INDIRECT("'" &amp; $O$3 &amp;"'!$H"&amp;6+$AO34),$AR$110=INDIRECT("'" &amp; $O$3 &amp;"'!$j"&amp;6+$AO34)),INDIRECT("'" &amp; $O$3 &amp;"'!$d"&amp;6+$AO34),"")</f>
        <v/>
      </c>
      <c r="DL143" s="218" t="str">
        <f t="array" aca="1" ref="DL143" ca="1">IF(AND(DL$3=INDIRECT("'" &amp; $O$3 &amp;"'!$H"&amp;6+$AO34),$AR$110=INDIRECT("'" &amp; $O$3 &amp;"'!$j"&amp;6+$AO34)),INDIRECT("'" &amp; $O$3 &amp;"'!$d"&amp;6+$AO34),"")</f>
        <v/>
      </c>
      <c r="DN143" s="218" t="str">
        <f t="array" aca="1" ref="DN143" ca="1">IF(AND(DN$3=INDIRECT("'" &amp; $O$3 &amp;"'!$H"&amp;6+$AO34),$AR$110=INDIRECT("'" &amp; $O$3 &amp;"'!$j"&amp;6+$AO34)),INDIRECT("'" &amp; $O$3 &amp;"'!$d"&amp;6+$AO34),"")</f>
        <v/>
      </c>
      <c r="DP143" s="218" t="str">
        <f t="array" aca="1" ref="DP143" ca="1">IF(AND(DP$3=INDIRECT("'" &amp; $O$3 &amp;"'!$H"&amp;6+$AO34),$AR$110=INDIRECT("'" &amp; $O$3 &amp;"'!$j"&amp;6+$AO34)),INDIRECT("'" &amp; $O$3 &amp;"'!$d"&amp;6+$AO34),"")</f>
        <v/>
      </c>
      <c r="DR143" s="218" t="str">
        <f t="array" aca="1" ref="DR143" ca="1">IF(AND(DR$3=INDIRECT("'" &amp; $O$3 &amp;"'!$H"&amp;6+$AO34),$AR$110=INDIRECT("'" &amp; $O$3 &amp;"'!$j"&amp;6+$AO34)),INDIRECT("'" &amp; $O$3 &amp;"'!$d"&amp;6+$AO34),"")</f>
        <v/>
      </c>
      <c r="DT143" s="218" t="str">
        <f t="array" aca="1" ref="DT143" ca="1">IF(AND(DT$3=INDIRECT("'" &amp; $O$3 &amp;"'!$H"&amp;6+$AO34),$AR$110=INDIRECT("'" &amp; $O$3 &amp;"'!$j"&amp;6+$AO34)),INDIRECT("'" &amp; $O$3 &amp;"'!$d"&amp;6+$AO34),"")</f>
        <v/>
      </c>
      <c r="DV143" s="218" t="str">
        <f t="array" aca="1" ref="DV143" ca="1">IF(AND(DV$3=INDIRECT("'" &amp; $O$3 &amp;"'!$H"&amp;6+$AO34),$AR$110=INDIRECT("'" &amp; $O$3 &amp;"'!$j"&amp;6+$AO34)),INDIRECT("'" &amp; $O$3 &amp;"'!$b"&amp;6+$AO34),"")</f>
        <v/>
      </c>
    </row>
    <row r="144" spans="45:126">
      <c r="AS144" t="str">
        <f t="array" aca="1" ref="AS144" ca="1">IF(AND(AS$3=INDIRECT("'" &amp; $O$3 &amp;"'!$H"&amp;6+$AO35),$AR$110=INDIRECT("'" &amp; $O$3 &amp;"'!$j"&amp;6+$AO35)),INDIRECT("'" &amp; $O$3 &amp;"'!$b"&amp;6+$AO35),"")</f>
        <v/>
      </c>
      <c r="AU144" t="str">
        <f t="array" aca="1" ref="AU144" ca="1">IF(AND(AU$3=INDIRECT("'" &amp; $O$3 &amp;"'!$H"&amp;6+$AO35),$AR$110=INDIRECT("'" &amp; $O$3 &amp;"'!$j"&amp;6+$AO35)),INDIRECT("'" &amp; $O$3 &amp;"'!$b"&amp;6+$AO35),"")</f>
        <v/>
      </c>
      <c r="AW144" t="str">
        <f t="array" aca="1" ref="AW144" ca="1">IF(AND(AW$3=INDIRECT("'" &amp; $O$3 &amp;"'!$H"&amp;6+$AO35),$AR$110=INDIRECT("'" &amp; $O$3 &amp;"'!$j"&amp;6+$AO35)),INDIRECT("'" &amp; $O$3 &amp;"'!$b"&amp;6+$AO35),"")</f>
        <v/>
      </c>
      <c r="AY144" t="str">
        <f t="array" aca="1" ref="AY144" ca="1">IF(AND(AY$3=INDIRECT("'" &amp; $O$3 &amp;"'!$H"&amp;6+$AO35),$AR$110=INDIRECT("'" &amp; $O$3 &amp;"'!$j"&amp;6+$AO35)),INDIRECT("'" &amp; $O$3 &amp;"'!$b"&amp;6+$AO35),"")</f>
        <v/>
      </c>
      <c r="BA144" t="str">
        <f t="array" aca="1" ref="BA144" ca="1">IF(AND(BA$3=INDIRECT("'" &amp; $O$3 &amp;"'!$H"&amp;6+$AO35),$AR$110=INDIRECT("'" &amp; $O$3 &amp;"'!$j"&amp;6+$AO35)),INDIRECT("'" &amp; $O$3 &amp;"'!$b"&amp;6+$AO35),"")</f>
        <v/>
      </c>
      <c r="BC144" t="str">
        <f t="array" aca="1" ref="BC144" ca="1">IF(AND(BC$3=INDIRECT("'" &amp; $O$3 &amp;"'!$H"&amp;6+$AO35),$AR$110=INDIRECT("'" &amp; $O$3 &amp;"'!$j"&amp;6+$AO35)),INDIRECT("'" &amp; $O$3 &amp;"'!$b"&amp;6+$AO35),"")</f>
        <v/>
      </c>
      <c r="BE144" t="str">
        <f t="array" aca="1" ref="BE144" ca="1">IF(AND(BE$3=INDIRECT("'" &amp; $O$3 &amp;"'!$H"&amp;6+$AO35),$AR$110=INDIRECT("'" &amp; $O$3 &amp;"'!$j"&amp;6+$AO35)),INDIRECT("'" &amp; $O$3 &amp;"'!$b"&amp;6+$AO35),"")</f>
        <v/>
      </c>
      <c r="BG144" t="str">
        <f t="array" aca="1" ref="BG144" ca="1">IF(AND(BG$3=INDIRECT("'" &amp; $O$3 &amp;"'!$H"&amp;6+$AO35),$AR$110=INDIRECT("'" &amp; $O$3 &amp;"'!$j"&amp;6+$AO35)),INDIRECT("'" &amp; $O$3 &amp;"'!$b"&amp;6+$AO35),"")</f>
        <v/>
      </c>
      <c r="BI144" t="str">
        <f t="array" aca="1" ref="BI144" ca="1">IF(AND(BI$3=INDIRECT("'" &amp; $O$3 &amp;"'!$H"&amp;6+$AO35),$AR$110=INDIRECT("'" &amp; $O$3 &amp;"'!$j"&amp;6+$AO35)),INDIRECT("'" &amp; $O$3 &amp;"'!$b"&amp;6+$AO35),"")</f>
        <v/>
      </c>
      <c r="BK144" t="str">
        <f t="array" aca="1" ref="BK144" ca="1">IF(AND(BK$3=INDIRECT("'" &amp; $O$3 &amp;"'!$H"&amp;6+$AO35),$AR$110=INDIRECT("'" &amp; $O$3 &amp;"'!$j"&amp;6+$AO35)),INDIRECT("'" &amp; $O$3 &amp;"'!$b"&amp;6+$AO35),"")</f>
        <v/>
      </c>
      <c r="BM144" t="str">
        <f t="array" aca="1" ref="BM144" ca="1">IF(AND(BM$3=INDIRECT("'" &amp; $O$3 &amp;"'!$H"&amp;6+$AO35),$AR$110=INDIRECT("'" &amp; $O$3 &amp;"'!$j"&amp;6+$AO35)),INDIRECT("'" &amp; $O$3 &amp;"'!$b"&amp;6+$AO35),"")</f>
        <v/>
      </c>
      <c r="BO144" t="str">
        <f t="array" aca="1" ref="BO144" ca="1">IF(AND(BO$3=INDIRECT("'" &amp; $O$3 &amp;"'!$H"&amp;6+$AO35),$AR$110=INDIRECT("'" &amp; $O$3 &amp;"'!$j"&amp;6+$AO35)),INDIRECT("'" &amp; $O$3 &amp;"'!$b"&amp;6+$AO35),"")</f>
        <v/>
      </c>
      <c r="BQ144" t="str">
        <f t="array" aca="1" ref="BQ144" ca="1">IF(AND(BQ$3=INDIRECT("'" &amp; $O$3 &amp;"'!$H"&amp;6+$AO35),$AR$110=INDIRECT("'" &amp; $O$3 &amp;"'!$j"&amp;6+$AO35)),INDIRECT("'" &amp; $O$3 &amp;"'!$b"&amp;6+$AO35),"")</f>
        <v/>
      </c>
      <c r="BV144" t="str">
        <f t="array" aca="1" ref="BV144" ca="1">IF(AND(BV$3=INDIRECT("'" &amp; $O$3 &amp;"'!$H"&amp;6+$AO35),$AR$110=INDIRECT("'" &amp; $O$3 &amp;"'!$j"&amp;6+$AO35)),INDIRECT("'" &amp; $O$3 &amp;"'!$c"&amp;6+$AO35),"")</f>
        <v/>
      </c>
      <c r="BX144" t="str">
        <f t="array" aca="1" ref="BX144" ca="1">IF(AND(BX$3=INDIRECT("'" &amp; $O$3 &amp;"'!$H"&amp;6+$AO35),$AR$110=INDIRECT("'" &amp; $O$3 &amp;"'!$j"&amp;6+$AO35)),INDIRECT("'" &amp; $O$3 &amp;"'!$c"&amp;6+$AO35),"")</f>
        <v/>
      </c>
      <c r="BZ144" t="str">
        <f t="array" aca="1" ref="BZ144" ca="1">IF(AND(BZ$3=INDIRECT("'" &amp; $O$3 &amp;"'!$H"&amp;6+$AO35),$AR$110=INDIRECT("'" &amp; $O$3 &amp;"'!$j"&amp;6+$AO35)),INDIRECT("'" &amp; $O$3 &amp;"'!$c"&amp;6+$AO35),"")</f>
        <v/>
      </c>
      <c r="CB144" t="str">
        <f t="array" aca="1" ref="CB144" ca="1">IF(AND(CB$3=INDIRECT("'" &amp; $O$3 &amp;"'!$H"&amp;6+$AO35),$AR$110=INDIRECT("'" &amp; $O$3 &amp;"'!$j"&amp;6+$AO35)),INDIRECT("'" &amp; $O$3 &amp;"'!$c"&amp;6+$AO35),"")</f>
        <v/>
      </c>
      <c r="CD144" t="str">
        <f t="array" aca="1" ref="CD144" ca="1">IF(AND(CD$3=INDIRECT("'" &amp; $O$3 &amp;"'!$H"&amp;6+$AO35),$AR$110=INDIRECT("'" &amp; $O$3 &amp;"'!$j"&amp;6+$AO35)),INDIRECT("'" &amp; $O$3 &amp;"'!$c"&amp;6+$AO35),"")</f>
        <v/>
      </c>
      <c r="CF144" t="str">
        <f t="array" aca="1" ref="CF144" ca="1">IF(AND(CF$3=INDIRECT("'" &amp; $O$3 &amp;"'!$H"&amp;6+$AO35),$AR$110=INDIRECT("'" &amp; $O$3 &amp;"'!$j"&amp;6+$AO35)),INDIRECT("'" &amp; $O$3 &amp;"'!$c"&amp;6+$AO35),"")</f>
        <v/>
      </c>
      <c r="CH144" t="str">
        <f t="array" aca="1" ref="CH144" ca="1">IF(AND(CH$3=INDIRECT("'" &amp; $O$3 &amp;"'!$H"&amp;6+$AO35),$AR$110=INDIRECT("'" &amp; $O$3 &amp;"'!$j"&amp;6+$AO35)),INDIRECT("'" &amp; $O$3 &amp;"'!$c"&amp;6+$AO35),"")</f>
        <v/>
      </c>
      <c r="CJ144" t="str">
        <f t="array" aca="1" ref="CJ144" ca="1">IF(AND(CJ$3=INDIRECT("'" &amp; $O$3 &amp;"'!$H"&amp;6+$AO35),$AR$110=INDIRECT("'" &amp; $O$3 &amp;"'!$j"&amp;6+$AO35)),INDIRECT("'" &amp; $O$3 &amp;"'!$c"&amp;6+$AO35),"")</f>
        <v/>
      </c>
      <c r="CL144" t="str">
        <f t="array" aca="1" ref="CL144" ca="1">IF(AND(CL$3=INDIRECT("'" &amp; $O$3 &amp;"'!$H"&amp;6+$AO35),$AR$110=INDIRECT("'" &amp; $O$3 &amp;"'!$j"&amp;6+$AO35)),INDIRECT("'" &amp; $O$3 &amp;"'!$c"&amp;6+$AO35),"")</f>
        <v/>
      </c>
      <c r="CN144" t="str">
        <f t="array" aca="1" ref="CN144" ca="1">IF(AND(CN$3=INDIRECT("'" &amp; $O$3 &amp;"'!$H"&amp;6+$AO35),$AR$110=INDIRECT("'" &amp; $O$3 &amp;"'!$j"&amp;6+$AO35)),INDIRECT("'" &amp; $O$3 &amp;"'!$c"&amp;6+$AO35),"")</f>
        <v/>
      </c>
      <c r="CP144" t="str">
        <f t="array" aca="1" ref="CP144" ca="1">IF(AND(CP$3=INDIRECT("'" &amp; $O$3 &amp;"'!$H"&amp;6+$AO35),$AR$110=INDIRECT("'" &amp; $O$3 &amp;"'!$j"&amp;6+$AO35)),INDIRECT("'" &amp; $O$3 &amp;"'!$c"&amp;6+$AO35),"")</f>
        <v/>
      </c>
      <c r="CR144" s="218" t="str">
        <f t="array" aca="1" ref="CR144" ca="1">IF(AND(CR$3=INDIRECT("'" &amp; $O$3 &amp;"'!$H"&amp;6+$AO35),$AR$110=INDIRECT("'" &amp; $O$3 &amp;"'!$j"&amp;6+$AO35)),INDIRECT("'" &amp; $O$3 &amp;"'!$c"&amp;6+$AO35),"")</f>
        <v/>
      </c>
      <c r="CT144" s="218" t="str">
        <f t="array" aca="1" ref="CT144" ca="1">IF(AND(CT$3=INDIRECT("'" &amp; $O$3 &amp;"'!$H"&amp;6+$AO35),$AR$110=INDIRECT("'" &amp; $O$3 &amp;"'!$j"&amp;6+$AO35)),INDIRECT("'" &amp; $O$3 &amp;"'!$b"&amp;6+$AO35),"")</f>
        <v/>
      </c>
      <c r="CX144" s="218" t="str">
        <f t="array" aca="1" ref="CX144" ca="1">IF(AND(CX$3=INDIRECT("'" &amp; $O$3 &amp;"'!$H"&amp;6+$AO35),$AR$110=INDIRECT("'" &amp; $O$3 &amp;"'!$j"&amp;6+$AO35)),INDIRECT("'" &amp; $O$3 &amp;"'!$d"&amp;6+$AO35),"")</f>
        <v/>
      </c>
      <c r="CZ144" s="218" t="str">
        <f t="array" aca="1" ref="CZ144" ca="1">IF(AND(CZ$3=INDIRECT("'" &amp; $O$3 &amp;"'!$H"&amp;6+$AO35),$AR$110=INDIRECT("'" &amp; $O$3 &amp;"'!$j"&amp;6+$AO35)),INDIRECT("'" &amp; $O$3 &amp;"'!$d"&amp;6+$AO35),"")</f>
        <v/>
      </c>
      <c r="DB144" s="218" t="str">
        <f t="array" aca="1" ref="DB144" ca="1">IF(AND(DB$3=INDIRECT("'" &amp; $O$3 &amp;"'!$H"&amp;6+$AO35),$AR$110=INDIRECT("'" &amp; $O$3 &amp;"'!$j"&amp;6+$AO35)),INDIRECT("'" &amp; $O$3 &amp;"'!$d"&amp;6+$AO35),"")</f>
        <v/>
      </c>
      <c r="DD144" s="218" t="str">
        <f t="array" aca="1" ref="DD144" ca="1">IF(AND(DD$3=INDIRECT("'" &amp; $O$3 &amp;"'!$H"&amp;6+$AO35),$AR$110=INDIRECT("'" &amp; $O$3 &amp;"'!$j"&amp;6+$AO35)),INDIRECT("'" &amp; $O$3 &amp;"'!$d"&amp;6+$AO35),"")</f>
        <v/>
      </c>
      <c r="DF144" s="218" t="str">
        <f t="array" aca="1" ref="DF144" ca="1">IF(AND(DF$3=INDIRECT("'" &amp; $O$3 &amp;"'!$H"&amp;6+$AO35),$AR$110=INDIRECT("'" &amp; $O$3 &amp;"'!$j"&amp;6+$AO35)),INDIRECT("'" &amp; $O$3 &amp;"'!$d"&amp;6+$AO35),"")</f>
        <v/>
      </c>
      <c r="DH144" s="218" t="str">
        <f t="array" aca="1" ref="DH144" ca="1">IF(AND(DH$3=INDIRECT("'" &amp; $O$3 &amp;"'!$H"&amp;6+$AO35),$AR$110=INDIRECT("'" &amp; $O$3 &amp;"'!$j"&amp;6+$AO35)),INDIRECT("'" &amp; $O$3 &amp;"'!$d"&amp;6+$AO35),"")</f>
        <v/>
      </c>
      <c r="DJ144" s="218" t="str">
        <f t="array" aca="1" ref="DJ144" ca="1">IF(AND(DJ$3=INDIRECT("'" &amp; $O$3 &amp;"'!$H"&amp;6+$AO35),$AR$110=INDIRECT("'" &amp; $O$3 &amp;"'!$j"&amp;6+$AO35)),INDIRECT("'" &amp; $O$3 &amp;"'!$d"&amp;6+$AO35),"")</f>
        <v/>
      </c>
      <c r="DL144" s="218" t="str">
        <f t="array" aca="1" ref="DL144" ca="1">IF(AND(DL$3=INDIRECT("'" &amp; $O$3 &amp;"'!$H"&amp;6+$AO35),$AR$110=INDIRECT("'" &amp; $O$3 &amp;"'!$j"&amp;6+$AO35)),INDIRECT("'" &amp; $O$3 &amp;"'!$d"&amp;6+$AO35),"")</f>
        <v/>
      </c>
      <c r="DN144" s="218" t="str">
        <f t="array" aca="1" ref="DN144" ca="1">IF(AND(DN$3=INDIRECT("'" &amp; $O$3 &amp;"'!$H"&amp;6+$AO35),$AR$110=INDIRECT("'" &amp; $O$3 &amp;"'!$j"&amp;6+$AO35)),INDIRECT("'" &amp; $O$3 &amp;"'!$d"&amp;6+$AO35),"")</f>
        <v/>
      </c>
      <c r="DP144" s="218" t="str">
        <f t="array" aca="1" ref="DP144" ca="1">IF(AND(DP$3=INDIRECT("'" &amp; $O$3 &amp;"'!$H"&amp;6+$AO35),$AR$110=INDIRECT("'" &amp; $O$3 &amp;"'!$j"&amp;6+$AO35)),INDIRECT("'" &amp; $O$3 &amp;"'!$d"&amp;6+$AO35),"")</f>
        <v/>
      </c>
      <c r="DR144" s="218" t="str">
        <f t="array" aca="1" ref="DR144" ca="1">IF(AND(DR$3=INDIRECT("'" &amp; $O$3 &amp;"'!$H"&amp;6+$AO35),$AR$110=INDIRECT("'" &amp; $O$3 &amp;"'!$j"&amp;6+$AO35)),INDIRECT("'" &amp; $O$3 &amp;"'!$d"&amp;6+$AO35),"")</f>
        <v/>
      </c>
      <c r="DT144" s="218" t="str">
        <f t="array" aca="1" ref="DT144" ca="1">IF(AND(DT$3=INDIRECT("'" &amp; $O$3 &amp;"'!$H"&amp;6+$AO35),$AR$110=INDIRECT("'" &amp; $O$3 &amp;"'!$j"&amp;6+$AO35)),INDIRECT("'" &amp; $O$3 &amp;"'!$d"&amp;6+$AO35),"")</f>
        <v/>
      </c>
      <c r="DV144" s="218" t="str">
        <f t="array" aca="1" ref="DV144" ca="1">IF(AND(DV$3=INDIRECT("'" &amp; $O$3 &amp;"'!$H"&amp;6+$AO35),$AR$110=INDIRECT("'" &amp; $O$3 &amp;"'!$j"&amp;6+$AO35)),INDIRECT("'" &amp; $O$3 &amp;"'!$b"&amp;6+$AO35),"")</f>
        <v/>
      </c>
    </row>
    <row r="145" spans="45:126">
      <c r="AS145" t="str">
        <f t="array" aca="1" ref="AS145" ca="1">IF(AND(AS$3=INDIRECT("'" &amp; $O$3 &amp;"'!$H"&amp;6+$AO36),$AR$110=INDIRECT("'" &amp; $O$3 &amp;"'!$j"&amp;6+$AO36)),INDIRECT("'" &amp; $O$3 &amp;"'!$b"&amp;6+$AO36),"")</f>
        <v/>
      </c>
      <c r="AU145" t="str">
        <f t="array" aca="1" ref="AU145" ca="1">IF(AND(AU$3=INDIRECT("'" &amp; $O$3 &amp;"'!$H"&amp;6+$AO36),$AR$110=INDIRECT("'" &amp; $O$3 &amp;"'!$j"&amp;6+$AO36)),INDIRECT("'" &amp; $O$3 &amp;"'!$b"&amp;6+$AO36),"")</f>
        <v/>
      </c>
      <c r="AW145" t="str">
        <f t="array" aca="1" ref="AW145" ca="1">IF(AND(AW$3=INDIRECT("'" &amp; $O$3 &amp;"'!$H"&amp;6+$AO36),$AR$110=INDIRECT("'" &amp; $O$3 &amp;"'!$j"&amp;6+$AO36)),INDIRECT("'" &amp; $O$3 &amp;"'!$b"&amp;6+$AO36),"")</f>
        <v/>
      </c>
      <c r="AY145" t="str">
        <f t="array" aca="1" ref="AY145" ca="1">IF(AND(AY$3=INDIRECT("'" &amp; $O$3 &amp;"'!$H"&amp;6+$AO36),$AR$110=INDIRECT("'" &amp; $O$3 &amp;"'!$j"&amp;6+$AO36)),INDIRECT("'" &amp; $O$3 &amp;"'!$b"&amp;6+$AO36),"")</f>
        <v/>
      </c>
      <c r="BA145" t="str">
        <f t="array" aca="1" ref="BA145" ca="1">IF(AND(BA$3=INDIRECT("'" &amp; $O$3 &amp;"'!$H"&amp;6+$AO36),$AR$110=INDIRECT("'" &amp; $O$3 &amp;"'!$j"&amp;6+$AO36)),INDIRECT("'" &amp; $O$3 &amp;"'!$b"&amp;6+$AO36),"")</f>
        <v/>
      </c>
      <c r="BC145" t="str">
        <f t="array" aca="1" ref="BC145" ca="1">IF(AND(BC$3=INDIRECT("'" &amp; $O$3 &amp;"'!$H"&amp;6+$AO36),$AR$110=INDIRECT("'" &amp; $O$3 &amp;"'!$j"&amp;6+$AO36)),INDIRECT("'" &amp; $O$3 &amp;"'!$b"&amp;6+$AO36),"")</f>
        <v/>
      </c>
      <c r="BE145" t="str">
        <f t="array" aca="1" ref="BE145" ca="1">IF(AND(BE$3=INDIRECT("'" &amp; $O$3 &amp;"'!$H"&amp;6+$AO36),$AR$110=INDIRECT("'" &amp; $O$3 &amp;"'!$j"&amp;6+$AO36)),INDIRECT("'" &amp; $O$3 &amp;"'!$b"&amp;6+$AO36),"")</f>
        <v/>
      </c>
      <c r="BG145" t="str">
        <f t="array" aca="1" ref="BG145" ca="1">IF(AND(BG$3=INDIRECT("'" &amp; $O$3 &amp;"'!$H"&amp;6+$AO36),$AR$110=INDIRECT("'" &amp; $O$3 &amp;"'!$j"&amp;6+$AO36)),INDIRECT("'" &amp; $O$3 &amp;"'!$b"&amp;6+$AO36),"")</f>
        <v/>
      </c>
      <c r="BI145" t="str">
        <f t="array" aca="1" ref="BI145" ca="1">IF(AND(BI$3=INDIRECT("'" &amp; $O$3 &amp;"'!$H"&amp;6+$AO36),$AR$110=INDIRECT("'" &amp; $O$3 &amp;"'!$j"&amp;6+$AO36)),INDIRECT("'" &amp; $O$3 &amp;"'!$b"&amp;6+$AO36),"")</f>
        <v/>
      </c>
      <c r="BK145" t="str">
        <f t="array" aca="1" ref="BK145" ca="1">IF(AND(BK$3=INDIRECT("'" &amp; $O$3 &amp;"'!$H"&amp;6+$AO36),$AR$110=INDIRECT("'" &amp; $O$3 &amp;"'!$j"&amp;6+$AO36)),INDIRECT("'" &amp; $O$3 &amp;"'!$b"&amp;6+$AO36),"")</f>
        <v/>
      </c>
      <c r="BM145" t="str">
        <f t="array" aca="1" ref="BM145" ca="1">IF(AND(BM$3=INDIRECT("'" &amp; $O$3 &amp;"'!$H"&amp;6+$AO36),$AR$110=INDIRECT("'" &amp; $O$3 &amp;"'!$j"&amp;6+$AO36)),INDIRECT("'" &amp; $O$3 &amp;"'!$b"&amp;6+$AO36),"")</f>
        <v/>
      </c>
      <c r="BO145" t="str">
        <f t="array" aca="1" ref="BO145" ca="1">IF(AND(BO$3=INDIRECT("'" &amp; $O$3 &amp;"'!$H"&amp;6+$AO36),$AR$110=INDIRECT("'" &amp; $O$3 &amp;"'!$j"&amp;6+$AO36)),INDIRECT("'" &amp; $O$3 &amp;"'!$b"&amp;6+$AO36),"")</f>
        <v/>
      </c>
      <c r="BQ145" t="str">
        <f t="array" aca="1" ref="BQ145" ca="1">IF(AND(BQ$3=INDIRECT("'" &amp; $O$3 &amp;"'!$H"&amp;6+$AO36),$AR$110=INDIRECT("'" &amp; $O$3 &amp;"'!$j"&amp;6+$AO36)),INDIRECT("'" &amp; $O$3 &amp;"'!$b"&amp;6+$AO36),"")</f>
        <v/>
      </c>
      <c r="BV145" t="str">
        <f t="array" aca="1" ref="BV145" ca="1">IF(AND(BV$3=INDIRECT("'" &amp; $O$3 &amp;"'!$H"&amp;6+$AO36),$AR$110=INDIRECT("'" &amp; $O$3 &amp;"'!$j"&amp;6+$AO36)),INDIRECT("'" &amp; $O$3 &amp;"'!$c"&amp;6+$AO36),"")</f>
        <v/>
      </c>
      <c r="BX145" t="str">
        <f t="array" aca="1" ref="BX145" ca="1">IF(AND(BX$3=INDIRECT("'" &amp; $O$3 &amp;"'!$H"&amp;6+$AO36),$AR$110=INDIRECT("'" &amp; $O$3 &amp;"'!$j"&amp;6+$AO36)),INDIRECT("'" &amp; $O$3 &amp;"'!$c"&amp;6+$AO36),"")</f>
        <v/>
      </c>
      <c r="BZ145" t="str">
        <f t="array" aca="1" ref="BZ145" ca="1">IF(AND(BZ$3=INDIRECT("'" &amp; $O$3 &amp;"'!$H"&amp;6+$AO36),$AR$110=INDIRECT("'" &amp; $O$3 &amp;"'!$j"&amp;6+$AO36)),INDIRECT("'" &amp; $O$3 &amp;"'!$c"&amp;6+$AO36),"")</f>
        <v/>
      </c>
      <c r="CB145" t="str">
        <f t="array" aca="1" ref="CB145" ca="1">IF(AND(CB$3=INDIRECT("'" &amp; $O$3 &amp;"'!$H"&amp;6+$AO36),$AR$110=INDIRECT("'" &amp; $O$3 &amp;"'!$j"&amp;6+$AO36)),INDIRECT("'" &amp; $O$3 &amp;"'!$c"&amp;6+$AO36),"")</f>
        <v/>
      </c>
      <c r="CD145" t="str">
        <f t="array" aca="1" ref="CD145" ca="1">IF(AND(CD$3=INDIRECT("'" &amp; $O$3 &amp;"'!$H"&amp;6+$AO36),$AR$110=INDIRECT("'" &amp; $O$3 &amp;"'!$j"&amp;6+$AO36)),INDIRECT("'" &amp; $O$3 &amp;"'!$c"&amp;6+$AO36),"")</f>
        <v/>
      </c>
      <c r="CF145" t="str">
        <f t="array" aca="1" ref="CF145" ca="1">IF(AND(CF$3=INDIRECT("'" &amp; $O$3 &amp;"'!$H"&amp;6+$AO36),$AR$110=INDIRECT("'" &amp; $O$3 &amp;"'!$j"&amp;6+$AO36)),INDIRECT("'" &amp; $O$3 &amp;"'!$c"&amp;6+$AO36),"")</f>
        <v/>
      </c>
      <c r="CH145" t="str">
        <f t="array" aca="1" ref="CH145" ca="1">IF(AND(CH$3=INDIRECT("'" &amp; $O$3 &amp;"'!$H"&amp;6+$AO36),$AR$110=INDIRECT("'" &amp; $O$3 &amp;"'!$j"&amp;6+$AO36)),INDIRECT("'" &amp; $O$3 &amp;"'!$c"&amp;6+$AO36),"")</f>
        <v/>
      </c>
      <c r="CJ145" t="str">
        <f t="array" aca="1" ref="CJ145" ca="1">IF(AND(CJ$3=INDIRECT("'" &amp; $O$3 &amp;"'!$H"&amp;6+$AO36),$AR$110=INDIRECT("'" &amp; $O$3 &amp;"'!$j"&amp;6+$AO36)),INDIRECT("'" &amp; $O$3 &amp;"'!$c"&amp;6+$AO36),"")</f>
        <v/>
      </c>
      <c r="CL145" t="str">
        <f t="array" aca="1" ref="CL145" ca="1">IF(AND(CL$3=INDIRECT("'" &amp; $O$3 &amp;"'!$H"&amp;6+$AO36),$AR$110=INDIRECT("'" &amp; $O$3 &amp;"'!$j"&amp;6+$AO36)),INDIRECT("'" &amp; $O$3 &amp;"'!$c"&amp;6+$AO36),"")</f>
        <v/>
      </c>
      <c r="CN145" t="str">
        <f t="array" aca="1" ref="CN145" ca="1">IF(AND(CN$3=INDIRECT("'" &amp; $O$3 &amp;"'!$H"&amp;6+$AO36),$AR$110=INDIRECT("'" &amp; $O$3 &amp;"'!$j"&amp;6+$AO36)),INDIRECT("'" &amp; $O$3 &amp;"'!$c"&amp;6+$AO36),"")</f>
        <v/>
      </c>
      <c r="CP145" t="str">
        <f t="array" aca="1" ref="CP145" ca="1">IF(AND(CP$3=INDIRECT("'" &amp; $O$3 &amp;"'!$H"&amp;6+$AO36),$AR$110=INDIRECT("'" &amp; $O$3 &amp;"'!$j"&amp;6+$AO36)),INDIRECT("'" &amp; $O$3 &amp;"'!$c"&amp;6+$AO36),"")</f>
        <v/>
      </c>
      <c r="CR145" s="218" t="str">
        <f t="array" aca="1" ref="CR145" ca="1">IF(AND(CR$3=INDIRECT("'" &amp; $O$3 &amp;"'!$H"&amp;6+$AO36),$AR$110=INDIRECT("'" &amp; $O$3 &amp;"'!$j"&amp;6+$AO36)),INDIRECT("'" &amp; $O$3 &amp;"'!$c"&amp;6+$AO36),"")</f>
        <v/>
      </c>
      <c r="CT145" s="218" t="str">
        <f t="array" aca="1" ref="CT145" ca="1">IF(AND(CT$3=INDIRECT("'" &amp; $O$3 &amp;"'!$H"&amp;6+$AO36),$AR$110=INDIRECT("'" &amp; $O$3 &amp;"'!$j"&amp;6+$AO36)),INDIRECT("'" &amp; $O$3 &amp;"'!$b"&amp;6+$AO36),"")</f>
        <v/>
      </c>
      <c r="CX145" s="218" t="str">
        <f t="array" aca="1" ref="CX145" ca="1">IF(AND(CX$3=INDIRECT("'" &amp; $O$3 &amp;"'!$H"&amp;6+$AO36),$AR$110=INDIRECT("'" &amp; $O$3 &amp;"'!$j"&amp;6+$AO36)),INDIRECT("'" &amp; $O$3 &amp;"'!$d"&amp;6+$AO36),"")</f>
        <v/>
      </c>
      <c r="CZ145" s="218" t="str">
        <f t="array" aca="1" ref="CZ145" ca="1">IF(AND(CZ$3=INDIRECT("'" &amp; $O$3 &amp;"'!$H"&amp;6+$AO36),$AR$110=INDIRECT("'" &amp; $O$3 &amp;"'!$j"&amp;6+$AO36)),INDIRECT("'" &amp; $O$3 &amp;"'!$d"&amp;6+$AO36),"")</f>
        <v/>
      </c>
      <c r="DB145" s="218" t="str">
        <f t="array" aca="1" ref="DB145" ca="1">IF(AND(DB$3=INDIRECT("'" &amp; $O$3 &amp;"'!$H"&amp;6+$AO36),$AR$110=INDIRECT("'" &amp; $O$3 &amp;"'!$j"&amp;6+$AO36)),INDIRECT("'" &amp; $O$3 &amp;"'!$d"&amp;6+$AO36),"")</f>
        <v/>
      </c>
      <c r="DD145" s="218" t="str">
        <f t="array" aca="1" ref="DD145" ca="1">IF(AND(DD$3=INDIRECT("'" &amp; $O$3 &amp;"'!$H"&amp;6+$AO36),$AR$110=INDIRECT("'" &amp; $O$3 &amp;"'!$j"&amp;6+$AO36)),INDIRECT("'" &amp; $O$3 &amp;"'!$d"&amp;6+$AO36),"")</f>
        <v/>
      </c>
      <c r="DF145" s="218" t="str">
        <f t="array" aca="1" ref="DF145" ca="1">IF(AND(DF$3=INDIRECT("'" &amp; $O$3 &amp;"'!$H"&amp;6+$AO36),$AR$110=INDIRECT("'" &amp; $O$3 &amp;"'!$j"&amp;6+$AO36)),INDIRECT("'" &amp; $O$3 &amp;"'!$d"&amp;6+$AO36),"")</f>
        <v/>
      </c>
      <c r="DH145" s="218" t="str">
        <f t="array" aca="1" ref="DH145" ca="1">IF(AND(DH$3=INDIRECT("'" &amp; $O$3 &amp;"'!$H"&amp;6+$AO36),$AR$110=INDIRECT("'" &amp; $O$3 &amp;"'!$j"&amp;6+$AO36)),INDIRECT("'" &amp; $O$3 &amp;"'!$d"&amp;6+$AO36),"")</f>
        <v/>
      </c>
      <c r="DJ145" s="218" t="str">
        <f t="array" aca="1" ref="DJ145" ca="1">IF(AND(DJ$3=INDIRECT("'" &amp; $O$3 &amp;"'!$H"&amp;6+$AO36),$AR$110=INDIRECT("'" &amp; $O$3 &amp;"'!$j"&amp;6+$AO36)),INDIRECT("'" &amp; $O$3 &amp;"'!$d"&amp;6+$AO36),"")</f>
        <v/>
      </c>
      <c r="DL145" s="218" t="str">
        <f t="array" aca="1" ref="DL145" ca="1">IF(AND(DL$3=INDIRECT("'" &amp; $O$3 &amp;"'!$H"&amp;6+$AO36),$AR$110=INDIRECT("'" &amp; $O$3 &amp;"'!$j"&amp;6+$AO36)),INDIRECT("'" &amp; $O$3 &amp;"'!$d"&amp;6+$AO36),"")</f>
        <v/>
      </c>
      <c r="DN145" s="218" t="str">
        <f t="array" aca="1" ref="DN145" ca="1">IF(AND(DN$3=INDIRECT("'" &amp; $O$3 &amp;"'!$H"&amp;6+$AO36),$AR$110=INDIRECT("'" &amp; $O$3 &amp;"'!$j"&amp;6+$AO36)),INDIRECT("'" &amp; $O$3 &amp;"'!$d"&amp;6+$AO36),"")</f>
        <v/>
      </c>
      <c r="DP145" s="218" t="str">
        <f t="array" aca="1" ref="DP145" ca="1">IF(AND(DP$3=INDIRECT("'" &amp; $O$3 &amp;"'!$H"&amp;6+$AO36),$AR$110=INDIRECT("'" &amp; $O$3 &amp;"'!$j"&amp;6+$AO36)),INDIRECT("'" &amp; $O$3 &amp;"'!$d"&amp;6+$AO36),"")</f>
        <v/>
      </c>
      <c r="DR145" s="218" t="str">
        <f t="array" aca="1" ref="DR145" ca="1">IF(AND(DR$3=INDIRECT("'" &amp; $O$3 &amp;"'!$H"&amp;6+$AO36),$AR$110=INDIRECT("'" &amp; $O$3 &amp;"'!$j"&amp;6+$AO36)),INDIRECT("'" &amp; $O$3 &amp;"'!$d"&amp;6+$AO36),"")</f>
        <v/>
      </c>
      <c r="DT145" s="218" t="str">
        <f t="array" aca="1" ref="DT145" ca="1">IF(AND(DT$3=INDIRECT("'" &amp; $O$3 &amp;"'!$H"&amp;6+$AO36),$AR$110=INDIRECT("'" &amp; $O$3 &amp;"'!$j"&amp;6+$AO36)),INDIRECT("'" &amp; $O$3 &amp;"'!$d"&amp;6+$AO36),"")</f>
        <v/>
      </c>
      <c r="DV145" s="218" t="str">
        <f t="array" aca="1" ref="DV145" ca="1">IF(AND(DV$3=INDIRECT("'" &amp; $O$3 &amp;"'!$H"&amp;6+$AO36),$AR$110=INDIRECT("'" &amp; $O$3 &amp;"'!$j"&amp;6+$AO36)),INDIRECT("'" &amp; $O$3 &amp;"'!$b"&amp;6+$AO36),"")</f>
        <v/>
      </c>
    </row>
    <row r="146" spans="45:126">
      <c r="AS146" t="str">
        <f t="array" aca="1" ref="AS146" ca="1">IF(AND(AS$3=INDIRECT("'" &amp; $O$3 &amp;"'!$H"&amp;6+$AO37),$AR$110=INDIRECT("'" &amp; $O$3 &amp;"'!$j"&amp;6+$AO37)),INDIRECT("'" &amp; $O$3 &amp;"'!$b"&amp;6+$AO37),"")</f>
        <v/>
      </c>
      <c r="AU146" t="str">
        <f t="array" aca="1" ref="AU146" ca="1">IF(AND(AU$3=INDIRECT("'" &amp; $O$3 &amp;"'!$H"&amp;6+$AO37),$AR$110=INDIRECT("'" &amp; $O$3 &amp;"'!$j"&amp;6+$AO37)),INDIRECT("'" &amp; $O$3 &amp;"'!$b"&amp;6+$AO37),"")</f>
        <v/>
      </c>
      <c r="AW146" t="str">
        <f t="array" aca="1" ref="AW146" ca="1">IF(AND(AW$3=INDIRECT("'" &amp; $O$3 &amp;"'!$H"&amp;6+$AO37),$AR$110=INDIRECT("'" &amp; $O$3 &amp;"'!$j"&amp;6+$AO37)),INDIRECT("'" &amp; $O$3 &amp;"'!$b"&amp;6+$AO37),"")</f>
        <v/>
      </c>
      <c r="AY146" t="str">
        <f t="array" aca="1" ref="AY146" ca="1">IF(AND(AY$3=INDIRECT("'" &amp; $O$3 &amp;"'!$H"&amp;6+$AO37),$AR$110=INDIRECT("'" &amp; $O$3 &amp;"'!$j"&amp;6+$AO37)),INDIRECT("'" &amp; $O$3 &amp;"'!$b"&amp;6+$AO37),"")</f>
        <v/>
      </c>
      <c r="BA146" t="str">
        <f t="array" aca="1" ref="BA146" ca="1">IF(AND(BA$3=INDIRECT("'" &amp; $O$3 &amp;"'!$H"&amp;6+$AO37),$AR$110=INDIRECT("'" &amp; $O$3 &amp;"'!$j"&amp;6+$AO37)),INDIRECT("'" &amp; $O$3 &amp;"'!$b"&amp;6+$AO37),"")</f>
        <v/>
      </c>
      <c r="BC146" t="str">
        <f t="array" aca="1" ref="BC146" ca="1">IF(AND(BC$3=INDIRECT("'" &amp; $O$3 &amp;"'!$H"&amp;6+$AO37),$AR$110=INDIRECT("'" &amp; $O$3 &amp;"'!$j"&amp;6+$AO37)),INDIRECT("'" &amp; $O$3 &amp;"'!$b"&amp;6+$AO37),"")</f>
        <v/>
      </c>
      <c r="BE146" t="str">
        <f t="array" aca="1" ref="BE146" ca="1">IF(AND(BE$3=INDIRECT("'" &amp; $O$3 &amp;"'!$H"&amp;6+$AO37),$AR$110=INDIRECT("'" &amp; $O$3 &amp;"'!$j"&amp;6+$AO37)),INDIRECT("'" &amp; $O$3 &amp;"'!$b"&amp;6+$AO37),"")</f>
        <v/>
      </c>
      <c r="BG146" t="str">
        <f t="array" aca="1" ref="BG146" ca="1">IF(AND(BG$3=INDIRECT("'" &amp; $O$3 &amp;"'!$H"&amp;6+$AO37),$AR$110=INDIRECT("'" &amp; $O$3 &amp;"'!$j"&amp;6+$AO37)),INDIRECT("'" &amp; $O$3 &amp;"'!$b"&amp;6+$AO37),"")</f>
        <v/>
      </c>
      <c r="BI146" t="str">
        <f t="array" aca="1" ref="BI146" ca="1">IF(AND(BI$3=INDIRECT("'" &amp; $O$3 &amp;"'!$H"&amp;6+$AO37),$AR$110=INDIRECT("'" &amp; $O$3 &amp;"'!$j"&amp;6+$AO37)),INDIRECT("'" &amp; $O$3 &amp;"'!$b"&amp;6+$AO37),"")</f>
        <v/>
      </c>
      <c r="BK146" t="str">
        <f t="array" aca="1" ref="BK146" ca="1">IF(AND(BK$3=INDIRECT("'" &amp; $O$3 &amp;"'!$H"&amp;6+$AO37),$AR$110=INDIRECT("'" &amp; $O$3 &amp;"'!$j"&amp;6+$AO37)),INDIRECT("'" &amp; $O$3 &amp;"'!$b"&amp;6+$AO37),"")</f>
        <v/>
      </c>
      <c r="BM146" t="str">
        <f t="array" aca="1" ref="BM146" ca="1">IF(AND(BM$3=INDIRECT("'" &amp; $O$3 &amp;"'!$H"&amp;6+$AO37),$AR$110=INDIRECT("'" &amp; $O$3 &amp;"'!$j"&amp;6+$AO37)),INDIRECT("'" &amp; $O$3 &amp;"'!$b"&amp;6+$AO37),"")</f>
        <v/>
      </c>
      <c r="BO146" t="str">
        <f t="array" aca="1" ref="BO146" ca="1">IF(AND(BO$3=INDIRECT("'" &amp; $O$3 &amp;"'!$H"&amp;6+$AO37),$AR$110=INDIRECT("'" &amp; $O$3 &amp;"'!$j"&amp;6+$AO37)),INDIRECT("'" &amp; $O$3 &amp;"'!$b"&amp;6+$AO37),"")</f>
        <v/>
      </c>
      <c r="BQ146" t="str">
        <f t="array" aca="1" ref="BQ146" ca="1">IF(AND(BQ$3=INDIRECT("'" &amp; $O$3 &amp;"'!$H"&amp;6+$AO37),$AR$110=INDIRECT("'" &amp; $O$3 &amp;"'!$j"&amp;6+$AO37)),INDIRECT("'" &amp; $O$3 &amp;"'!$b"&amp;6+$AO37),"")</f>
        <v/>
      </c>
      <c r="BV146" t="str">
        <f t="array" aca="1" ref="BV146" ca="1">IF(AND(BV$3=INDIRECT("'" &amp; $O$3 &amp;"'!$H"&amp;6+$AO37),$AR$110=INDIRECT("'" &amp; $O$3 &amp;"'!$j"&amp;6+$AO37)),INDIRECT("'" &amp; $O$3 &amp;"'!$c"&amp;6+$AO37),"")</f>
        <v/>
      </c>
      <c r="BX146" t="str">
        <f t="array" aca="1" ref="BX146" ca="1">IF(AND(BX$3=INDIRECT("'" &amp; $O$3 &amp;"'!$H"&amp;6+$AO37),$AR$110=INDIRECT("'" &amp; $O$3 &amp;"'!$j"&amp;6+$AO37)),INDIRECT("'" &amp; $O$3 &amp;"'!$c"&amp;6+$AO37),"")</f>
        <v/>
      </c>
      <c r="BZ146" t="str">
        <f t="array" aca="1" ref="BZ146" ca="1">IF(AND(BZ$3=INDIRECT("'" &amp; $O$3 &amp;"'!$H"&amp;6+$AO37),$AR$110=INDIRECT("'" &amp; $O$3 &amp;"'!$j"&amp;6+$AO37)),INDIRECT("'" &amp; $O$3 &amp;"'!$c"&amp;6+$AO37),"")</f>
        <v/>
      </c>
      <c r="CB146" t="str">
        <f t="array" aca="1" ref="CB146" ca="1">IF(AND(CB$3=INDIRECT("'" &amp; $O$3 &amp;"'!$H"&amp;6+$AO37),$AR$110=INDIRECT("'" &amp; $O$3 &amp;"'!$j"&amp;6+$AO37)),INDIRECT("'" &amp; $O$3 &amp;"'!$c"&amp;6+$AO37),"")</f>
        <v/>
      </c>
      <c r="CD146" t="str">
        <f t="array" aca="1" ref="CD146" ca="1">IF(AND(CD$3=INDIRECT("'" &amp; $O$3 &amp;"'!$H"&amp;6+$AO37),$AR$110=INDIRECT("'" &amp; $O$3 &amp;"'!$j"&amp;6+$AO37)),INDIRECT("'" &amp; $O$3 &amp;"'!$c"&amp;6+$AO37),"")</f>
        <v/>
      </c>
      <c r="CF146" t="str">
        <f t="array" aca="1" ref="CF146" ca="1">IF(AND(CF$3=INDIRECT("'" &amp; $O$3 &amp;"'!$H"&amp;6+$AO37),$AR$110=INDIRECT("'" &amp; $O$3 &amp;"'!$j"&amp;6+$AO37)),INDIRECT("'" &amp; $O$3 &amp;"'!$c"&amp;6+$AO37),"")</f>
        <v/>
      </c>
      <c r="CH146" t="str">
        <f t="array" aca="1" ref="CH146" ca="1">IF(AND(CH$3=INDIRECT("'" &amp; $O$3 &amp;"'!$H"&amp;6+$AO37),$AR$110=INDIRECT("'" &amp; $O$3 &amp;"'!$j"&amp;6+$AO37)),INDIRECT("'" &amp; $O$3 &amp;"'!$c"&amp;6+$AO37),"")</f>
        <v/>
      </c>
      <c r="CJ146" t="str">
        <f t="array" aca="1" ref="CJ146" ca="1">IF(AND(CJ$3=INDIRECT("'" &amp; $O$3 &amp;"'!$H"&amp;6+$AO37),$AR$110=INDIRECT("'" &amp; $O$3 &amp;"'!$j"&amp;6+$AO37)),INDIRECT("'" &amp; $O$3 &amp;"'!$c"&amp;6+$AO37),"")</f>
        <v/>
      </c>
      <c r="CL146" t="str">
        <f t="array" aca="1" ref="CL146" ca="1">IF(AND(CL$3=INDIRECT("'" &amp; $O$3 &amp;"'!$H"&amp;6+$AO37),$AR$110=INDIRECT("'" &amp; $O$3 &amp;"'!$j"&amp;6+$AO37)),INDIRECT("'" &amp; $O$3 &amp;"'!$c"&amp;6+$AO37),"")</f>
        <v/>
      </c>
      <c r="CN146" t="str">
        <f t="array" aca="1" ref="CN146" ca="1">IF(AND(CN$3=INDIRECT("'" &amp; $O$3 &amp;"'!$H"&amp;6+$AO37),$AR$110=INDIRECT("'" &amp; $O$3 &amp;"'!$j"&amp;6+$AO37)),INDIRECT("'" &amp; $O$3 &amp;"'!$c"&amp;6+$AO37),"")</f>
        <v/>
      </c>
      <c r="CP146" t="str">
        <f t="array" aca="1" ref="CP146" ca="1">IF(AND(CP$3=INDIRECT("'" &amp; $O$3 &amp;"'!$H"&amp;6+$AO37),$AR$110=INDIRECT("'" &amp; $O$3 &amp;"'!$j"&amp;6+$AO37)),INDIRECT("'" &amp; $O$3 &amp;"'!$c"&amp;6+$AO37),"")</f>
        <v/>
      </c>
      <c r="CR146" s="218" t="str">
        <f t="array" aca="1" ref="CR146" ca="1">IF(AND(CR$3=INDIRECT("'" &amp; $O$3 &amp;"'!$H"&amp;6+$AO37),$AR$110=INDIRECT("'" &amp; $O$3 &amp;"'!$j"&amp;6+$AO37)),INDIRECT("'" &amp; $O$3 &amp;"'!$c"&amp;6+$AO37),"")</f>
        <v/>
      </c>
      <c r="CT146" s="218" t="str">
        <f t="array" aca="1" ref="CT146" ca="1">IF(AND(CT$3=INDIRECT("'" &amp; $O$3 &amp;"'!$H"&amp;6+$AO37),$AR$110=INDIRECT("'" &amp; $O$3 &amp;"'!$j"&amp;6+$AO37)),INDIRECT("'" &amp; $O$3 &amp;"'!$b"&amp;6+$AO37),"")</f>
        <v/>
      </c>
      <c r="CX146" s="218" t="str">
        <f t="array" aca="1" ref="CX146" ca="1">IF(AND(CX$3=INDIRECT("'" &amp; $O$3 &amp;"'!$H"&amp;6+$AO37),$AR$110=INDIRECT("'" &amp; $O$3 &amp;"'!$j"&amp;6+$AO37)),INDIRECT("'" &amp; $O$3 &amp;"'!$d"&amp;6+$AO37),"")</f>
        <v/>
      </c>
      <c r="CZ146" s="218" t="str">
        <f t="array" aca="1" ref="CZ146" ca="1">IF(AND(CZ$3=INDIRECT("'" &amp; $O$3 &amp;"'!$H"&amp;6+$AO37),$AR$110=INDIRECT("'" &amp; $O$3 &amp;"'!$j"&amp;6+$AO37)),INDIRECT("'" &amp; $O$3 &amp;"'!$d"&amp;6+$AO37),"")</f>
        <v/>
      </c>
      <c r="DB146" s="218" t="str">
        <f t="array" aca="1" ref="DB146" ca="1">IF(AND(DB$3=INDIRECT("'" &amp; $O$3 &amp;"'!$H"&amp;6+$AO37),$AR$110=INDIRECT("'" &amp; $O$3 &amp;"'!$j"&amp;6+$AO37)),INDIRECT("'" &amp; $O$3 &amp;"'!$d"&amp;6+$AO37),"")</f>
        <v/>
      </c>
      <c r="DD146" s="218" t="str">
        <f t="array" aca="1" ref="DD146" ca="1">IF(AND(DD$3=INDIRECT("'" &amp; $O$3 &amp;"'!$H"&amp;6+$AO37),$AR$110=INDIRECT("'" &amp; $O$3 &amp;"'!$j"&amp;6+$AO37)),INDIRECT("'" &amp; $O$3 &amp;"'!$d"&amp;6+$AO37),"")</f>
        <v/>
      </c>
      <c r="DF146" s="218" t="str">
        <f t="array" aca="1" ref="DF146" ca="1">IF(AND(DF$3=INDIRECT("'" &amp; $O$3 &amp;"'!$H"&amp;6+$AO37),$AR$110=INDIRECT("'" &amp; $O$3 &amp;"'!$j"&amp;6+$AO37)),INDIRECT("'" &amp; $O$3 &amp;"'!$d"&amp;6+$AO37),"")</f>
        <v/>
      </c>
      <c r="DH146" s="218" t="str">
        <f t="array" aca="1" ref="DH146" ca="1">IF(AND(DH$3=INDIRECT("'" &amp; $O$3 &amp;"'!$H"&amp;6+$AO37),$AR$110=INDIRECT("'" &amp; $O$3 &amp;"'!$j"&amp;6+$AO37)),INDIRECT("'" &amp; $O$3 &amp;"'!$d"&amp;6+$AO37),"")</f>
        <v/>
      </c>
      <c r="DJ146" s="218" t="str">
        <f t="array" aca="1" ref="DJ146" ca="1">IF(AND(DJ$3=INDIRECT("'" &amp; $O$3 &amp;"'!$H"&amp;6+$AO37),$AR$110=INDIRECT("'" &amp; $O$3 &amp;"'!$j"&amp;6+$AO37)),INDIRECT("'" &amp; $O$3 &amp;"'!$d"&amp;6+$AO37),"")</f>
        <v/>
      </c>
      <c r="DL146" s="218" t="str">
        <f t="array" aca="1" ref="DL146" ca="1">IF(AND(DL$3=INDIRECT("'" &amp; $O$3 &amp;"'!$H"&amp;6+$AO37),$AR$110=INDIRECT("'" &amp; $O$3 &amp;"'!$j"&amp;6+$AO37)),INDIRECT("'" &amp; $O$3 &amp;"'!$d"&amp;6+$AO37),"")</f>
        <v/>
      </c>
      <c r="DN146" s="218" t="str">
        <f t="array" aca="1" ref="DN146" ca="1">IF(AND(DN$3=INDIRECT("'" &amp; $O$3 &amp;"'!$H"&amp;6+$AO37),$AR$110=INDIRECT("'" &amp; $O$3 &amp;"'!$j"&amp;6+$AO37)),INDIRECT("'" &amp; $O$3 &amp;"'!$d"&amp;6+$AO37),"")</f>
        <v/>
      </c>
      <c r="DP146" s="218" t="str">
        <f t="array" aca="1" ref="DP146" ca="1">IF(AND(DP$3=INDIRECT("'" &amp; $O$3 &amp;"'!$H"&amp;6+$AO37),$AR$110=INDIRECT("'" &amp; $O$3 &amp;"'!$j"&amp;6+$AO37)),INDIRECT("'" &amp; $O$3 &amp;"'!$d"&amp;6+$AO37),"")</f>
        <v/>
      </c>
      <c r="DR146" s="218" t="str">
        <f t="array" aca="1" ref="DR146" ca="1">IF(AND(DR$3=INDIRECT("'" &amp; $O$3 &amp;"'!$H"&amp;6+$AO37),$AR$110=INDIRECT("'" &amp; $O$3 &amp;"'!$j"&amp;6+$AO37)),INDIRECT("'" &amp; $O$3 &amp;"'!$d"&amp;6+$AO37),"")</f>
        <v/>
      </c>
      <c r="DT146" s="218" t="str">
        <f t="array" aca="1" ref="DT146" ca="1">IF(AND(DT$3=INDIRECT("'" &amp; $O$3 &amp;"'!$H"&amp;6+$AO37),$AR$110=INDIRECT("'" &amp; $O$3 &amp;"'!$j"&amp;6+$AO37)),INDIRECT("'" &amp; $O$3 &amp;"'!$d"&amp;6+$AO37),"")</f>
        <v/>
      </c>
      <c r="DV146" s="218" t="str">
        <f t="array" aca="1" ref="DV146" ca="1">IF(AND(DV$3=INDIRECT("'" &amp; $O$3 &amp;"'!$H"&amp;6+$AO37),$AR$110=INDIRECT("'" &amp; $O$3 &amp;"'!$j"&amp;6+$AO37)),INDIRECT("'" &amp; $O$3 &amp;"'!$b"&amp;6+$AO37),"")</f>
        <v/>
      </c>
    </row>
    <row r="147" spans="45:126">
      <c r="AS147" t="str">
        <f t="array" aca="1" ref="AS147" ca="1">IF(AND(AS$3=INDIRECT("'" &amp; $O$3 &amp;"'!$H"&amp;6+$AO38),$AR$110=INDIRECT("'" &amp; $O$3 &amp;"'!$j"&amp;6+$AO38)),INDIRECT("'" &amp; $O$3 &amp;"'!$b"&amp;6+$AO38),"")</f>
        <v/>
      </c>
      <c r="AU147" t="str">
        <f t="array" aca="1" ref="AU147" ca="1">IF(AND(AU$3=INDIRECT("'" &amp; $O$3 &amp;"'!$H"&amp;6+$AO38),$AR$110=INDIRECT("'" &amp; $O$3 &amp;"'!$j"&amp;6+$AO38)),INDIRECT("'" &amp; $O$3 &amp;"'!$b"&amp;6+$AO38),"")</f>
        <v/>
      </c>
      <c r="AW147" t="str">
        <f t="array" aca="1" ref="AW147" ca="1">IF(AND(AW$3=INDIRECT("'" &amp; $O$3 &amp;"'!$H"&amp;6+$AO38),$AR$110=INDIRECT("'" &amp; $O$3 &amp;"'!$j"&amp;6+$AO38)),INDIRECT("'" &amp; $O$3 &amp;"'!$b"&amp;6+$AO38),"")</f>
        <v/>
      </c>
      <c r="AY147" t="str">
        <f t="array" aca="1" ref="AY147" ca="1">IF(AND(AY$3=INDIRECT("'" &amp; $O$3 &amp;"'!$H"&amp;6+$AO38),$AR$110=INDIRECT("'" &amp; $O$3 &amp;"'!$j"&amp;6+$AO38)),INDIRECT("'" &amp; $O$3 &amp;"'!$b"&amp;6+$AO38),"")</f>
        <v/>
      </c>
      <c r="BA147" t="str">
        <f t="array" aca="1" ref="BA147" ca="1">IF(AND(BA$3=INDIRECT("'" &amp; $O$3 &amp;"'!$H"&amp;6+$AO38),$AR$110=INDIRECT("'" &amp; $O$3 &amp;"'!$j"&amp;6+$AO38)),INDIRECT("'" &amp; $O$3 &amp;"'!$b"&amp;6+$AO38),"")</f>
        <v/>
      </c>
      <c r="BC147" t="str">
        <f t="array" aca="1" ref="BC147" ca="1">IF(AND(BC$3=INDIRECT("'" &amp; $O$3 &amp;"'!$H"&amp;6+$AO38),$AR$110=INDIRECT("'" &amp; $O$3 &amp;"'!$j"&amp;6+$AO38)),INDIRECT("'" &amp; $O$3 &amp;"'!$b"&amp;6+$AO38),"")</f>
        <v/>
      </c>
      <c r="BE147" t="str">
        <f t="array" aca="1" ref="BE147" ca="1">IF(AND(BE$3=INDIRECT("'" &amp; $O$3 &amp;"'!$H"&amp;6+$AO38),$AR$110=INDIRECT("'" &amp; $O$3 &amp;"'!$j"&amp;6+$AO38)),INDIRECT("'" &amp; $O$3 &amp;"'!$b"&amp;6+$AO38),"")</f>
        <v/>
      </c>
      <c r="BG147" t="str">
        <f t="array" aca="1" ref="BG147" ca="1">IF(AND(BG$3=INDIRECT("'" &amp; $O$3 &amp;"'!$H"&amp;6+$AO38),$AR$110=INDIRECT("'" &amp; $O$3 &amp;"'!$j"&amp;6+$AO38)),INDIRECT("'" &amp; $O$3 &amp;"'!$b"&amp;6+$AO38),"")</f>
        <v/>
      </c>
      <c r="BI147" t="str">
        <f t="array" aca="1" ref="BI147" ca="1">IF(AND(BI$3=INDIRECT("'" &amp; $O$3 &amp;"'!$H"&amp;6+$AO38),$AR$110=INDIRECT("'" &amp; $O$3 &amp;"'!$j"&amp;6+$AO38)),INDIRECT("'" &amp; $O$3 &amp;"'!$b"&amp;6+$AO38),"")</f>
        <v/>
      </c>
      <c r="BK147" t="str">
        <f t="array" aca="1" ref="BK147" ca="1">IF(AND(BK$3=INDIRECT("'" &amp; $O$3 &amp;"'!$H"&amp;6+$AO38),$AR$110=INDIRECT("'" &amp; $O$3 &amp;"'!$j"&amp;6+$AO38)),INDIRECT("'" &amp; $O$3 &amp;"'!$b"&amp;6+$AO38),"")</f>
        <v/>
      </c>
      <c r="BM147" t="str">
        <f t="array" aca="1" ref="BM147" ca="1">IF(AND(BM$3=INDIRECT("'" &amp; $O$3 &amp;"'!$H"&amp;6+$AO38),$AR$110=INDIRECT("'" &amp; $O$3 &amp;"'!$j"&amp;6+$AO38)),INDIRECT("'" &amp; $O$3 &amp;"'!$b"&amp;6+$AO38),"")</f>
        <v/>
      </c>
      <c r="BO147" t="str">
        <f t="array" aca="1" ref="BO147" ca="1">IF(AND(BO$3=INDIRECT("'" &amp; $O$3 &amp;"'!$H"&amp;6+$AO38),$AR$110=INDIRECT("'" &amp; $O$3 &amp;"'!$j"&amp;6+$AO38)),INDIRECT("'" &amp; $O$3 &amp;"'!$b"&amp;6+$AO38),"")</f>
        <v/>
      </c>
      <c r="BQ147" t="str">
        <f t="array" aca="1" ref="BQ147" ca="1">IF(AND(BQ$3=INDIRECT("'" &amp; $O$3 &amp;"'!$H"&amp;6+$AO38),$AR$110=INDIRECT("'" &amp; $O$3 &amp;"'!$j"&amp;6+$AO38)),INDIRECT("'" &amp; $O$3 &amp;"'!$b"&amp;6+$AO38),"")</f>
        <v/>
      </c>
      <c r="BV147" t="str">
        <f t="array" aca="1" ref="BV147" ca="1">IF(AND(BV$3=INDIRECT("'" &amp; $O$3 &amp;"'!$H"&amp;6+$AO38),$AR$110=INDIRECT("'" &amp; $O$3 &amp;"'!$j"&amp;6+$AO38)),INDIRECT("'" &amp; $O$3 &amp;"'!$c"&amp;6+$AO38),"")</f>
        <v/>
      </c>
      <c r="BX147" t="str">
        <f t="array" aca="1" ref="BX147" ca="1">IF(AND(BX$3=INDIRECT("'" &amp; $O$3 &amp;"'!$H"&amp;6+$AO38),$AR$110=INDIRECT("'" &amp; $O$3 &amp;"'!$j"&amp;6+$AO38)),INDIRECT("'" &amp; $O$3 &amp;"'!$c"&amp;6+$AO38),"")</f>
        <v/>
      </c>
      <c r="BZ147" t="str">
        <f t="array" aca="1" ref="BZ147" ca="1">IF(AND(BZ$3=INDIRECT("'" &amp; $O$3 &amp;"'!$H"&amp;6+$AO38),$AR$110=INDIRECT("'" &amp; $O$3 &amp;"'!$j"&amp;6+$AO38)),INDIRECT("'" &amp; $O$3 &amp;"'!$c"&amp;6+$AO38),"")</f>
        <v/>
      </c>
      <c r="CB147" t="str">
        <f t="array" aca="1" ref="CB147" ca="1">IF(AND(CB$3=INDIRECT("'" &amp; $O$3 &amp;"'!$H"&amp;6+$AO38),$AR$110=INDIRECT("'" &amp; $O$3 &amp;"'!$j"&amp;6+$AO38)),INDIRECT("'" &amp; $O$3 &amp;"'!$c"&amp;6+$AO38),"")</f>
        <v/>
      </c>
      <c r="CD147" t="str">
        <f t="array" aca="1" ref="CD147" ca="1">IF(AND(CD$3=INDIRECT("'" &amp; $O$3 &amp;"'!$H"&amp;6+$AO38),$AR$110=INDIRECT("'" &amp; $O$3 &amp;"'!$j"&amp;6+$AO38)),INDIRECT("'" &amp; $O$3 &amp;"'!$c"&amp;6+$AO38),"")</f>
        <v/>
      </c>
      <c r="CF147" t="str">
        <f t="array" aca="1" ref="CF147" ca="1">IF(AND(CF$3=INDIRECT("'" &amp; $O$3 &amp;"'!$H"&amp;6+$AO38),$AR$110=INDIRECT("'" &amp; $O$3 &amp;"'!$j"&amp;6+$AO38)),INDIRECT("'" &amp; $O$3 &amp;"'!$c"&amp;6+$AO38),"")</f>
        <v/>
      </c>
      <c r="CH147" t="str">
        <f t="array" aca="1" ref="CH147" ca="1">IF(AND(CH$3=INDIRECT("'" &amp; $O$3 &amp;"'!$H"&amp;6+$AO38),$AR$110=INDIRECT("'" &amp; $O$3 &amp;"'!$j"&amp;6+$AO38)),INDIRECT("'" &amp; $O$3 &amp;"'!$c"&amp;6+$AO38),"")</f>
        <v/>
      </c>
      <c r="CJ147" t="str">
        <f t="array" aca="1" ref="CJ147" ca="1">IF(AND(CJ$3=INDIRECT("'" &amp; $O$3 &amp;"'!$H"&amp;6+$AO38),$AR$110=INDIRECT("'" &amp; $O$3 &amp;"'!$j"&amp;6+$AO38)),INDIRECT("'" &amp; $O$3 &amp;"'!$c"&amp;6+$AO38),"")</f>
        <v/>
      </c>
      <c r="CL147" t="str">
        <f t="array" aca="1" ref="CL147" ca="1">IF(AND(CL$3=INDIRECT("'" &amp; $O$3 &amp;"'!$H"&amp;6+$AO38),$AR$110=INDIRECT("'" &amp; $O$3 &amp;"'!$j"&amp;6+$AO38)),INDIRECT("'" &amp; $O$3 &amp;"'!$c"&amp;6+$AO38),"")</f>
        <v/>
      </c>
      <c r="CN147" t="str">
        <f t="array" aca="1" ref="CN147" ca="1">IF(AND(CN$3=INDIRECT("'" &amp; $O$3 &amp;"'!$H"&amp;6+$AO38),$AR$110=INDIRECT("'" &amp; $O$3 &amp;"'!$j"&amp;6+$AO38)),INDIRECT("'" &amp; $O$3 &amp;"'!$c"&amp;6+$AO38),"")</f>
        <v/>
      </c>
      <c r="CP147" t="str">
        <f t="array" aca="1" ref="CP147" ca="1">IF(AND(CP$3=INDIRECT("'" &amp; $O$3 &amp;"'!$H"&amp;6+$AO38),$AR$110=INDIRECT("'" &amp; $O$3 &amp;"'!$j"&amp;6+$AO38)),INDIRECT("'" &amp; $O$3 &amp;"'!$c"&amp;6+$AO38),"")</f>
        <v/>
      </c>
      <c r="CR147" s="218" t="str">
        <f t="array" aca="1" ref="CR147" ca="1">IF(AND(CR$3=INDIRECT("'" &amp; $O$3 &amp;"'!$H"&amp;6+$AO38),$AR$110=INDIRECT("'" &amp; $O$3 &amp;"'!$j"&amp;6+$AO38)),INDIRECT("'" &amp; $O$3 &amp;"'!$c"&amp;6+$AO38),"")</f>
        <v/>
      </c>
      <c r="CT147" s="218" t="str">
        <f t="array" aca="1" ref="CT147" ca="1">IF(AND(CT$3=INDIRECT("'" &amp; $O$3 &amp;"'!$H"&amp;6+$AO38),$AR$110=INDIRECT("'" &amp; $O$3 &amp;"'!$j"&amp;6+$AO38)),INDIRECT("'" &amp; $O$3 &amp;"'!$b"&amp;6+$AO38),"")</f>
        <v/>
      </c>
      <c r="CX147" s="218" t="str">
        <f t="array" aca="1" ref="CX147" ca="1">IF(AND(CX$3=INDIRECT("'" &amp; $O$3 &amp;"'!$H"&amp;6+$AO38),$AR$110=INDIRECT("'" &amp; $O$3 &amp;"'!$j"&amp;6+$AO38)),INDIRECT("'" &amp; $O$3 &amp;"'!$d"&amp;6+$AO38),"")</f>
        <v/>
      </c>
      <c r="CZ147" s="218" t="str">
        <f t="array" aca="1" ref="CZ147" ca="1">IF(AND(CZ$3=INDIRECT("'" &amp; $O$3 &amp;"'!$H"&amp;6+$AO38),$AR$110=INDIRECT("'" &amp; $O$3 &amp;"'!$j"&amp;6+$AO38)),INDIRECT("'" &amp; $O$3 &amp;"'!$d"&amp;6+$AO38),"")</f>
        <v/>
      </c>
      <c r="DB147" s="218" t="str">
        <f t="array" aca="1" ref="DB147" ca="1">IF(AND(DB$3=INDIRECT("'" &amp; $O$3 &amp;"'!$H"&amp;6+$AO38),$AR$110=INDIRECT("'" &amp; $O$3 &amp;"'!$j"&amp;6+$AO38)),INDIRECT("'" &amp; $O$3 &amp;"'!$d"&amp;6+$AO38),"")</f>
        <v/>
      </c>
      <c r="DD147" s="218" t="str">
        <f t="array" aca="1" ref="DD147" ca="1">IF(AND(DD$3=INDIRECT("'" &amp; $O$3 &amp;"'!$H"&amp;6+$AO38),$AR$110=INDIRECT("'" &amp; $O$3 &amp;"'!$j"&amp;6+$AO38)),INDIRECT("'" &amp; $O$3 &amp;"'!$d"&amp;6+$AO38),"")</f>
        <v/>
      </c>
      <c r="DF147" s="218" t="str">
        <f t="array" aca="1" ref="DF147" ca="1">IF(AND(DF$3=INDIRECT("'" &amp; $O$3 &amp;"'!$H"&amp;6+$AO38),$AR$110=INDIRECT("'" &amp; $O$3 &amp;"'!$j"&amp;6+$AO38)),INDIRECT("'" &amp; $O$3 &amp;"'!$d"&amp;6+$AO38),"")</f>
        <v/>
      </c>
      <c r="DH147" s="218" t="str">
        <f t="array" aca="1" ref="DH147" ca="1">IF(AND(DH$3=INDIRECT("'" &amp; $O$3 &amp;"'!$H"&amp;6+$AO38),$AR$110=INDIRECT("'" &amp; $O$3 &amp;"'!$j"&amp;6+$AO38)),INDIRECT("'" &amp; $O$3 &amp;"'!$d"&amp;6+$AO38),"")</f>
        <v/>
      </c>
      <c r="DJ147" s="218" t="str">
        <f t="array" aca="1" ref="DJ147" ca="1">IF(AND(DJ$3=INDIRECT("'" &amp; $O$3 &amp;"'!$H"&amp;6+$AO38),$AR$110=INDIRECT("'" &amp; $O$3 &amp;"'!$j"&amp;6+$AO38)),INDIRECT("'" &amp; $O$3 &amp;"'!$d"&amp;6+$AO38),"")</f>
        <v/>
      </c>
      <c r="DL147" s="218" t="str">
        <f t="array" aca="1" ref="DL147" ca="1">IF(AND(DL$3=INDIRECT("'" &amp; $O$3 &amp;"'!$H"&amp;6+$AO38),$AR$110=INDIRECT("'" &amp; $O$3 &amp;"'!$j"&amp;6+$AO38)),INDIRECT("'" &amp; $O$3 &amp;"'!$d"&amp;6+$AO38),"")</f>
        <v/>
      </c>
      <c r="DN147" s="218" t="str">
        <f t="array" aca="1" ref="DN147" ca="1">IF(AND(DN$3=INDIRECT("'" &amp; $O$3 &amp;"'!$H"&amp;6+$AO38),$AR$110=INDIRECT("'" &amp; $O$3 &amp;"'!$j"&amp;6+$AO38)),INDIRECT("'" &amp; $O$3 &amp;"'!$d"&amp;6+$AO38),"")</f>
        <v/>
      </c>
      <c r="DP147" s="218" t="str">
        <f t="array" aca="1" ref="DP147" ca="1">IF(AND(DP$3=INDIRECT("'" &amp; $O$3 &amp;"'!$H"&amp;6+$AO38),$AR$110=INDIRECT("'" &amp; $O$3 &amp;"'!$j"&amp;6+$AO38)),INDIRECT("'" &amp; $O$3 &amp;"'!$d"&amp;6+$AO38),"")</f>
        <v/>
      </c>
      <c r="DR147" s="218" t="str">
        <f t="array" aca="1" ref="DR147" ca="1">IF(AND(DR$3=INDIRECT("'" &amp; $O$3 &amp;"'!$H"&amp;6+$AO38),$AR$110=INDIRECT("'" &amp; $O$3 &amp;"'!$j"&amp;6+$AO38)),INDIRECT("'" &amp; $O$3 &amp;"'!$d"&amp;6+$AO38),"")</f>
        <v/>
      </c>
      <c r="DT147" s="218" t="str">
        <f t="array" aca="1" ref="DT147" ca="1">IF(AND(DT$3=INDIRECT("'" &amp; $O$3 &amp;"'!$H"&amp;6+$AO38),$AR$110=INDIRECT("'" &amp; $O$3 &amp;"'!$j"&amp;6+$AO38)),INDIRECT("'" &amp; $O$3 &amp;"'!$d"&amp;6+$AO38),"")</f>
        <v/>
      </c>
      <c r="DV147" s="218" t="str">
        <f t="array" aca="1" ref="DV147" ca="1">IF(AND(DV$3=INDIRECT("'" &amp; $O$3 &amp;"'!$H"&amp;6+$AO38),$AR$110=INDIRECT("'" &amp; $O$3 &amp;"'!$j"&amp;6+$AO38)),INDIRECT("'" &amp; $O$3 &amp;"'!$b"&amp;6+$AO38),"")</f>
        <v/>
      </c>
    </row>
    <row r="148" spans="45:126">
      <c r="AS148" t="str">
        <f t="array" aca="1" ref="AS148" ca="1">IF(AND(AS$3=INDIRECT("'" &amp; $O$3 &amp;"'!$H"&amp;6+$AO39),$AR$110=INDIRECT("'" &amp; $O$3 &amp;"'!$j"&amp;6+$AO39)),INDIRECT("'" &amp; $O$3 &amp;"'!$b"&amp;6+$AO39),"")</f>
        <v/>
      </c>
      <c r="AU148" t="str">
        <f t="array" aca="1" ref="AU148" ca="1">IF(AND(AU$3=INDIRECT("'" &amp; $O$3 &amp;"'!$H"&amp;6+$AO39),$AR$110=INDIRECT("'" &amp; $O$3 &amp;"'!$j"&amp;6+$AO39)),INDIRECT("'" &amp; $O$3 &amp;"'!$b"&amp;6+$AO39),"")</f>
        <v/>
      </c>
      <c r="AW148" t="str">
        <f t="array" aca="1" ref="AW148" ca="1">IF(AND(AW$3=INDIRECT("'" &amp; $O$3 &amp;"'!$H"&amp;6+$AO39),$AR$110=INDIRECT("'" &amp; $O$3 &amp;"'!$j"&amp;6+$AO39)),INDIRECT("'" &amp; $O$3 &amp;"'!$b"&amp;6+$AO39),"")</f>
        <v/>
      </c>
      <c r="AY148" t="str">
        <f t="array" aca="1" ref="AY148" ca="1">IF(AND(AY$3=INDIRECT("'" &amp; $O$3 &amp;"'!$H"&amp;6+$AO39),$AR$110=INDIRECT("'" &amp; $O$3 &amp;"'!$j"&amp;6+$AO39)),INDIRECT("'" &amp; $O$3 &amp;"'!$b"&amp;6+$AO39),"")</f>
        <v/>
      </c>
      <c r="BA148" t="str">
        <f t="array" aca="1" ref="BA148" ca="1">IF(AND(BA$3=INDIRECT("'" &amp; $O$3 &amp;"'!$H"&amp;6+$AO39),$AR$110=INDIRECT("'" &amp; $O$3 &amp;"'!$j"&amp;6+$AO39)),INDIRECT("'" &amp; $O$3 &amp;"'!$b"&amp;6+$AO39),"")</f>
        <v/>
      </c>
      <c r="BC148" t="str">
        <f t="array" aca="1" ref="BC148" ca="1">IF(AND(BC$3=INDIRECT("'" &amp; $O$3 &amp;"'!$H"&amp;6+$AO39),$AR$110=INDIRECT("'" &amp; $O$3 &amp;"'!$j"&amp;6+$AO39)),INDIRECT("'" &amp; $O$3 &amp;"'!$b"&amp;6+$AO39),"")</f>
        <v/>
      </c>
      <c r="BE148" t="str">
        <f t="array" aca="1" ref="BE148" ca="1">IF(AND(BE$3=INDIRECT("'" &amp; $O$3 &amp;"'!$H"&amp;6+$AO39),$AR$110=INDIRECT("'" &amp; $O$3 &amp;"'!$j"&amp;6+$AO39)),INDIRECT("'" &amp; $O$3 &amp;"'!$b"&amp;6+$AO39),"")</f>
        <v/>
      </c>
      <c r="BG148" t="str">
        <f t="array" aca="1" ref="BG148" ca="1">IF(AND(BG$3=INDIRECT("'" &amp; $O$3 &amp;"'!$H"&amp;6+$AO39),$AR$110=INDIRECT("'" &amp; $O$3 &amp;"'!$j"&amp;6+$AO39)),INDIRECT("'" &amp; $O$3 &amp;"'!$b"&amp;6+$AO39),"")</f>
        <v/>
      </c>
      <c r="BI148" t="str">
        <f t="array" aca="1" ref="BI148" ca="1">IF(AND(BI$3=INDIRECT("'" &amp; $O$3 &amp;"'!$H"&amp;6+$AO39),$AR$110=INDIRECT("'" &amp; $O$3 &amp;"'!$j"&amp;6+$AO39)),INDIRECT("'" &amp; $O$3 &amp;"'!$b"&amp;6+$AO39),"")</f>
        <v/>
      </c>
      <c r="BK148" t="str">
        <f t="array" aca="1" ref="BK148" ca="1">IF(AND(BK$3=INDIRECT("'" &amp; $O$3 &amp;"'!$H"&amp;6+$AO39),$AR$110=INDIRECT("'" &amp; $O$3 &amp;"'!$j"&amp;6+$AO39)),INDIRECT("'" &amp; $O$3 &amp;"'!$b"&amp;6+$AO39),"")</f>
        <v/>
      </c>
      <c r="BM148" t="str">
        <f t="array" aca="1" ref="BM148" ca="1">IF(AND(BM$3=INDIRECT("'" &amp; $O$3 &amp;"'!$H"&amp;6+$AO39),$AR$110=INDIRECT("'" &amp; $O$3 &amp;"'!$j"&amp;6+$AO39)),INDIRECT("'" &amp; $O$3 &amp;"'!$b"&amp;6+$AO39),"")</f>
        <v/>
      </c>
      <c r="BO148" t="str">
        <f t="array" aca="1" ref="BO148" ca="1">IF(AND(BO$3=INDIRECT("'" &amp; $O$3 &amp;"'!$H"&amp;6+$AO39),$AR$110=INDIRECT("'" &amp; $O$3 &amp;"'!$j"&amp;6+$AO39)),INDIRECT("'" &amp; $O$3 &amp;"'!$b"&amp;6+$AO39),"")</f>
        <v/>
      </c>
      <c r="BQ148" t="str">
        <f t="array" aca="1" ref="BQ148" ca="1">IF(AND(BQ$3=INDIRECT("'" &amp; $O$3 &amp;"'!$H"&amp;6+$AO39),$AR$110=INDIRECT("'" &amp; $O$3 &amp;"'!$j"&amp;6+$AO39)),INDIRECT("'" &amp; $O$3 &amp;"'!$b"&amp;6+$AO39),"")</f>
        <v/>
      </c>
      <c r="BV148" t="str">
        <f t="array" aca="1" ref="BV148" ca="1">IF(AND(BV$3=INDIRECT("'" &amp; $O$3 &amp;"'!$H"&amp;6+$AO39),$AR$110=INDIRECT("'" &amp; $O$3 &amp;"'!$j"&amp;6+$AO39)),INDIRECT("'" &amp; $O$3 &amp;"'!$c"&amp;6+$AO39),"")</f>
        <v/>
      </c>
      <c r="BX148" t="str">
        <f t="array" aca="1" ref="BX148" ca="1">IF(AND(BX$3=INDIRECT("'" &amp; $O$3 &amp;"'!$H"&amp;6+$AO39),$AR$110=INDIRECT("'" &amp; $O$3 &amp;"'!$j"&amp;6+$AO39)),INDIRECT("'" &amp; $O$3 &amp;"'!$c"&amp;6+$AO39),"")</f>
        <v/>
      </c>
      <c r="BZ148" t="str">
        <f t="array" aca="1" ref="BZ148" ca="1">IF(AND(BZ$3=INDIRECT("'" &amp; $O$3 &amp;"'!$H"&amp;6+$AO39),$AR$110=INDIRECT("'" &amp; $O$3 &amp;"'!$j"&amp;6+$AO39)),INDIRECT("'" &amp; $O$3 &amp;"'!$c"&amp;6+$AO39),"")</f>
        <v/>
      </c>
      <c r="CB148" t="str">
        <f t="array" aca="1" ref="CB148" ca="1">IF(AND(CB$3=INDIRECT("'" &amp; $O$3 &amp;"'!$H"&amp;6+$AO39),$AR$110=INDIRECT("'" &amp; $O$3 &amp;"'!$j"&amp;6+$AO39)),INDIRECT("'" &amp; $O$3 &amp;"'!$c"&amp;6+$AO39),"")</f>
        <v/>
      </c>
      <c r="CD148" t="str">
        <f t="array" aca="1" ref="CD148" ca="1">IF(AND(CD$3=INDIRECT("'" &amp; $O$3 &amp;"'!$H"&amp;6+$AO39),$AR$110=INDIRECT("'" &amp; $O$3 &amp;"'!$j"&amp;6+$AO39)),INDIRECT("'" &amp; $O$3 &amp;"'!$c"&amp;6+$AO39),"")</f>
        <v/>
      </c>
      <c r="CF148" t="str">
        <f t="array" aca="1" ref="CF148" ca="1">IF(AND(CF$3=INDIRECT("'" &amp; $O$3 &amp;"'!$H"&amp;6+$AO39),$AR$110=INDIRECT("'" &amp; $O$3 &amp;"'!$j"&amp;6+$AO39)),INDIRECT("'" &amp; $O$3 &amp;"'!$c"&amp;6+$AO39),"")</f>
        <v/>
      </c>
      <c r="CH148" t="str">
        <f t="array" aca="1" ref="CH148" ca="1">IF(AND(CH$3=INDIRECT("'" &amp; $O$3 &amp;"'!$H"&amp;6+$AO39),$AR$110=INDIRECT("'" &amp; $O$3 &amp;"'!$j"&amp;6+$AO39)),INDIRECT("'" &amp; $O$3 &amp;"'!$c"&amp;6+$AO39),"")</f>
        <v/>
      </c>
      <c r="CJ148" t="str">
        <f t="array" aca="1" ref="CJ148" ca="1">IF(AND(CJ$3=INDIRECT("'" &amp; $O$3 &amp;"'!$H"&amp;6+$AO39),$AR$110=INDIRECT("'" &amp; $O$3 &amp;"'!$j"&amp;6+$AO39)),INDIRECT("'" &amp; $O$3 &amp;"'!$c"&amp;6+$AO39),"")</f>
        <v/>
      </c>
      <c r="CL148" t="str">
        <f t="array" aca="1" ref="CL148" ca="1">IF(AND(CL$3=INDIRECT("'" &amp; $O$3 &amp;"'!$H"&amp;6+$AO39),$AR$110=INDIRECT("'" &amp; $O$3 &amp;"'!$j"&amp;6+$AO39)),INDIRECT("'" &amp; $O$3 &amp;"'!$c"&amp;6+$AO39),"")</f>
        <v/>
      </c>
      <c r="CN148" t="str">
        <f t="array" aca="1" ref="CN148" ca="1">IF(AND(CN$3=INDIRECT("'" &amp; $O$3 &amp;"'!$H"&amp;6+$AO39),$AR$110=INDIRECT("'" &amp; $O$3 &amp;"'!$j"&amp;6+$AO39)),INDIRECT("'" &amp; $O$3 &amp;"'!$c"&amp;6+$AO39),"")</f>
        <v/>
      </c>
      <c r="CP148" t="str">
        <f t="array" aca="1" ref="CP148" ca="1">IF(AND(CP$3=INDIRECT("'" &amp; $O$3 &amp;"'!$H"&amp;6+$AO39),$AR$110=INDIRECT("'" &amp; $O$3 &amp;"'!$j"&amp;6+$AO39)),INDIRECT("'" &amp; $O$3 &amp;"'!$c"&amp;6+$AO39),"")</f>
        <v/>
      </c>
      <c r="CR148" s="218" t="str">
        <f t="array" aca="1" ref="CR148" ca="1">IF(AND(CR$3=INDIRECT("'" &amp; $O$3 &amp;"'!$H"&amp;6+$AO39),$AR$110=INDIRECT("'" &amp; $O$3 &amp;"'!$j"&amp;6+$AO39)),INDIRECT("'" &amp; $O$3 &amp;"'!$c"&amp;6+$AO39),"")</f>
        <v/>
      </c>
      <c r="CT148" s="218" t="str">
        <f t="array" aca="1" ref="CT148" ca="1">IF(AND(CT$3=INDIRECT("'" &amp; $O$3 &amp;"'!$H"&amp;6+$AO39),$AR$110=INDIRECT("'" &amp; $O$3 &amp;"'!$j"&amp;6+$AO39)),INDIRECT("'" &amp; $O$3 &amp;"'!$b"&amp;6+$AO39),"")</f>
        <v/>
      </c>
      <c r="CX148" s="218" t="str">
        <f t="array" aca="1" ref="CX148" ca="1">IF(AND(CX$3=INDIRECT("'" &amp; $O$3 &amp;"'!$H"&amp;6+$AO39),$AR$110=INDIRECT("'" &amp; $O$3 &amp;"'!$j"&amp;6+$AO39)),INDIRECT("'" &amp; $O$3 &amp;"'!$d"&amp;6+$AO39),"")</f>
        <v/>
      </c>
      <c r="CZ148" s="218" t="str">
        <f t="array" aca="1" ref="CZ148" ca="1">IF(AND(CZ$3=INDIRECT("'" &amp; $O$3 &amp;"'!$H"&amp;6+$AO39),$AR$110=INDIRECT("'" &amp; $O$3 &amp;"'!$j"&amp;6+$AO39)),INDIRECT("'" &amp; $O$3 &amp;"'!$d"&amp;6+$AO39),"")</f>
        <v/>
      </c>
      <c r="DB148" s="218" t="str">
        <f t="array" aca="1" ref="DB148" ca="1">IF(AND(DB$3=INDIRECT("'" &amp; $O$3 &amp;"'!$H"&amp;6+$AO39),$AR$110=INDIRECT("'" &amp; $O$3 &amp;"'!$j"&amp;6+$AO39)),INDIRECT("'" &amp; $O$3 &amp;"'!$d"&amp;6+$AO39),"")</f>
        <v/>
      </c>
      <c r="DD148" s="218" t="str">
        <f t="array" aca="1" ref="DD148" ca="1">IF(AND(DD$3=INDIRECT("'" &amp; $O$3 &amp;"'!$H"&amp;6+$AO39),$AR$110=INDIRECT("'" &amp; $O$3 &amp;"'!$j"&amp;6+$AO39)),INDIRECT("'" &amp; $O$3 &amp;"'!$d"&amp;6+$AO39),"")</f>
        <v/>
      </c>
      <c r="DF148" s="218" t="str">
        <f t="array" aca="1" ref="DF148" ca="1">IF(AND(DF$3=INDIRECT("'" &amp; $O$3 &amp;"'!$H"&amp;6+$AO39),$AR$110=INDIRECT("'" &amp; $O$3 &amp;"'!$j"&amp;6+$AO39)),INDIRECT("'" &amp; $O$3 &amp;"'!$d"&amp;6+$AO39),"")</f>
        <v/>
      </c>
      <c r="DH148" s="218" t="str">
        <f t="array" aca="1" ref="DH148" ca="1">IF(AND(DH$3=INDIRECT("'" &amp; $O$3 &amp;"'!$H"&amp;6+$AO39),$AR$110=INDIRECT("'" &amp; $O$3 &amp;"'!$j"&amp;6+$AO39)),INDIRECT("'" &amp; $O$3 &amp;"'!$d"&amp;6+$AO39),"")</f>
        <v/>
      </c>
      <c r="DJ148" s="218" t="str">
        <f t="array" aca="1" ref="DJ148" ca="1">IF(AND(DJ$3=INDIRECT("'" &amp; $O$3 &amp;"'!$H"&amp;6+$AO39),$AR$110=INDIRECT("'" &amp; $O$3 &amp;"'!$j"&amp;6+$AO39)),INDIRECT("'" &amp; $O$3 &amp;"'!$d"&amp;6+$AO39),"")</f>
        <v/>
      </c>
      <c r="DL148" s="218" t="str">
        <f t="array" aca="1" ref="DL148" ca="1">IF(AND(DL$3=INDIRECT("'" &amp; $O$3 &amp;"'!$H"&amp;6+$AO39),$AR$110=INDIRECT("'" &amp; $O$3 &amp;"'!$j"&amp;6+$AO39)),INDIRECT("'" &amp; $O$3 &amp;"'!$d"&amp;6+$AO39),"")</f>
        <v/>
      </c>
      <c r="DN148" s="218" t="str">
        <f t="array" aca="1" ref="DN148" ca="1">IF(AND(DN$3=INDIRECT("'" &amp; $O$3 &amp;"'!$H"&amp;6+$AO39),$AR$110=INDIRECT("'" &amp; $O$3 &amp;"'!$j"&amp;6+$AO39)),INDIRECT("'" &amp; $O$3 &amp;"'!$d"&amp;6+$AO39),"")</f>
        <v/>
      </c>
      <c r="DP148" s="218" t="str">
        <f t="array" aca="1" ref="DP148" ca="1">IF(AND(DP$3=INDIRECT("'" &amp; $O$3 &amp;"'!$H"&amp;6+$AO39),$AR$110=INDIRECT("'" &amp; $O$3 &amp;"'!$j"&amp;6+$AO39)),INDIRECT("'" &amp; $O$3 &amp;"'!$d"&amp;6+$AO39),"")</f>
        <v/>
      </c>
      <c r="DR148" s="218" t="str">
        <f t="array" aca="1" ref="DR148" ca="1">IF(AND(DR$3=INDIRECT("'" &amp; $O$3 &amp;"'!$H"&amp;6+$AO39),$AR$110=INDIRECT("'" &amp; $O$3 &amp;"'!$j"&amp;6+$AO39)),INDIRECT("'" &amp; $O$3 &amp;"'!$d"&amp;6+$AO39),"")</f>
        <v/>
      </c>
      <c r="DT148" s="218" t="str">
        <f t="array" aca="1" ref="DT148" ca="1">IF(AND(DT$3=INDIRECT("'" &amp; $O$3 &amp;"'!$H"&amp;6+$AO39),$AR$110=INDIRECT("'" &amp; $O$3 &amp;"'!$j"&amp;6+$AO39)),INDIRECT("'" &amp; $O$3 &amp;"'!$d"&amp;6+$AO39),"")</f>
        <v/>
      </c>
      <c r="DV148" s="218" t="str">
        <f t="array" aca="1" ref="DV148" ca="1">IF(AND(DV$3=INDIRECT("'" &amp; $O$3 &amp;"'!$H"&amp;6+$AO39),$AR$110=INDIRECT("'" &amp; $O$3 &amp;"'!$j"&amp;6+$AO39)),INDIRECT("'" &amp; $O$3 &amp;"'!$b"&amp;6+$AO39),"")</f>
        <v/>
      </c>
    </row>
    <row r="149" spans="45:126">
      <c r="AS149" t="str">
        <f t="array" aca="1" ref="AS149" ca="1">IF(AND(AS$3=INDIRECT("'" &amp; $O$3 &amp;"'!$H"&amp;6+$AO40),$AR$110=INDIRECT("'" &amp; $O$3 &amp;"'!$j"&amp;6+$AO40)),INDIRECT("'" &amp; $O$3 &amp;"'!$b"&amp;6+$AO40),"")</f>
        <v/>
      </c>
      <c r="AU149" t="str">
        <f t="array" aca="1" ref="AU149" ca="1">IF(AND(AU$3=INDIRECT("'" &amp; $O$3 &amp;"'!$H"&amp;6+$AO40),$AR$110=INDIRECT("'" &amp; $O$3 &amp;"'!$j"&amp;6+$AO40)),INDIRECT("'" &amp; $O$3 &amp;"'!$b"&amp;6+$AO40),"")</f>
        <v/>
      </c>
      <c r="AW149" t="str">
        <f t="array" aca="1" ref="AW149" ca="1">IF(AND(AW$3=INDIRECT("'" &amp; $O$3 &amp;"'!$H"&amp;6+$AO40),$AR$110=INDIRECT("'" &amp; $O$3 &amp;"'!$j"&amp;6+$AO40)),INDIRECT("'" &amp; $O$3 &amp;"'!$b"&amp;6+$AO40),"")</f>
        <v/>
      </c>
      <c r="AY149" t="str">
        <f t="array" aca="1" ref="AY149" ca="1">IF(AND(AY$3=INDIRECT("'" &amp; $O$3 &amp;"'!$H"&amp;6+$AO40),$AR$110=INDIRECT("'" &amp; $O$3 &amp;"'!$j"&amp;6+$AO40)),INDIRECT("'" &amp; $O$3 &amp;"'!$b"&amp;6+$AO40),"")</f>
        <v/>
      </c>
      <c r="BA149" t="str">
        <f t="array" aca="1" ref="BA149" ca="1">IF(AND(BA$3=INDIRECT("'" &amp; $O$3 &amp;"'!$H"&amp;6+$AO40),$AR$110=INDIRECT("'" &amp; $O$3 &amp;"'!$j"&amp;6+$AO40)),INDIRECT("'" &amp; $O$3 &amp;"'!$b"&amp;6+$AO40),"")</f>
        <v/>
      </c>
      <c r="BC149" t="str">
        <f t="array" aca="1" ref="BC149" ca="1">IF(AND(BC$3=INDIRECT("'" &amp; $O$3 &amp;"'!$H"&amp;6+$AO40),$AR$110=INDIRECT("'" &amp; $O$3 &amp;"'!$j"&amp;6+$AO40)),INDIRECT("'" &amp; $O$3 &amp;"'!$b"&amp;6+$AO40),"")</f>
        <v/>
      </c>
      <c r="BE149" t="str">
        <f t="array" aca="1" ref="BE149" ca="1">IF(AND(BE$3=INDIRECT("'" &amp; $O$3 &amp;"'!$H"&amp;6+$AO40),$AR$110=INDIRECT("'" &amp; $O$3 &amp;"'!$j"&amp;6+$AO40)),INDIRECT("'" &amp; $O$3 &amp;"'!$b"&amp;6+$AO40),"")</f>
        <v/>
      </c>
      <c r="BG149" t="str">
        <f t="array" aca="1" ref="BG149" ca="1">IF(AND(BG$3=INDIRECT("'" &amp; $O$3 &amp;"'!$H"&amp;6+$AO40),$AR$110=INDIRECT("'" &amp; $O$3 &amp;"'!$j"&amp;6+$AO40)),INDIRECT("'" &amp; $O$3 &amp;"'!$b"&amp;6+$AO40),"")</f>
        <v/>
      </c>
      <c r="BI149" t="str">
        <f t="array" aca="1" ref="BI149" ca="1">IF(AND(BI$3=INDIRECT("'" &amp; $O$3 &amp;"'!$H"&amp;6+$AO40),$AR$110=INDIRECT("'" &amp; $O$3 &amp;"'!$j"&amp;6+$AO40)),INDIRECT("'" &amp; $O$3 &amp;"'!$b"&amp;6+$AO40),"")</f>
        <v/>
      </c>
      <c r="BK149" t="str">
        <f t="array" aca="1" ref="BK149" ca="1">IF(AND(BK$3=INDIRECT("'" &amp; $O$3 &amp;"'!$H"&amp;6+$AO40),$AR$110=INDIRECT("'" &amp; $O$3 &amp;"'!$j"&amp;6+$AO40)),INDIRECT("'" &amp; $O$3 &amp;"'!$b"&amp;6+$AO40),"")</f>
        <v/>
      </c>
      <c r="BM149" t="str">
        <f t="array" aca="1" ref="BM149" ca="1">IF(AND(BM$3=INDIRECT("'" &amp; $O$3 &amp;"'!$H"&amp;6+$AO40),$AR$110=INDIRECT("'" &amp; $O$3 &amp;"'!$j"&amp;6+$AO40)),INDIRECT("'" &amp; $O$3 &amp;"'!$b"&amp;6+$AO40),"")</f>
        <v/>
      </c>
      <c r="BO149" t="str">
        <f t="array" aca="1" ref="BO149" ca="1">IF(AND(BO$3=INDIRECT("'" &amp; $O$3 &amp;"'!$H"&amp;6+$AO40),$AR$110=INDIRECT("'" &amp; $O$3 &amp;"'!$j"&amp;6+$AO40)),INDIRECT("'" &amp; $O$3 &amp;"'!$b"&amp;6+$AO40),"")</f>
        <v/>
      </c>
      <c r="BQ149" t="str">
        <f t="array" aca="1" ref="BQ149" ca="1">IF(AND(BQ$3=INDIRECT("'" &amp; $O$3 &amp;"'!$H"&amp;6+$AO40),$AR$110=INDIRECT("'" &amp; $O$3 &amp;"'!$j"&amp;6+$AO40)),INDIRECT("'" &amp; $O$3 &amp;"'!$b"&amp;6+$AO40),"")</f>
        <v/>
      </c>
      <c r="BV149" t="str">
        <f t="array" aca="1" ref="BV149" ca="1">IF(AND(BV$3=INDIRECT("'" &amp; $O$3 &amp;"'!$H"&amp;6+$AO40),$AR$110=INDIRECT("'" &amp; $O$3 &amp;"'!$j"&amp;6+$AO40)),INDIRECT("'" &amp; $O$3 &amp;"'!$c"&amp;6+$AO40),"")</f>
        <v/>
      </c>
      <c r="BX149" t="str">
        <f t="array" aca="1" ref="BX149" ca="1">IF(AND(BX$3=INDIRECT("'" &amp; $O$3 &amp;"'!$H"&amp;6+$AO40),$AR$110=INDIRECT("'" &amp; $O$3 &amp;"'!$j"&amp;6+$AO40)),INDIRECT("'" &amp; $O$3 &amp;"'!$c"&amp;6+$AO40),"")</f>
        <v/>
      </c>
      <c r="BZ149" t="str">
        <f t="array" aca="1" ref="BZ149" ca="1">IF(AND(BZ$3=INDIRECT("'" &amp; $O$3 &amp;"'!$H"&amp;6+$AO40),$AR$110=INDIRECT("'" &amp; $O$3 &amp;"'!$j"&amp;6+$AO40)),INDIRECT("'" &amp; $O$3 &amp;"'!$c"&amp;6+$AO40),"")</f>
        <v/>
      </c>
      <c r="CB149" t="str">
        <f t="array" aca="1" ref="CB149" ca="1">IF(AND(CB$3=INDIRECT("'" &amp; $O$3 &amp;"'!$H"&amp;6+$AO40),$AR$110=INDIRECT("'" &amp; $O$3 &amp;"'!$j"&amp;6+$AO40)),INDIRECT("'" &amp; $O$3 &amp;"'!$c"&amp;6+$AO40),"")</f>
        <v/>
      </c>
      <c r="CD149" t="str">
        <f t="array" aca="1" ref="CD149" ca="1">IF(AND(CD$3=INDIRECT("'" &amp; $O$3 &amp;"'!$H"&amp;6+$AO40),$AR$110=INDIRECT("'" &amp; $O$3 &amp;"'!$j"&amp;6+$AO40)),INDIRECT("'" &amp; $O$3 &amp;"'!$c"&amp;6+$AO40),"")</f>
        <v/>
      </c>
      <c r="CF149" t="str">
        <f t="array" aca="1" ref="CF149" ca="1">IF(AND(CF$3=INDIRECT("'" &amp; $O$3 &amp;"'!$H"&amp;6+$AO40),$AR$110=INDIRECT("'" &amp; $O$3 &amp;"'!$j"&amp;6+$AO40)),INDIRECT("'" &amp; $O$3 &amp;"'!$c"&amp;6+$AO40),"")</f>
        <v/>
      </c>
      <c r="CH149" t="str">
        <f t="array" aca="1" ref="CH149" ca="1">IF(AND(CH$3=INDIRECT("'" &amp; $O$3 &amp;"'!$H"&amp;6+$AO40),$AR$110=INDIRECT("'" &amp; $O$3 &amp;"'!$j"&amp;6+$AO40)),INDIRECT("'" &amp; $O$3 &amp;"'!$c"&amp;6+$AO40),"")</f>
        <v/>
      </c>
      <c r="CJ149" t="str">
        <f t="array" aca="1" ref="CJ149" ca="1">IF(AND(CJ$3=INDIRECT("'" &amp; $O$3 &amp;"'!$H"&amp;6+$AO40),$AR$110=INDIRECT("'" &amp; $O$3 &amp;"'!$j"&amp;6+$AO40)),INDIRECT("'" &amp; $O$3 &amp;"'!$c"&amp;6+$AO40),"")</f>
        <v/>
      </c>
      <c r="CL149" t="str">
        <f t="array" aca="1" ref="CL149" ca="1">IF(AND(CL$3=INDIRECT("'" &amp; $O$3 &amp;"'!$H"&amp;6+$AO40),$AR$110=INDIRECT("'" &amp; $O$3 &amp;"'!$j"&amp;6+$AO40)),INDIRECT("'" &amp; $O$3 &amp;"'!$c"&amp;6+$AO40),"")</f>
        <v/>
      </c>
      <c r="CN149" t="str">
        <f t="array" aca="1" ref="CN149" ca="1">IF(AND(CN$3=INDIRECT("'" &amp; $O$3 &amp;"'!$H"&amp;6+$AO40),$AR$110=INDIRECT("'" &amp; $O$3 &amp;"'!$j"&amp;6+$AO40)),INDIRECT("'" &amp; $O$3 &amp;"'!$c"&amp;6+$AO40),"")</f>
        <v/>
      </c>
      <c r="CP149" t="str">
        <f t="array" aca="1" ref="CP149" ca="1">IF(AND(CP$3=INDIRECT("'" &amp; $O$3 &amp;"'!$H"&amp;6+$AO40),$AR$110=INDIRECT("'" &amp; $O$3 &amp;"'!$j"&amp;6+$AO40)),INDIRECT("'" &amp; $O$3 &amp;"'!$c"&amp;6+$AO40),"")</f>
        <v/>
      </c>
      <c r="CR149" s="218" t="str">
        <f t="array" aca="1" ref="CR149" ca="1">IF(AND(CR$3=INDIRECT("'" &amp; $O$3 &amp;"'!$H"&amp;6+$AO40),$AR$110=INDIRECT("'" &amp; $O$3 &amp;"'!$j"&amp;6+$AO40)),INDIRECT("'" &amp; $O$3 &amp;"'!$c"&amp;6+$AO40),"")</f>
        <v/>
      </c>
      <c r="CT149" s="218" t="str">
        <f t="array" aca="1" ref="CT149" ca="1">IF(AND(CT$3=INDIRECT("'" &amp; $O$3 &amp;"'!$H"&amp;6+$AO40),$AR$110=INDIRECT("'" &amp; $O$3 &amp;"'!$j"&amp;6+$AO40)),INDIRECT("'" &amp; $O$3 &amp;"'!$b"&amp;6+$AO40),"")</f>
        <v/>
      </c>
      <c r="CX149" s="218" t="str">
        <f t="array" aca="1" ref="CX149" ca="1">IF(AND(CX$3=INDIRECT("'" &amp; $O$3 &amp;"'!$H"&amp;6+$AO40),$AR$110=INDIRECT("'" &amp; $O$3 &amp;"'!$j"&amp;6+$AO40)),INDIRECT("'" &amp; $O$3 &amp;"'!$d"&amp;6+$AO40),"")</f>
        <v/>
      </c>
      <c r="CZ149" s="218" t="str">
        <f t="array" aca="1" ref="CZ149" ca="1">IF(AND(CZ$3=INDIRECT("'" &amp; $O$3 &amp;"'!$H"&amp;6+$AO40),$AR$110=INDIRECT("'" &amp; $O$3 &amp;"'!$j"&amp;6+$AO40)),INDIRECT("'" &amp; $O$3 &amp;"'!$d"&amp;6+$AO40),"")</f>
        <v/>
      </c>
      <c r="DB149" s="218" t="str">
        <f t="array" aca="1" ref="DB149" ca="1">IF(AND(DB$3=INDIRECT("'" &amp; $O$3 &amp;"'!$H"&amp;6+$AO40),$AR$110=INDIRECT("'" &amp; $O$3 &amp;"'!$j"&amp;6+$AO40)),INDIRECT("'" &amp; $O$3 &amp;"'!$d"&amp;6+$AO40),"")</f>
        <v/>
      </c>
      <c r="DD149" s="218" t="str">
        <f t="array" aca="1" ref="DD149" ca="1">IF(AND(DD$3=INDIRECT("'" &amp; $O$3 &amp;"'!$H"&amp;6+$AO40),$AR$110=INDIRECT("'" &amp; $O$3 &amp;"'!$j"&amp;6+$AO40)),INDIRECT("'" &amp; $O$3 &amp;"'!$d"&amp;6+$AO40),"")</f>
        <v/>
      </c>
      <c r="DF149" s="218" t="str">
        <f t="array" aca="1" ref="DF149" ca="1">IF(AND(DF$3=INDIRECT("'" &amp; $O$3 &amp;"'!$H"&amp;6+$AO40),$AR$110=INDIRECT("'" &amp; $O$3 &amp;"'!$j"&amp;6+$AO40)),INDIRECT("'" &amp; $O$3 &amp;"'!$d"&amp;6+$AO40),"")</f>
        <v/>
      </c>
      <c r="DH149" s="218" t="str">
        <f t="array" aca="1" ref="DH149" ca="1">IF(AND(DH$3=INDIRECT("'" &amp; $O$3 &amp;"'!$H"&amp;6+$AO40),$AR$110=INDIRECT("'" &amp; $O$3 &amp;"'!$j"&amp;6+$AO40)),INDIRECT("'" &amp; $O$3 &amp;"'!$d"&amp;6+$AO40),"")</f>
        <v/>
      </c>
      <c r="DJ149" s="218" t="str">
        <f t="array" aca="1" ref="DJ149" ca="1">IF(AND(DJ$3=INDIRECT("'" &amp; $O$3 &amp;"'!$H"&amp;6+$AO40),$AR$110=INDIRECT("'" &amp; $O$3 &amp;"'!$j"&amp;6+$AO40)),INDIRECT("'" &amp; $O$3 &amp;"'!$d"&amp;6+$AO40),"")</f>
        <v/>
      </c>
      <c r="DL149" s="218" t="str">
        <f t="array" aca="1" ref="DL149" ca="1">IF(AND(DL$3=INDIRECT("'" &amp; $O$3 &amp;"'!$H"&amp;6+$AO40),$AR$110=INDIRECT("'" &amp; $O$3 &amp;"'!$j"&amp;6+$AO40)),INDIRECT("'" &amp; $O$3 &amp;"'!$d"&amp;6+$AO40),"")</f>
        <v/>
      </c>
      <c r="DN149" s="218" t="str">
        <f t="array" aca="1" ref="DN149" ca="1">IF(AND(DN$3=INDIRECT("'" &amp; $O$3 &amp;"'!$H"&amp;6+$AO40),$AR$110=INDIRECT("'" &amp; $O$3 &amp;"'!$j"&amp;6+$AO40)),INDIRECT("'" &amp; $O$3 &amp;"'!$d"&amp;6+$AO40),"")</f>
        <v/>
      </c>
      <c r="DP149" s="218" t="str">
        <f t="array" aca="1" ref="DP149" ca="1">IF(AND(DP$3=INDIRECT("'" &amp; $O$3 &amp;"'!$H"&amp;6+$AO40),$AR$110=INDIRECT("'" &amp; $O$3 &amp;"'!$j"&amp;6+$AO40)),INDIRECT("'" &amp; $O$3 &amp;"'!$d"&amp;6+$AO40),"")</f>
        <v/>
      </c>
      <c r="DR149" s="218" t="str">
        <f t="array" aca="1" ref="DR149" ca="1">IF(AND(DR$3=INDIRECT("'" &amp; $O$3 &amp;"'!$H"&amp;6+$AO40),$AR$110=INDIRECT("'" &amp; $O$3 &amp;"'!$j"&amp;6+$AO40)),INDIRECT("'" &amp; $O$3 &amp;"'!$d"&amp;6+$AO40),"")</f>
        <v/>
      </c>
      <c r="DT149" s="218" t="str">
        <f t="array" aca="1" ref="DT149" ca="1">IF(AND(DT$3=INDIRECT("'" &amp; $O$3 &amp;"'!$H"&amp;6+$AO40),$AR$110=INDIRECT("'" &amp; $O$3 &amp;"'!$j"&amp;6+$AO40)),INDIRECT("'" &amp; $O$3 &amp;"'!$d"&amp;6+$AO40),"")</f>
        <v/>
      </c>
      <c r="DV149" s="218" t="str">
        <f t="array" aca="1" ref="DV149" ca="1">IF(AND(DV$3=INDIRECT("'" &amp; $O$3 &amp;"'!$H"&amp;6+$AO40),$AR$110=INDIRECT("'" &amp; $O$3 &amp;"'!$j"&amp;6+$AO40)),INDIRECT("'" &amp; $O$3 &amp;"'!$b"&amp;6+$AO40),"")</f>
        <v/>
      </c>
    </row>
    <row r="150" spans="45:126">
      <c r="AS150" t="str">
        <f t="array" aca="1" ref="AS150" ca="1">IF(AND(AS$3=INDIRECT("'" &amp; $O$3 &amp;"'!$H"&amp;6+$AO41),$AR$110=INDIRECT("'" &amp; $O$3 &amp;"'!$j"&amp;6+$AO41)),INDIRECT("'" &amp; $O$3 &amp;"'!$b"&amp;6+$AO41),"")</f>
        <v/>
      </c>
      <c r="AU150" t="str">
        <f t="array" aca="1" ref="AU150" ca="1">IF(AND(AU$3=INDIRECT("'" &amp; $O$3 &amp;"'!$H"&amp;6+$AO41),$AR$110=INDIRECT("'" &amp; $O$3 &amp;"'!$j"&amp;6+$AO41)),INDIRECT("'" &amp; $O$3 &amp;"'!$b"&amp;6+$AO41),"")</f>
        <v/>
      </c>
      <c r="AW150" t="str">
        <f t="array" aca="1" ref="AW150" ca="1">IF(AND(AW$3=INDIRECT("'" &amp; $O$3 &amp;"'!$H"&amp;6+$AO41),$AR$110=INDIRECT("'" &amp; $O$3 &amp;"'!$j"&amp;6+$AO41)),INDIRECT("'" &amp; $O$3 &amp;"'!$b"&amp;6+$AO41),"")</f>
        <v/>
      </c>
      <c r="AY150" t="str">
        <f t="array" aca="1" ref="AY150" ca="1">IF(AND(AY$3=INDIRECT("'" &amp; $O$3 &amp;"'!$H"&amp;6+$AO41),$AR$110=INDIRECT("'" &amp; $O$3 &amp;"'!$j"&amp;6+$AO41)),INDIRECT("'" &amp; $O$3 &amp;"'!$b"&amp;6+$AO41),"")</f>
        <v/>
      </c>
      <c r="BA150" t="str">
        <f t="array" aca="1" ref="BA150" ca="1">IF(AND(BA$3=INDIRECT("'" &amp; $O$3 &amp;"'!$H"&amp;6+$AO41),$AR$110=INDIRECT("'" &amp; $O$3 &amp;"'!$j"&amp;6+$AO41)),INDIRECT("'" &amp; $O$3 &amp;"'!$b"&amp;6+$AO41),"")</f>
        <v/>
      </c>
      <c r="BC150" t="str">
        <f t="array" aca="1" ref="BC150" ca="1">IF(AND(BC$3=INDIRECT("'" &amp; $O$3 &amp;"'!$H"&amp;6+$AO41),$AR$110=INDIRECT("'" &amp; $O$3 &amp;"'!$j"&amp;6+$AO41)),INDIRECT("'" &amp; $O$3 &amp;"'!$b"&amp;6+$AO41),"")</f>
        <v/>
      </c>
      <c r="BE150" t="str">
        <f t="array" aca="1" ref="BE150" ca="1">IF(AND(BE$3=INDIRECT("'" &amp; $O$3 &amp;"'!$H"&amp;6+$AO41),$AR$110=INDIRECT("'" &amp; $O$3 &amp;"'!$j"&amp;6+$AO41)),INDIRECT("'" &amp; $O$3 &amp;"'!$b"&amp;6+$AO41),"")</f>
        <v/>
      </c>
      <c r="BG150" t="str">
        <f t="array" aca="1" ref="BG150" ca="1">IF(AND(BG$3=INDIRECT("'" &amp; $O$3 &amp;"'!$H"&amp;6+$AO41),$AR$110=INDIRECT("'" &amp; $O$3 &amp;"'!$j"&amp;6+$AO41)),INDIRECT("'" &amp; $O$3 &amp;"'!$b"&amp;6+$AO41),"")</f>
        <v/>
      </c>
      <c r="BI150" t="str">
        <f t="array" aca="1" ref="BI150" ca="1">IF(AND(BI$3=INDIRECT("'" &amp; $O$3 &amp;"'!$H"&amp;6+$AO41),$AR$110=INDIRECT("'" &amp; $O$3 &amp;"'!$j"&amp;6+$AO41)),INDIRECT("'" &amp; $O$3 &amp;"'!$b"&amp;6+$AO41),"")</f>
        <v/>
      </c>
      <c r="BK150" t="str">
        <f t="array" aca="1" ref="BK150" ca="1">IF(AND(BK$3=INDIRECT("'" &amp; $O$3 &amp;"'!$H"&amp;6+$AO41),$AR$110=INDIRECT("'" &amp; $O$3 &amp;"'!$j"&amp;6+$AO41)),INDIRECT("'" &amp; $O$3 &amp;"'!$b"&amp;6+$AO41),"")</f>
        <v/>
      </c>
      <c r="BM150" t="str">
        <f t="array" aca="1" ref="BM150" ca="1">IF(AND(BM$3=INDIRECT("'" &amp; $O$3 &amp;"'!$H"&amp;6+$AO41),$AR$110=INDIRECT("'" &amp; $O$3 &amp;"'!$j"&amp;6+$AO41)),INDIRECT("'" &amp; $O$3 &amp;"'!$b"&amp;6+$AO41),"")</f>
        <v/>
      </c>
      <c r="BO150" t="str">
        <f t="array" aca="1" ref="BO150" ca="1">IF(AND(BO$3=INDIRECT("'" &amp; $O$3 &amp;"'!$H"&amp;6+$AO41),$AR$110=INDIRECT("'" &amp; $O$3 &amp;"'!$j"&amp;6+$AO41)),INDIRECT("'" &amp; $O$3 &amp;"'!$b"&amp;6+$AO41),"")</f>
        <v/>
      </c>
      <c r="BQ150" t="str">
        <f t="array" aca="1" ref="BQ150" ca="1">IF(AND(BQ$3=INDIRECT("'" &amp; $O$3 &amp;"'!$H"&amp;6+$AO41),$AR$110=INDIRECT("'" &amp; $O$3 &amp;"'!$j"&amp;6+$AO41)),INDIRECT("'" &amp; $O$3 &amp;"'!$b"&amp;6+$AO41),"")</f>
        <v/>
      </c>
      <c r="BV150" t="str">
        <f t="array" aca="1" ref="BV150" ca="1">IF(AND(BV$3=INDIRECT("'" &amp; $O$3 &amp;"'!$H"&amp;6+$AO41),$AR$110=INDIRECT("'" &amp; $O$3 &amp;"'!$j"&amp;6+$AO41)),INDIRECT("'" &amp; $O$3 &amp;"'!$c"&amp;6+$AO41),"")</f>
        <v/>
      </c>
      <c r="BX150" t="str">
        <f t="array" aca="1" ref="BX150" ca="1">IF(AND(BX$3=INDIRECT("'" &amp; $O$3 &amp;"'!$H"&amp;6+$AO41),$AR$110=INDIRECT("'" &amp; $O$3 &amp;"'!$j"&amp;6+$AO41)),INDIRECT("'" &amp; $O$3 &amp;"'!$c"&amp;6+$AO41),"")</f>
        <v/>
      </c>
      <c r="BZ150" t="str">
        <f t="array" aca="1" ref="BZ150" ca="1">IF(AND(BZ$3=INDIRECT("'" &amp; $O$3 &amp;"'!$H"&amp;6+$AO41),$AR$110=INDIRECT("'" &amp; $O$3 &amp;"'!$j"&amp;6+$AO41)),INDIRECT("'" &amp; $O$3 &amp;"'!$c"&amp;6+$AO41),"")</f>
        <v/>
      </c>
      <c r="CB150" t="str">
        <f t="array" aca="1" ref="CB150" ca="1">IF(AND(CB$3=INDIRECT("'" &amp; $O$3 &amp;"'!$H"&amp;6+$AO41),$AR$110=INDIRECT("'" &amp; $O$3 &amp;"'!$j"&amp;6+$AO41)),INDIRECT("'" &amp; $O$3 &amp;"'!$c"&amp;6+$AO41),"")</f>
        <v/>
      </c>
      <c r="CD150" t="str">
        <f t="array" aca="1" ref="CD150" ca="1">IF(AND(CD$3=INDIRECT("'" &amp; $O$3 &amp;"'!$H"&amp;6+$AO41),$AR$110=INDIRECT("'" &amp; $O$3 &amp;"'!$j"&amp;6+$AO41)),INDIRECT("'" &amp; $O$3 &amp;"'!$c"&amp;6+$AO41),"")</f>
        <v/>
      </c>
      <c r="CF150" t="str">
        <f t="array" aca="1" ref="CF150" ca="1">IF(AND(CF$3=INDIRECT("'" &amp; $O$3 &amp;"'!$H"&amp;6+$AO41),$AR$110=INDIRECT("'" &amp; $O$3 &amp;"'!$j"&amp;6+$AO41)),INDIRECT("'" &amp; $O$3 &amp;"'!$c"&amp;6+$AO41),"")</f>
        <v/>
      </c>
      <c r="CH150" t="str">
        <f t="array" aca="1" ref="CH150" ca="1">IF(AND(CH$3=INDIRECT("'" &amp; $O$3 &amp;"'!$H"&amp;6+$AO41),$AR$110=INDIRECT("'" &amp; $O$3 &amp;"'!$j"&amp;6+$AO41)),INDIRECT("'" &amp; $O$3 &amp;"'!$c"&amp;6+$AO41),"")</f>
        <v/>
      </c>
      <c r="CJ150" t="str">
        <f t="array" aca="1" ref="CJ150" ca="1">IF(AND(CJ$3=INDIRECT("'" &amp; $O$3 &amp;"'!$H"&amp;6+$AO41),$AR$110=INDIRECT("'" &amp; $O$3 &amp;"'!$j"&amp;6+$AO41)),INDIRECT("'" &amp; $O$3 &amp;"'!$c"&amp;6+$AO41),"")</f>
        <v/>
      </c>
      <c r="CL150" t="str">
        <f t="array" aca="1" ref="CL150" ca="1">IF(AND(CL$3=INDIRECT("'" &amp; $O$3 &amp;"'!$H"&amp;6+$AO41),$AR$110=INDIRECT("'" &amp; $O$3 &amp;"'!$j"&amp;6+$AO41)),INDIRECT("'" &amp; $O$3 &amp;"'!$c"&amp;6+$AO41),"")</f>
        <v/>
      </c>
      <c r="CN150" t="str">
        <f t="array" aca="1" ref="CN150" ca="1">IF(AND(CN$3=INDIRECT("'" &amp; $O$3 &amp;"'!$H"&amp;6+$AO41),$AR$110=INDIRECT("'" &amp; $O$3 &amp;"'!$j"&amp;6+$AO41)),INDIRECT("'" &amp; $O$3 &amp;"'!$c"&amp;6+$AO41),"")</f>
        <v/>
      </c>
      <c r="CP150" t="str">
        <f t="array" aca="1" ref="CP150" ca="1">IF(AND(CP$3=INDIRECT("'" &amp; $O$3 &amp;"'!$H"&amp;6+$AO41),$AR$110=INDIRECT("'" &amp; $O$3 &amp;"'!$j"&amp;6+$AO41)),INDIRECT("'" &amp; $O$3 &amp;"'!$c"&amp;6+$AO41),"")</f>
        <v/>
      </c>
      <c r="CR150" s="218" t="str">
        <f t="array" aca="1" ref="CR150" ca="1">IF(AND(CR$3=INDIRECT("'" &amp; $O$3 &amp;"'!$H"&amp;6+$AO41),$AR$110=INDIRECT("'" &amp; $O$3 &amp;"'!$j"&amp;6+$AO41)),INDIRECT("'" &amp; $O$3 &amp;"'!$c"&amp;6+$AO41),"")</f>
        <v/>
      </c>
      <c r="CT150" s="218" t="str">
        <f t="array" aca="1" ref="CT150" ca="1">IF(AND(CT$3=INDIRECT("'" &amp; $O$3 &amp;"'!$H"&amp;6+$AO41),$AR$110=INDIRECT("'" &amp; $O$3 &amp;"'!$j"&amp;6+$AO41)),INDIRECT("'" &amp; $O$3 &amp;"'!$b"&amp;6+$AO41),"")</f>
        <v/>
      </c>
      <c r="CX150" s="218" t="str">
        <f t="array" aca="1" ref="CX150" ca="1">IF(AND(CX$3=INDIRECT("'" &amp; $O$3 &amp;"'!$H"&amp;6+$AO41),$AR$110=INDIRECT("'" &amp; $O$3 &amp;"'!$j"&amp;6+$AO41)),INDIRECT("'" &amp; $O$3 &amp;"'!$d"&amp;6+$AO41),"")</f>
        <v/>
      </c>
      <c r="CZ150" s="218" t="str">
        <f t="array" aca="1" ref="CZ150" ca="1">IF(AND(CZ$3=INDIRECT("'" &amp; $O$3 &amp;"'!$H"&amp;6+$AO41),$AR$110=INDIRECT("'" &amp; $O$3 &amp;"'!$j"&amp;6+$AO41)),INDIRECT("'" &amp; $O$3 &amp;"'!$d"&amp;6+$AO41),"")</f>
        <v/>
      </c>
      <c r="DB150" s="218" t="str">
        <f t="array" aca="1" ref="DB150" ca="1">IF(AND(DB$3=INDIRECT("'" &amp; $O$3 &amp;"'!$H"&amp;6+$AO41),$AR$110=INDIRECT("'" &amp; $O$3 &amp;"'!$j"&amp;6+$AO41)),INDIRECT("'" &amp; $O$3 &amp;"'!$d"&amp;6+$AO41),"")</f>
        <v/>
      </c>
      <c r="DD150" s="218" t="str">
        <f t="array" aca="1" ref="DD150" ca="1">IF(AND(DD$3=INDIRECT("'" &amp; $O$3 &amp;"'!$H"&amp;6+$AO41),$AR$110=INDIRECT("'" &amp; $O$3 &amp;"'!$j"&amp;6+$AO41)),INDIRECT("'" &amp; $O$3 &amp;"'!$d"&amp;6+$AO41),"")</f>
        <v/>
      </c>
      <c r="DF150" s="218" t="str">
        <f t="array" aca="1" ref="DF150" ca="1">IF(AND(DF$3=INDIRECT("'" &amp; $O$3 &amp;"'!$H"&amp;6+$AO41),$AR$110=INDIRECT("'" &amp; $O$3 &amp;"'!$j"&amp;6+$AO41)),INDIRECT("'" &amp; $O$3 &amp;"'!$d"&amp;6+$AO41),"")</f>
        <v/>
      </c>
      <c r="DH150" s="218" t="str">
        <f t="array" aca="1" ref="DH150" ca="1">IF(AND(DH$3=INDIRECT("'" &amp; $O$3 &amp;"'!$H"&amp;6+$AO41),$AR$110=INDIRECT("'" &amp; $O$3 &amp;"'!$j"&amp;6+$AO41)),INDIRECT("'" &amp; $O$3 &amp;"'!$d"&amp;6+$AO41),"")</f>
        <v/>
      </c>
      <c r="DJ150" s="218" t="str">
        <f t="array" aca="1" ref="DJ150" ca="1">IF(AND(DJ$3=INDIRECT("'" &amp; $O$3 &amp;"'!$H"&amp;6+$AO41),$AR$110=INDIRECT("'" &amp; $O$3 &amp;"'!$j"&amp;6+$AO41)),INDIRECT("'" &amp; $O$3 &amp;"'!$d"&amp;6+$AO41),"")</f>
        <v/>
      </c>
      <c r="DL150" s="218" t="str">
        <f t="array" aca="1" ref="DL150" ca="1">IF(AND(DL$3=INDIRECT("'" &amp; $O$3 &amp;"'!$H"&amp;6+$AO41),$AR$110=INDIRECT("'" &amp; $O$3 &amp;"'!$j"&amp;6+$AO41)),INDIRECT("'" &amp; $O$3 &amp;"'!$d"&amp;6+$AO41),"")</f>
        <v/>
      </c>
      <c r="DN150" s="218" t="str">
        <f t="array" aca="1" ref="DN150" ca="1">IF(AND(DN$3=INDIRECT("'" &amp; $O$3 &amp;"'!$H"&amp;6+$AO41),$AR$110=INDIRECT("'" &amp; $O$3 &amp;"'!$j"&amp;6+$AO41)),INDIRECT("'" &amp; $O$3 &amp;"'!$d"&amp;6+$AO41),"")</f>
        <v/>
      </c>
      <c r="DP150" s="218" t="str">
        <f t="array" aca="1" ref="DP150" ca="1">IF(AND(DP$3=INDIRECT("'" &amp; $O$3 &amp;"'!$H"&amp;6+$AO41),$AR$110=INDIRECT("'" &amp; $O$3 &amp;"'!$j"&amp;6+$AO41)),INDIRECT("'" &amp; $O$3 &amp;"'!$d"&amp;6+$AO41),"")</f>
        <v/>
      </c>
      <c r="DR150" s="218" t="str">
        <f t="array" aca="1" ref="DR150" ca="1">IF(AND(DR$3=INDIRECT("'" &amp; $O$3 &amp;"'!$H"&amp;6+$AO41),$AR$110=INDIRECT("'" &amp; $O$3 &amp;"'!$j"&amp;6+$AO41)),INDIRECT("'" &amp; $O$3 &amp;"'!$d"&amp;6+$AO41),"")</f>
        <v/>
      </c>
      <c r="DT150" s="218" t="str">
        <f t="array" aca="1" ref="DT150" ca="1">IF(AND(DT$3=INDIRECT("'" &amp; $O$3 &amp;"'!$H"&amp;6+$AO41),$AR$110=INDIRECT("'" &amp; $O$3 &amp;"'!$j"&amp;6+$AO41)),INDIRECT("'" &amp; $O$3 &amp;"'!$d"&amp;6+$AO41),"")</f>
        <v/>
      </c>
      <c r="DV150" s="218" t="str">
        <f t="array" aca="1" ref="DV150" ca="1">IF(AND(DV$3=INDIRECT("'" &amp; $O$3 &amp;"'!$H"&amp;6+$AO41),$AR$110=INDIRECT("'" &amp; $O$3 &amp;"'!$j"&amp;6+$AO41)),INDIRECT("'" &amp; $O$3 &amp;"'!$b"&amp;6+$AO41),"")</f>
        <v/>
      </c>
    </row>
    <row r="151" spans="45:126">
      <c r="AS151" t="str">
        <f t="array" aca="1" ref="AS151" ca="1">IF(AND(AS$3=INDIRECT("'" &amp; $O$3 &amp;"'!$H"&amp;6+$AO42),$AR$110=INDIRECT("'" &amp; $O$3 &amp;"'!$j"&amp;6+$AO42)),INDIRECT("'" &amp; $O$3 &amp;"'!$b"&amp;6+$AO42),"")</f>
        <v/>
      </c>
      <c r="AU151" t="str">
        <f t="array" aca="1" ref="AU151" ca="1">IF(AND(AU$3=INDIRECT("'" &amp; $O$3 &amp;"'!$H"&amp;6+$AO42),$AR$110=INDIRECT("'" &amp; $O$3 &amp;"'!$j"&amp;6+$AO42)),INDIRECT("'" &amp; $O$3 &amp;"'!$b"&amp;6+$AO42),"")</f>
        <v/>
      </c>
      <c r="AW151" t="str">
        <f t="array" aca="1" ref="AW151" ca="1">IF(AND(AW$3=INDIRECT("'" &amp; $O$3 &amp;"'!$H"&amp;6+$AO42),$AR$110=INDIRECT("'" &amp; $O$3 &amp;"'!$j"&amp;6+$AO42)),INDIRECT("'" &amp; $O$3 &amp;"'!$b"&amp;6+$AO42),"")</f>
        <v/>
      </c>
      <c r="AY151" t="str">
        <f t="array" aca="1" ref="AY151" ca="1">IF(AND(AY$3=INDIRECT("'" &amp; $O$3 &amp;"'!$H"&amp;6+$AO42),$AR$110=INDIRECT("'" &amp; $O$3 &amp;"'!$j"&amp;6+$AO42)),INDIRECT("'" &amp; $O$3 &amp;"'!$b"&amp;6+$AO42),"")</f>
        <v/>
      </c>
      <c r="BA151" t="str">
        <f t="array" aca="1" ref="BA151" ca="1">IF(AND(BA$3=INDIRECT("'" &amp; $O$3 &amp;"'!$H"&amp;6+$AO42),$AR$110=INDIRECT("'" &amp; $O$3 &amp;"'!$j"&amp;6+$AO42)),INDIRECT("'" &amp; $O$3 &amp;"'!$b"&amp;6+$AO42),"")</f>
        <v/>
      </c>
      <c r="BC151" t="str">
        <f t="array" aca="1" ref="BC151" ca="1">IF(AND(BC$3=INDIRECT("'" &amp; $O$3 &amp;"'!$H"&amp;6+$AO42),$AR$110=INDIRECT("'" &amp; $O$3 &amp;"'!$j"&amp;6+$AO42)),INDIRECT("'" &amp; $O$3 &amp;"'!$b"&amp;6+$AO42),"")</f>
        <v/>
      </c>
      <c r="BE151" t="str">
        <f t="array" aca="1" ref="BE151" ca="1">IF(AND(BE$3=INDIRECT("'" &amp; $O$3 &amp;"'!$H"&amp;6+$AO42),$AR$110=INDIRECT("'" &amp; $O$3 &amp;"'!$j"&amp;6+$AO42)),INDIRECT("'" &amp; $O$3 &amp;"'!$b"&amp;6+$AO42),"")</f>
        <v/>
      </c>
      <c r="BG151" t="str">
        <f t="array" aca="1" ref="BG151" ca="1">IF(AND(BG$3=INDIRECT("'" &amp; $O$3 &amp;"'!$H"&amp;6+$AO42),$AR$110=INDIRECT("'" &amp; $O$3 &amp;"'!$j"&amp;6+$AO42)),INDIRECT("'" &amp; $O$3 &amp;"'!$b"&amp;6+$AO42),"")</f>
        <v/>
      </c>
      <c r="BI151" t="str">
        <f t="array" aca="1" ref="BI151" ca="1">IF(AND(BI$3=INDIRECT("'" &amp; $O$3 &amp;"'!$H"&amp;6+$AO42),$AR$110=INDIRECT("'" &amp; $O$3 &amp;"'!$j"&amp;6+$AO42)),INDIRECT("'" &amp; $O$3 &amp;"'!$b"&amp;6+$AO42),"")</f>
        <v/>
      </c>
      <c r="BK151" t="str">
        <f t="array" aca="1" ref="BK151" ca="1">IF(AND(BK$3=INDIRECT("'" &amp; $O$3 &amp;"'!$H"&amp;6+$AO42),$AR$110=INDIRECT("'" &amp; $O$3 &amp;"'!$j"&amp;6+$AO42)),INDIRECT("'" &amp; $O$3 &amp;"'!$b"&amp;6+$AO42),"")</f>
        <v/>
      </c>
      <c r="BM151" t="str">
        <f t="array" aca="1" ref="BM151" ca="1">IF(AND(BM$3=INDIRECT("'" &amp; $O$3 &amp;"'!$H"&amp;6+$AO42),$AR$110=INDIRECT("'" &amp; $O$3 &amp;"'!$j"&amp;6+$AO42)),INDIRECT("'" &amp; $O$3 &amp;"'!$b"&amp;6+$AO42),"")</f>
        <v/>
      </c>
      <c r="BO151" t="str">
        <f t="array" aca="1" ref="BO151" ca="1">IF(AND(BO$3=INDIRECT("'" &amp; $O$3 &amp;"'!$H"&amp;6+$AO42),$AR$110=INDIRECT("'" &amp; $O$3 &amp;"'!$j"&amp;6+$AO42)),INDIRECT("'" &amp; $O$3 &amp;"'!$b"&amp;6+$AO42),"")</f>
        <v/>
      </c>
      <c r="BQ151" t="str">
        <f t="array" aca="1" ref="BQ151" ca="1">IF(AND(BQ$3=INDIRECT("'" &amp; $O$3 &amp;"'!$H"&amp;6+$AO42),$AR$110=INDIRECT("'" &amp; $O$3 &amp;"'!$j"&amp;6+$AO42)),INDIRECT("'" &amp; $O$3 &amp;"'!$b"&amp;6+$AO42),"")</f>
        <v/>
      </c>
      <c r="BV151" t="str">
        <f t="array" aca="1" ref="BV151" ca="1">IF(AND(BV$3=INDIRECT("'" &amp; $O$3 &amp;"'!$H"&amp;6+$AO42),$AR$110=INDIRECT("'" &amp; $O$3 &amp;"'!$j"&amp;6+$AO42)),INDIRECT("'" &amp; $O$3 &amp;"'!$c"&amp;6+$AO42),"")</f>
        <v/>
      </c>
      <c r="BX151" t="str">
        <f t="array" aca="1" ref="BX151" ca="1">IF(AND(BX$3=INDIRECT("'" &amp; $O$3 &amp;"'!$H"&amp;6+$AO42),$AR$110=INDIRECT("'" &amp; $O$3 &amp;"'!$j"&amp;6+$AO42)),INDIRECT("'" &amp; $O$3 &amp;"'!$c"&amp;6+$AO42),"")</f>
        <v/>
      </c>
      <c r="BZ151" t="str">
        <f t="array" aca="1" ref="BZ151" ca="1">IF(AND(BZ$3=INDIRECT("'" &amp; $O$3 &amp;"'!$H"&amp;6+$AO42),$AR$110=INDIRECT("'" &amp; $O$3 &amp;"'!$j"&amp;6+$AO42)),INDIRECT("'" &amp; $O$3 &amp;"'!$c"&amp;6+$AO42),"")</f>
        <v/>
      </c>
      <c r="CB151" t="str">
        <f t="array" aca="1" ref="CB151" ca="1">IF(AND(CB$3=INDIRECT("'" &amp; $O$3 &amp;"'!$H"&amp;6+$AO42),$AR$110=INDIRECT("'" &amp; $O$3 &amp;"'!$j"&amp;6+$AO42)),INDIRECT("'" &amp; $O$3 &amp;"'!$c"&amp;6+$AO42),"")</f>
        <v/>
      </c>
      <c r="CD151" t="str">
        <f t="array" aca="1" ref="CD151" ca="1">IF(AND(CD$3=INDIRECT("'" &amp; $O$3 &amp;"'!$H"&amp;6+$AO42),$AR$110=INDIRECT("'" &amp; $O$3 &amp;"'!$j"&amp;6+$AO42)),INDIRECT("'" &amp; $O$3 &amp;"'!$c"&amp;6+$AO42),"")</f>
        <v/>
      </c>
      <c r="CF151" t="str">
        <f t="array" aca="1" ref="CF151" ca="1">IF(AND(CF$3=INDIRECT("'" &amp; $O$3 &amp;"'!$H"&amp;6+$AO42),$AR$110=INDIRECT("'" &amp; $O$3 &amp;"'!$j"&amp;6+$AO42)),INDIRECT("'" &amp; $O$3 &amp;"'!$c"&amp;6+$AO42),"")</f>
        <v/>
      </c>
      <c r="CH151" t="str">
        <f t="array" aca="1" ref="CH151" ca="1">IF(AND(CH$3=INDIRECT("'" &amp; $O$3 &amp;"'!$H"&amp;6+$AO42),$AR$110=INDIRECT("'" &amp; $O$3 &amp;"'!$j"&amp;6+$AO42)),INDIRECT("'" &amp; $O$3 &amp;"'!$c"&amp;6+$AO42),"")</f>
        <v/>
      </c>
      <c r="CJ151" t="str">
        <f t="array" aca="1" ref="CJ151" ca="1">IF(AND(CJ$3=INDIRECT("'" &amp; $O$3 &amp;"'!$H"&amp;6+$AO42),$AR$110=INDIRECT("'" &amp; $O$3 &amp;"'!$j"&amp;6+$AO42)),INDIRECT("'" &amp; $O$3 &amp;"'!$c"&amp;6+$AO42),"")</f>
        <v/>
      </c>
      <c r="CL151" t="str">
        <f t="array" aca="1" ref="CL151" ca="1">IF(AND(CL$3=INDIRECT("'" &amp; $O$3 &amp;"'!$H"&amp;6+$AO42),$AR$110=INDIRECT("'" &amp; $O$3 &amp;"'!$j"&amp;6+$AO42)),INDIRECT("'" &amp; $O$3 &amp;"'!$c"&amp;6+$AO42),"")</f>
        <v/>
      </c>
      <c r="CN151" t="str">
        <f t="array" aca="1" ref="CN151" ca="1">IF(AND(CN$3=INDIRECT("'" &amp; $O$3 &amp;"'!$H"&amp;6+$AO42),$AR$110=INDIRECT("'" &amp; $O$3 &amp;"'!$j"&amp;6+$AO42)),INDIRECT("'" &amp; $O$3 &amp;"'!$c"&amp;6+$AO42),"")</f>
        <v/>
      </c>
      <c r="CP151" t="str">
        <f t="array" aca="1" ref="CP151" ca="1">IF(AND(CP$3=INDIRECT("'" &amp; $O$3 &amp;"'!$H"&amp;6+$AO42),$AR$110=INDIRECT("'" &amp; $O$3 &amp;"'!$j"&amp;6+$AO42)),INDIRECT("'" &amp; $O$3 &amp;"'!$c"&amp;6+$AO42),"")</f>
        <v/>
      </c>
      <c r="CR151" s="218" t="str">
        <f t="array" aca="1" ref="CR151" ca="1">IF(AND(CR$3=INDIRECT("'" &amp; $O$3 &amp;"'!$H"&amp;6+$AO42),$AR$110=INDIRECT("'" &amp; $O$3 &amp;"'!$j"&amp;6+$AO42)),INDIRECT("'" &amp; $O$3 &amp;"'!$c"&amp;6+$AO42),"")</f>
        <v/>
      </c>
      <c r="CT151" s="218" t="str">
        <f t="array" aca="1" ref="CT151" ca="1">IF(AND(CT$3=INDIRECT("'" &amp; $O$3 &amp;"'!$H"&amp;6+$AO42),$AR$110=INDIRECT("'" &amp; $O$3 &amp;"'!$j"&amp;6+$AO42)),INDIRECT("'" &amp; $O$3 &amp;"'!$b"&amp;6+$AO42),"")</f>
        <v/>
      </c>
      <c r="CX151" s="218" t="str">
        <f t="array" aca="1" ref="CX151" ca="1">IF(AND(CX$3=INDIRECT("'" &amp; $O$3 &amp;"'!$H"&amp;6+$AO42),$AR$110=INDIRECT("'" &amp; $O$3 &amp;"'!$j"&amp;6+$AO42)),INDIRECT("'" &amp; $O$3 &amp;"'!$d"&amp;6+$AO42),"")</f>
        <v/>
      </c>
      <c r="CZ151" s="218" t="str">
        <f t="array" aca="1" ref="CZ151" ca="1">IF(AND(CZ$3=INDIRECT("'" &amp; $O$3 &amp;"'!$H"&amp;6+$AO42),$AR$110=INDIRECT("'" &amp; $O$3 &amp;"'!$j"&amp;6+$AO42)),INDIRECT("'" &amp; $O$3 &amp;"'!$d"&amp;6+$AO42),"")</f>
        <v/>
      </c>
      <c r="DB151" s="218" t="str">
        <f t="array" aca="1" ref="DB151" ca="1">IF(AND(DB$3=INDIRECT("'" &amp; $O$3 &amp;"'!$H"&amp;6+$AO42),$AR$110=INDIRECT("'" &amp; $O$3 &amp;"'!$j"&amp;6+$AO42)),INDIRECT("'" &amp; $O$3 &amp;"'!$d"&amp;6+$AO42),"")</f>
        <v/>
      </c>
      <c r="DD151" s="218" t="str">
        <f t="array" aca="1" ref="DD151" ca="1">IF(AND(DD$3=INDIRECT("'" &amp; $O$3 &amp;"'!$H"&amp;6+$AO42),$AR$110=INDIRECT("'" &amp; $O$3 &amp;"'!$j"&amp;6+$AO42)),INDIRECT("'" &amp; $O$3 &amp;"'!$d"&amp;6+$AO42),"")</f>
        <v/>
      </c>
      <c r="DF151" s="218" t="str">
        <f t="array" aca="1" ref="DF151" ca="1">IF(AND(DF$3=INDIRECT("'" &amp; $O$3 &amp;"'!$H"&amp;6+$AO42),$AR$110=INDIRECT("'" &amp; $O$3 &amp;"'!$j"&amp;6+$AO42)),INDIRECT("'" &amp; $O$3 &amp;"'!$d"&amp;6+$AO42),"")</f>
        <v/>
      </c>
      <c r="DH151" s="218" t="str">
        <f t="array" aca="1" ref="DH151" ca="1">IF(AND(DH$3=INDIRECT("'" &amp; $O$3 &amp;"'!$H"&amp;6+$AO42),$AR$110=INDIRECT("'" &amp; $O$3 &amp;"'!$j"&amp;6+$AO42)),INDIRECT("'" &amp; $O$3 &amp;"'!$d"&amp;6+$AO42),"")</f>
        <v/>
      </c>
      <c r="DJ151" s="218" t="str">
        <f t="array" aca="1" ref="DJ151" ca="1">IF(AND(DJ$3=INDIRECT("'" &amp; $O$3 &amp;"'!$H"&amp;6+$AO42),$AR$110=INDIRECT("'" &amp; $O$3 &amp;"'!$j"&amp;6+$AO42)),INDIRECT("'" &amp; $O$3 &amp;"'!$d"&amp;6+$AO42),"")</f>
        <v/>
      </c>
      <c r="DL151" s="218" t="str">
        <f t="array" aca="1" ref="DL151" ca="1">IF(AND(DL$3=INDIRECT("'" &amp; $O$3 &amp;"'!$H"&amp;6+$AO42),$AR$110=INDIRECT("'" &amp; $O$3 &amp;"'!$j"&amp;6+$AO42)),INDIRECT("'" &amp; $O$3 &amp;"'!$d"&amp;6+$AO42),"")</f>
        <v/>
      </c>
      <c r="DN151" s="218" t="str">
        <f t="array" aca="1" ref="DN151" ca="1">IF(AND(DN$3=INDIRECT("'" &amp; $O$3 &amp;"'!$H"&amp;6+$AO42),$AR$110=INDIRECT("'" &amp; $O$3 &amp;"'!$j"&amp;6+$AO42)),INDIRECT("'" &amp; $O$3 &amp;"'!$d"&amp;6+$AO42),"")</f>
        <v/>
      </c>
      <c r="DP151" s="218" t="str">
        <f t="array" aca="1" ref="DP151" ca="1">IF(AND(DP$3=INDIRECT("'" &amp; $O$3 &amp;"'!$H"&amp;6+$AO42),$AR$110=INDIRECT("'" &amp; $O$3 &amp;"'!$j"&amp;6+$AO42)),INDIRECT("'" &amp; $O$3 &amp;"'!$d"&amp;6+$AO42),"")</f>
        <v/>
      </c>
      <c r="DR151" s="218" t="str">
        <f t="array" aca="1" ref="DR151" ca="1">IF(AND(DR$3=INDIRECT("'" &amp; $O$3 &amp;"'!$H"&amp;6+$AO42),$AR$110=INDIRECT("'" &amp; $O$3 &amp;"'!$j"&amp;6+$AO42)),INDIRECT("'" &amp; $O$3 &amp;"'!$d"&amp;6+$AO42),"")</f>
        <v/>
      </c>
      <c r="DT151" s="218" t="str">
        <f t="array" aca="1" ref="DT151" ca="1">IF(AND(DT$3=INDIRECT("'" &amp; $O$3 &amp;"'!$H"&amp;6+$AO42),$AR$110=INDIRECT("'" &amp; $O$3 &amp;"'!$j"&amp;6+$AO42)),INDIRECT("'" &amp; $O$3 &amp;"'!$d"&amp;6+$AO42),"")</f>
        <v/>
      </c>
      <c r="DV151" s="218" t="str">
        <f t="array" aca="1" ref="DV151" ca="1">IF(AND(DV$3=INDIRECT("'" &amp; $O$3 &amp;"'!$H"&amp;6+$AO42),$AR$110=INDIRECT("'" &amp; $O$3 &amp;"'!$j"&amp;6+$AO42)),INDIRECT("'" &amp; $O$3 &amp;"'!$b"&amp;6+$AO42),"")</f>
        <v/>
      </c>
    </row>
    <row r="152" spans="45:126">
      <c r="AS152" t="str">
        <f t="array" aca="1" ref="AS152" ca="1">IF(AND(AS$3=INDIRECT("'" &amp; $O$3 &amp;"'!$H"&amp;6+$AO43),$AR$110=INDIRECT("'" &amp; $O$3 &amp;"'!$j"&amp;6+$AO43)),INDIRECT("'" &amp; $O$3 &amp;"'!$b"&amp;6+$AO43),"")</f>
        <v/>
      </c>
      <c r="AU152" t="str">
        <f t="array" aca="1" ref="AU152" ca="1">IF(AND(AU$3=INDIRECT("'" &amp; $O$3 &amp;"'!$H"&amp;6+$AO43),$AR$110=INDIRECT("'" &amp; $O$3 &amp;"'!$j"&amp;6+$AO43)),INDIRECT("'" &amp; $O$3 &amp;"'!$b"&amp;6+$AO43),"")</f>
        <v/>
      </c>
      <c r="AW152" t="str">
        <f t="array" aca="1" ref="AW152" ca="1">IF(AND(AW$3=INDIRECT("'" &amp; $O$3 &amp;"'!$H"&amp;6+$AO43),$AR$110=INDIRECT("'" &amp; $O$3 &amp;"'!$j"&amp;6+$AO43)),INDIRECT("'" &amp; $O$3 &amp;"'!$b"&amp;6+$AO43),"")</f>
        <v/>
      </c>
      <c r="AY152" t="str">
        <f t="array" aca="1" ref="AY152" ca="1">IF(AND(AY$3=INDIRECT("'" &amp; $O$3 &amp;"'!$H"&amp;6+$AO43),$AR$110=INDIRECT("'" &amp; $O$3 &amp;"'!$j"&amp;6+$AO43)),INDIRECT("'" &amp; $O$3 &amp;"'!$b"&amp;6+$AO43),"")</f>
        <v/>
      </c>
      <c r="BA152" t="str">
        <f t="array" aca="1" ref="BA152" ca="1">IF(AND(BA$3=INDIRECT("'" &amp; $O$3 &amp;"'!$H"&amp;6+$AO43),$AR$110=INDIRECT("'" &amp; $O$3 &amp;"'!$j"&amp;6+$AO43)),INDIRECT("'" &amp; $O$3 &amp;"'!$b"&amp;6+$AO43),"")</f>
        <v/>
      </c>
      <c r="BC152" t="str">
        <f t="array" aca="1" ref="BC152" ca="1">IF(AND(BC$3=INDIRECT("'" &amp; $O$3 &amp;"'!$H"&amp;6+$AO43),$AR$110=INDIRECT("'" &amp; $O$3 &amp;"'!$j"&amp;6+$AO43)),INDIRECT("'" &amp; $O$3 &amp;"'!$b"&amp;6+$AO43),"")</f>
        <v/>
      </c>
      <c r="BE152" t="str">
        <f t="array" aca="1" ref="BE152" ca="1">IF(AND(BE$3=INDIRECT("'" &amp; $O$3 &amp;"'!$H"&amp;6+$AO43),$AR$110=INDIRECT("'" &amp; $O$3 &amp;"'!$j"&amp;6+$AO43)),INDIRECT("'" &amp; $O$3 &amp;"'!$b"&amp;6+$AO43),"")</f>
        <v/>
      </c>
      <c r="BG152" t="str">
        <f t="array" aca="1" ref="BG152" ca="1">IF(AND(BG$3=INDIRECT("'" &amp; $O$3 &amp;"'!$H"&amp;6+$AO43),$AR$110=INDIRECT("'" &amp; $O$3 &amp;"'!$j"&amp;6+$AO43)),INDIRECT("'" &amp; $O$3 &amp;"'!$b"&amp;6+$AO43),"")</f>
        <v/>
      </c>
      <c r="BI152" t="str">
        <f t="array" aca="1" ref="BI152" ca="1">IF(AND(BI$3=INDIRECT("'" &amp; $O$3 &amp;"'!$H"&amp;6+$AO43),$AR$110=INDIRECT("'" &amp; $O$3 &amp;"'!$j"&amp;6+$AO43)),INDIRECT("'" &amp; $O$3 &amp;"'!$b"&amp;6+$AO43),"")</f>
        <v/>
      </c>
      <c r="BK152" t="str">
        <f t="array" aca="1" ref="BK152" ca="1">IF(AND(BK$3=INDIRECT("'" &amp; $O$3 &amp;"'!$H"&amp;6+$AO43),$AR$110=INDIRECT("'" &amp; $O$3 &amp;"'!$j"&amp;6+$AO43)),INDIRECT("'" &amp; $O$3 &amp;"'!$b"&amp;6+$AO43),"")</f>
        <v/>
      </c>
      <c r="BM152" t="str">
        <f t="array" aca="1" ref="BM152" ca="1">IF(AND(BM$3=INDIRECT("'" &amp; $O$3 &amp;"'!$H"&amp;6+$AO43),$AR$110=INDIRECT("'" &amp; $O$3 &amp;"'!$j"&amp;6+$AO43)),INDIRECT("'" &amp; $O$3 &amp;"'!$b"&amp;6+$AO43),"")</f>
        <v/>
      </c>
      <c r="BO152" t="str">
        <f t="array" aca="1" ref="BO152" ca="1">IF(AND(BO$3=INDIRECT("'" &amp; $O$3 &amp;"'!$H"&amp;6+$AO43),$AR$110=INDIRECT("'" &amp; $O$3 &amp;"'!$j"&amp;6+$AO43)),INDIRECT("'" &amp; $O$3 &amp;"'!$b"&amp;6+$AO43),"")</f>
        <v/>
      </c>
      <c r="BQ152" t="str">
        <f t="array" aca="1" ref="BQ152" ca="1">IF(AND(BQ$3=INDIRECT("'" &amp; $O$3 &amp;"'!$H"&amp;6+$AO43),$AR$110=INDIRECT("'" &amp; $O$3 &amp;"'!$j"&amp;6+$AO43)),INDIRECT("'" &amp; $O$3 &amp;"'!$b"&amp;6+$AO43),"")</f>
        <v/>
      </c>
      <c r="BV152" t="str">
        <f t="array" aca="1" ref="BV152" ca="1">IF(AND(BV$3=INDIRECT("'" &amp; $O$3 &amp;"'!$H"&amp;6+$AO43),$AR$110=INDIRECT("'" &amp; $O$3 &amp;"'!$j"&amp;6+$AO43)),INDIRECT("'" &amp; $O$3 &amp;"'!$c"&amp;6+$AO43),"")</f>
        <v/>
      </c>
      <c r="BX152" t="str">
        <f t="array" aca="1" ref="BX152" ca="1">IF(AND(BX$3=INDIRECT("'" &amp; $O$3 &amp;"'!$H"&amp;6+$AO43),$AR$110=INDIRECT("'" &amp; $O$3 &amp;"'!$j"&amp;6+$AO43)),INDIRECT("'" &amp; $O$3 &amp;"'!$c"&amp;6+$AO43),"")</f>
        <v/>
      </c>
      <c r="BZ152" t="str">
        <f t="array" aca="1" ref="BZ152" ca="1">IF(AND(BZ$3=INDIRECT("'" &amp; $O$3 &amp;"'!$H"&amp;6+$AO43),$AR$110=INDIRECT("'" &amp; $O$3 &amp;"'!$j"&amp;6+$AO43)),INDIRECT("'" &amp; $O$3 &amp;"'!$c"&amp;6+$AO43),"")</f>
        <v/>
      </c>
      <c r="CB152" t="str">
        <f t="array" aca="1" ref="CB152" ca="1">IF(AND(CB$3=INDIRECT("'" &amp; $O$3 &amp;"'!$H"&amp;6+$AO43),$AR$110=INDIRECT("'" &amp; $O$3 &amp;"'!$j"&amp;6+$AO43)),INDIRECT("'" &amp; $O$3 &amp;"'!$c"&amp;6+$AO43),"")</f>
        <v/>
      </c>
      <c r="CD152" t="str">
        <f t="array" aca="1" ref="CD152" ca="1">IF(AND(CD$3=INDIRECT("'" &amp; $O$3 &amp;"'!$H"&amp;6+$AO43),$AR$110=INDIRECT("'" &amp; $O$3 &amp;"'!$j"&amp;6+$AO43)),INDIRECT("'" &amp; $O$3 &amp;"'!$c"&amp;6+$AO43),"")</f>
        <v/>
      </c>
      <c r="CF152" t="str">
        <f t="array" aca="1" ref="CF152" ca="1">IF(AND(CF$3=INDIRECT("'" &amp; $O$3 &amp;"'!$H"&amp;6+$AO43),$AR$110=INDIRECT("'" &amp; $O$3 &amp;"'!$j"&amp;6+$AO43)),INDIRECT("'" &amp; $O$3 &amp;"'!$c"&amp;6+$AO43),"")</f>
        <v/>
      </c>
      <c r="CH152" t="str">
        <f t="array" aca="1" ref="CH152" ca="1">IF(AND(CH$3=INDIRECT("'" &amp; $O$3 &amp;"'!$H"&amp;6+$AO43),$AR$110=INDIRECT("'" &amp; $O$3 &amp;"'!$j"&amp;6+$AO43)),INDIRECT("'" &amp; $O$3 &amp;"'!$c"&amp;6+$AO43),"")</f>
        <v/>
      </c>
      <c r="CJ152" t="str">
        <f t="array" aca="1" ref="CJ152" ca="1">IF(AND(CJ$3=INDIRECT("'" &amp; $O$3 &amp;"'!$H"&amp;6+$AO43),$AR$110=INDIRECT("'" &amp; $O$3 &amp;"'!$j"&amp;6+$AO43)),INDIRECT("'" &amp; $O$3 &amp;"'!$c"&amp;6+$AO43),"")</f>
        <v/>
      </c>
      <c r="CL152" t="str">
        <f t="array" aca="1" ref="CL152" ca="1">IF(AND(CL$3=INDIRECT("'" &amp; $O$3 &amp;"'!$H"&amp;6+$AO43),$AR$110=INDIRECT("'" &amp; $O$3 &amp;"'!$j"&amp;6+$AO43)),INDIRECT("'" &amp; $O$3 &amp;"'!$c"&amp;6+$AO43),"")</f>
        <v/>
      </c>
      <c r="CN152" t="str">
        <f t="array" aca="1" ref="CN152" ca="1">IF(AND(CN$3=INDIRECT("'" &amp; $O$3 &amp;"'!$H"&amp;6+$AO43),$AR$110=INDIRECT("'" &amp; $O$3 &amp;"'!$j"&amp;6+$AO43)),INDIRECT("'" &amp; $O$3 &amp;"'!$c"&amp;6+$AO43),"")</f>
        <v/>
      </c>
      <c r="CP152" t="str">
        <f t="array" aca="1" ref="CP152" ca="1">IF(AND(CP$3=INDIRECT("'" &amp; $O$3 &amp;"'!$H"&amp;6+$AO43),$AR$110=INDIRECT("'" &amp; $O$3 &amp;"'!$j"&amp;6+$AO43)),INDIRECT("'" &amp; $O$3 &amp;"'!$c"&amp;6+$AO43),"")</f>
        <v/>
      </c>
      <c r="CR152" s="218" t="str">
        <f t="array" aca="1" ref="CR152" ca="1">IF(AND(CR$3=INDIRECT("'" &amp; $O$3 &amp;"'!$H"&amp;6+$AO43),$AR$110=INDIRECT("'" &amp; $O$3 &amp;"'!$j"&amp;6+$AO43)),INDIRECT("'" &amp; $O$3 &amp;"'!$c"&amp;6+$AO43),"")</f>
        <v/>
      </c>
      <c r="CT152" s="218" t="str">
        <f t="array" aca="1" ref="CT152" ca="1">IF(AND(CT$3=INDIRECT("'" &amp; $O$3 &amp;"'!$H"&amp;6+$AO43),$AR$110=INDIRECT("'" &amp; $O$3 &amp;"'!$j"&amp;6+$AO43)),INDIRECT("'" &amp; $O$3 &amp;"'!$b"&amp;6+$AO43),"")</f>
        <v/>
      </c>
      <c r="CX152" s="218" t="str">
        <f t="array" aca="1" ref="CX152" ca="1">IF(AND(CX$3=INDIRECT("'" &amp; $O$3 &amp;"'!$H"&amp;6+$AO43),$AR$110=INDIRECT("'" &amp; $O$3 &amp;"'!$j"&amp;6+$AO43)),INDIRECT("'" &amp; $O$3 &amp;"'!$d"&amp;6+$AO43),"")</f>
        <v/>
      </c>
      <c r="CZ152" s="218" t="str">
        <f t="array" aca="1" ref="CZ152" ca="1">IF(AND(CZ$3=INDIRECT("'" &amp; $O$3 &amp;"'!$H"&amp;6+$AO43),$AR$110=INDIRECT("'" &amp; $O$3 &amp;"'!$j"&amp;6+$AO43)),INDIRECT("'" &amp; $O$3 &amp;"'!$d"&amp;6+$AO43),"")</f>
        <v/>
      </c>
      <c r="DB152" s="218" t="str">
        <f t="array" aca="1" ref="DB152" ca="1">IF(AND(DB$3=INDIRECT("'" &amp; $O$3 &amp;"'!$H"&amp;6+$AO43),$AR$110=INDIRECT("'" &amp; $O$3 &amp;"'!$j"&amp;6+$AO43)),INDIRECT("'" &amp; $O$3 &amp;"'!$d"&amp;6+$AO43),"")</f>
        <v/>
      </c>
      <c r="DD152" s="218" t="str">
        <f t="array" aca="1" ref="DD152" ca="1">IF(AND(DD$3=INDIRECT("'" &amp; $O$3 &amp;"'!$H"&amp;6+$AO43),$AR$110=INDIRECT("'" &amp; $O$3 &amp;"'!$j"&amp;6+$AO43)),INDIRECT("'" &amp; $O$3 &amp;"'!$d"&amp;6+$AO43),"")</f>
        <v/>
      </c>
      <c r="DF152" s="218" t="str">
        <f t="array" aca="1" ref="DF152" ca="1">IF(AND(DF$3=INDIRECT("'" &amp; $O$3 &amp;"'!$H"&amp;6+$AO43),$AR$110=INDIRECT("'" &amp; $O$3 &amp;"'!$j"&amp;6+$AO43)),INDIRECT("'" &amp; $O$3 &amp;"'!$d"&amp;6+$AO43),"")</f>
        <v/>
      </c>
      <c r="DH152" s="218" t="str">
        <f t="array" aca="1" ref="DH152" ca="1">IF(AND(DH$3=INDIRECT("'" &amp; $O$3 &amp;"'!$H"&amp;6+$AO43),$AR$110=INDIRECT("'" &amp; $O$3 &amp;"'!$j"&amp;6+$AO43)),INDIRECT("'" &amp; $O$3 &amp;"'!$d"&amp;6+$AO43),"")</f>
        <v/>
      </c>
      <c r="DJ152" s="218" t="str">
        <f t="array" aca="1" ref="DJ152" ca="1">IF(AND(DJ$3=INDIRECT("'" &amp; $O$3 &amp;"'!$H"&amp;6+$AO43),$AR$110=INDIRECT("'" &amp; $O$3 &amp;"'!$j"&amp;6+$AO43)),INDIRECT("'" &amp; $O$3 &amp;"'!$d"&amp;6+$AO43),"")</f>
        <v/>
      </c>
      <c r="DL152" s="218" t="str">
        <f t="array" aca="1" ref="DL152" ca="1">IF(AND(DL$3=INDIRECT("'" &amp; $O$3 &amp;"'!$H"&amp;6+$AO43),$AR$110=INDIRECT("'" &amp; $O$3 &amp;"'!$j"&amp;6+$AO43)),INDIRECT("'" &amp; $O$3 &amp;"'!$d"&amp;6+$AO43),"")</f>
        <v/>
      </c>
      <c r="DN152" s="218" t="str">
        <f t="array" aca="1" ref="DN152" ca="1">IF(AND(DN$3=INDIRECT("'" &amp; $O$3 &amp;"'!$H"&amp;6+$AO43),$AR$110=INDIRECT("'" &amp; $O$3 &amp;"'!$j"&amp;6+$AO43)),INDIRECT("'" &amp; $O$3 &amp;"'!$d"&amp;6+$AO43),"")</f>
        <v/>
      </c>
      <c r="DP152" s="218" t="str">
        <f t="array" aca="1" ref="DP152" ca="1">IF(AND(DP$3=INDIRECT("'" &amp; $O$3 &amp;"'!$H"&amp;6+$AO43),$AR$110=INDIRECT("'" &amp; $O$3 &amp;"'!$j"&amp;6+$AO43)),INDIRECT("'" &amp; $O$3 &amp;"'!$d"&amp;6+$AO43),"")</f>
        <v/>
      </c>
      <c r="DR152" s="218" t="str">
        <f t="array" aca="1" ref="DR152" ca="1">IF(AND(DR$3=INDIRECT("'" &amp; $O$3 &amp;"'!$H"&amp;6+$AO43),$AR$110=INDIRECT("'" &amp; $O$3 &amp;"'!$j"&amp;6+$AO43)),INDIRECT("'" &amp; $O$3 &amp;"'!$d"&amp;6+$AO43),"")</f>
        <v/>
      </c>
      <c r="DT152" s="218" t="str">
        <f t="array" aca="1" ref="DT152" ca="1">IF(AND(DT$3=INDIRECT("'" &amp; $O$3 &amp;"'!$H"&amp;6+$AO43),$AR$110=INDIRECT("'" &amp; $O$3 &amp;"'!$j"&amp;6+$AO43)),INDIRECT("'" &amp; $O$3 &amp;"'!$d"&amp;6+$AO43),"")</f>
        <v/>
      </c>
      <c r="DV152" s="218" t="str">
        <f t="array" aca="1" ref="DV152" ca="1">IF(AND(DV$3=INDIRECT("'" &amp; $O$3 &amp;"'!$H"&amp;6+$AO43),$AR$110=INDIRECT("'" &amp; $O$3 &amp;"'!$j"&amp;6+$AO43)),INDIRECT("'" &amp; $O$3 &amp;"'!$b"&amp;6+$AO43),"")</f>
        <v/>
      </c>
    </row>
    <row r="153" spans="45:126">
      <c r="AS153" t="str">
        <f t="array" aca="1" ref="AS153" ca="1">IF(AND(AS$3=INDIRECT("'" &amp; $O$3 &amp;"'!$H"&amp;6+$AO44),$AR$110=INDIRECT("'" &amp; $O$3 &amp;"'!$j"&amp;6+$AO44)),INDIRECT("'" &amp; $O$3 &amp;"'!$b"&amp;6+$AO44),"")</f>
        <v/>
      </c>
      <c r="AU153" t="str">
        <f t="array" aca="1" ref="AU153" ca="1">IF(AND(AU$3=INDIRECT("'" &amp; $O$3 &amp;"'!$H"&amp;6+$AO44),$AR$110=INDIRECT("'" &amp; $O$3 &amp;"'!$j"&amp;6+$AO44)),INDIRECT("'" &amp; $O$3 &amp;"'!$b"&amp;6+$AO44),"")</f>
        <v/>
      </c>
      <c r="AW153" t="str">
        <f t="array" aca="1" ref="AW153" ca="1">IF(AND(AW$3=INDIRECT("'" &amp; $O$3 &amp;"'!$H"&amp;6+$AO44),$AR$110=INDIRECT("'" &amp; $O$3 &amp;"'!$j"&amp;6+$AO44)),INDIRECT("'" &amp; $O$3 &amp;"'!$b"&amp;6+$AO44),"")</f>
        <v/>
      </c>
      <c r="AY153" t="str">
        <f t="array" aca="1" ref="AY153" ca="1">IF(AND(AY$3=INDIRECT("'" &amp; $O$3 &amp;"'!$H"&amp;6+$AO44),$AR$110=INDIRECT("'" &amp; $O$3 &amp;"'!$j"&amp;6+$AO44)),INDIRECT("'" &amp; $O$3 &amp;"'!$b"&amp;6+$AO44),"")</f>
        <v/>
      </c>
      <c r="BA153" t="str">
        <f t="array" aca="1" ref="BA153" ca="1">IF(AND(BA$3=INDIRECT("'" &amp; $O$3 &amp;"'!$H"&amp;6+$AO44),$AR$110=INDIRECT("'" &amp; $O$3 &amp;"'!$j"&amp;6+$AO44)),INDIRECT("'" &amp; $O$3 &amp;"'!$b"&amp;6+$AO44),"")</f>
        <v/>
      </c>
      <c r="BC153" t="str">
        <f t="array" aca="1" ref="BC153" ca="1">IF(AND(BC$3=INDIRECT("'" &amp; $O$3 &amp;"'!$H"&amp;6+$AO44),$AR$110=INDIRECT("'" &amp; $O$3 &amp;"'!$j"&amp;6+$AO44)),INDIRECT("'" &amp; $O$3 &amp;"'!$b"&amp;6+$AO44),"")</f>
        <v/>
      </c>
      <c r="BE153" t="str">
        <f t="array" aca="1" ref="BE153" ca="1">IF(AND(BE$3=INDIRECT("'" &amp; $O$3 &amp;"'!$H"&amp;6+$AO44),$AR$110=INDIRECT("'" &amp; $O$3 &amp;"'!$j"&amp;6+$AO44)),INDIRECT("'" &amp; $O$3 &amp;"'!$b"&amp;6+$AO44),"")</f>
        <v/>
      </c>
      <c r="BG153" t="str">
        <f t="array" aca="1" ref="BG153" ca="1">IF(AND(BG$3=INDIRECT("'" &amp; $O$3 &amp;"'!$H"&amp;6+$AO44),$AR$110=INDIRECT("'" &amp; $O$3 &amp;"'!$j"&amp;6+$AO44)),INDIRECT("'" &amp; $O$3 &amp;"'!$b"&amp;6+$AO44),"")</f>
        <v/>
      </c>
      <c r="BI153" t="str">
        <f t="array" aca="1" ref="BI153" ca="1">IF(AND(BI$3=INDIRECT("'" &amp; $O$3 &amp;"'!$H"&amp;6+$AO44),$AR$110=INDIRECT("'" &amp; $O$3 &amp;"'!$j"&amp;6+$AO44)),INDIRECT("'" &amp; $O$3 &amp;"'!$b"&amp;6+$AO44),"")</f>
        <v/>
      </c>
      <c r="BK153" t="str">
        <f t="array" aca="1" ref="BK153" ca="1">IF(AND(BK$3=INDIRECT("'" &amp; $O$3 &amp;"'!$H"&amp;6+$AO44),$AR$110=INDIRECT("'" &amp; $O$3 &amp;"'!$j"&amp;6+$AO44)),INDIRECT("'" &amp; $O$3 &amp;"'!$b"&amp;6+$AO44),"")</f>
        <v/>
      </c>
      <c r="BM153" t="str">
        <f t="array" aca="1" ref="BM153" ca="1">IF(AND(BM$3=INDIRECT("'" &amp; $O$3 &amp;"'!$H"&amp;6+$AO44),$AR$110=INDIRECT("'" &amp; $O$3 &amp;"'!$j"&amp;6+$AO44)),INDIRECT("'" &amp; $O$3 &amp;"'!$b"&amp;6+$AO44),"")</f>
        <v/>
      </c>
      <c r="BO153" t="str">
        <f t="array" aca="1" ref="BO153" ca="1">IF(AND(BO$3=INDIRECT("'" &amp; $O$3 &amp;"'!$H"&amp;6+$AO44),$AR$110=INDIRECT("'" &amp; $O$3 &amp;"'!$j"&amp;6+$AO44)),INDIRECT("'" &amp; $O$3 &amp;"'!$b"&amp;6+$AO44),"")</f>
        <v/>
      </c>
      <c r="BQ153" t="str">
        <f t="array" aca="1" ref="BQ153" ca="1">IF(AND(BQ$3=INDIRECT("'" &amp; $O$3 &amp;"'!$H"&amp;6+$AO44),$AR$110=INDIRECT("'" &amp; $O$3 &amp;"'!$j"&amp;6+$AO44)),INDIRECT("'" &amp; $O$3 &amp;"'!$b"&amp;6+$AO44),"")</f>
        <v/>
      </c>
      <c r="BV153" t="str">
        <f t="array" aca="1" ref="BV153" ca="1">IF(AND(BV$3=INDIRECT("'" &amp; $O$3 &amp;"'!$H"&amp;6+$AO44),$AR$110=INDIRECT("'" &amp; $O$3 &amp;"'!$j"&amp;6+$AO44)),INDIRECT("'" &amp; $O$3 &amp;"'!$c"&amp;6+$AO44),"")</f>
        <v/>
      </c>
      <c r="BX153" t="str">
        <f t="array" aca="1" ref="BX153" ca="1">IF(AND(BX$3=INDIRECT("'" &amp; $O$3 &amp;"'!$H"&amp;6+$AO44),$AR$110=INDIRECT("'" &amp; $O$3 &amp;"'!$j"&amp;6+$AO44)),INDIRECT("'" &amp; $O$3 &amp;"'!$c"&amp;6+$AO44),"")</f>
        <v/>
      </c>
      <c r="BZ153" t="str">
        <f t="array" aca="1" ref="BZ153" ca="1">IF(AND(BZ$3=INDIRECT("'" &amp; $O$3 &amp;"'!$H"&amp;6+$AO44),$AR$110=INDIRECT("'" &amp; $O$3 &amp;"'!$j"&amp;6+$AO44)),INDIRECT("'" &amp; $O$3 &amp;"'!$c"&amp;6+$AO44),"")</f>
        <v/>
      </c>
      <c r="CB153" t="str">
        <f t="array" aca="1" ref="CB153" ca="1">IF(AND(CB$3=INDIRECT("'" &amp; $O$3 &amp;"'!$H"&amp;6+$AO44),$AR$110=INDIRECT("'" &amp; $O$3 &amp;"'!$j"&amp;6+$AO44)),INDIRECT("'" &amp; $O$3 &amp;"'!$c"&amp;6+$AO44),"")</f>
        <v/>
      </c>
      <c r="CD153" t="str">
        <f t="array" aca="1" ref="CD153" ca="1">IF(AND(CD$3=INDIRECT("'" &amp; $O$3 &amp;"'!$H"&amp;6+$AO44),$AR$110=INDIRECT("'" &amp; $O$3 &amp;"'!$j"&amp;6+$AO44)),INDIRECT("'" &amp; $O$3 &amp;"'!$c"&amp;6+$AO44),"")</f>
        <v/>
      </c>
      <c r="CF153" t="str">
        <f t="array" aca="1" ref="CF153" ca="1">IF(AND(CF$3=INDIRECT("'" &amp; $O$3 &amp;"'!$H"&amp;6+$AO44),$AR$110=INDIRECT("'" &amp; $O$3 &amp;"'!$j"&amp;6+$AO44)),INDIRECT("'" &amp; $O$3 &amp;"'!$c"&amp;6+$AO44),"")</f>
        <v/>
      </c>
      <c r="CH153" t="str">
        <f t="array" aca="1" ref="CH153" ca="1">IF(AND(CH$3=INDIRECT("'" &amp; $O$3 &amp;"'!$H"&amp;6+$AO44),$AR$110=INDIRECT("'" &amp; $O$3 &amp;"'!$j"&amp;6+$AO44)),INDIRECT("'" &amp; $O$3 &amp;"'!$c"&amp;6+$AO44),"")</f>
        <v/>
      </c>
      <c r="CJ153" t="str">
        <f t="array" aca="1" ref="CJ153" ca="1">IF(AND(CJ$3=INDIRECT("'" &amp; $O$3 &amp;"'!$H"&amp;6+$AO44),$AR$110=INDIRECT("'" &amp; $O$3 &amp;"'!$j"&amp;6+$AO44)),INDIRECT("'" &amp; $O$3 &amp;"'!$c"&amp;6+$AO44),"")</f>
        <v/>
      </c>
      <c r="CL153" t="str">
        <f t="array" aca="1" ref="CL153" ca="1">IF(AND(CL$3=INDIRECT("'" &amp; $O$3 &amp;"'!$H"&amp;6+$AO44),$AR$110=INDIRECT("'" &amp; $O$3 &amp;"'!$j"&amp;6+$AO44)),INDIRECT("'" &amp; $O$3 &amp;"'!$c"&amp;6+$AO44),"")</f>
        <v/>
      </c>
      <c r="CN153" t="str">
        <f t="array" aca="1" ref="CN153" ca="1">IF(AND(CN$3=INDIRECT("'" &amp; $O$3 &amp;"'!$H"&amp;6+$AO44),$AR$110=INDIRECT("'" &amp; $O$3 &amp;"'!$j"&amp;6+$AO44)),INDIRECT("'" &amp; $O$3 &amp;"'!$c"&amp;6+$AO44),"")</f>
        <v/>
      </c>
      <c r="CP153" t="str">
        <f t="array" aca="1" ref="CP153" ca="1">IF(AND(CP$3=INDIRECT("'" &amp; $O$3 &amp;"'!$H"&amp;6+$AO44),$AR$110=INDIRECT("'" &amp; $O$3 &amp;"'!$j"&amp;6+$AO44)),INDIRECT("'" &amp; $O$3 &amp;"'!$c"&amp;6+$AO44),"")</f>
        <v/>
      </c>
      <c r="CR153" s="218" t="str">
        <f t="array" aca="1" ref="CR153" ca="1">IF(AND(CR$3=INDIRECT("'" &amp; $O$3 &amp;"'!$H"&amp;6+$AO44),$AR$110=INDIRECT("'" &amp; $O$3 &amp;"'!$j"&amp;6+$AO44)),INDIRECT("'" &amp; $O$3 &amp;"'!$c"&amp;6+$AO44),"")</f>
        <v/>
      </c>
      <c r="CT153" s="218" t="str">
        <f t="array" aca="1" ref="CT153" ca="1">IF(AND(CT$3=INDIRECT("'" &amp; $O$3 &amp;"'!$H"&amp;6+$AO44),$AR$110=INDIRECT("'" &amp; $O$3 &amp;"'!$j"&amp;6+$AO44)),INDIRECT("'" &amp; $O$3 &amp;"'!$b"&amp;6+$AO44),"")</f>
        <v/>
      </c>
      <c r="CX153" s="218" t="str">
        <f t="array" aca="1" ref="CX153" ca="1">IF(AND(CX$3=INDIRECT("'" &amp; $O$3 &amp;"'!$H"&amp;6+$AO44),$AR$110=INDIRECT("'" &amp; $O$3 &amp;"'!$j"&amp;6+$AO44)),INDIRECT("'" &amp; $O$3 &amp;"'!$d"&amp;6+$AO44),"")</f>
        <v/>
      </c>
      <c r="CZ153" s="218" t="str">
        <f t="array" aca="1" ref="CZ153" ca="1">IF(AND(CZ$3=INDIRECT("'" &amp; $O$3 &amp;"'!$H"&amp;6+$AO44),$AR$110=INDIRECT("'" &amp; $O$3 &amp;"'!$j"&amp;6+$AO44)),INDIRECT("'" &amp; $O$3 &amp;"'!$d"&amp;6+$AO44),"")</f>
        <v/>
      </c>
      <c r="DB153" s="218" t="str">
        <f t="array" aca="1" ref="DB153" ca="1">IF(AND(DB$3=INDIRECT("'" &amp; $O$3 &amp;"'!$H"&amp;6+$AO44),$AR$110=INDIRECT("'" &amp; $O$3 &amp;"'!$j"&amp;6+$AO44)),INDIRECT("'" &amp; $O$3 &amp;"'!$d"&amp;6+$AO44),"")</f>
        <v/>
      </c>
      <c r="DD153" s="218" t="str">
        <f t="array" aca="1" ref="DD153" ca="1">IF(AND(DD$3=INDIRECT("'" &amp; $O$3 &amp;"'!$H"&amp;6+$AO44),$AR$110=INDIRECT("'" &amp; $O$3 &amp;"'!$j"&amp;6+$AO44)),INDIRECT("'" &amp; $O$3 &amp;"'!$d"&amp;6+$AO44),"")</f>
        <v/>
      </c>
      <c r="DF153" s="218" t="str">
        <f t="array" aca="1" ref="DF153" ca="1">IF(AND(DF$3=INDIRECT("'" &amp; $O$3 &amp;"'!$H"&amp;6+$AO44),$AR$110=INDIRECT("'" &amp; $O$3 &amp;"'!$j"&amp;6+$AO44)),INDIRECT("'" &amp; $O$3 &amp;"'!$d"&amp;6+$AO44),"")</f>
        <v/>
      </c>
      <c r="DH153" s="218" t="str">
        <f t="array" aca="1" ref="DH153" ca="1">IF(AND(DH$3=INDIRECT("'" &amp; $O$3 &amp;"'!$H"&amp;6+$AO44),$AR$110=INDIRECT("'" &amp; $O$3 &amp;"'!$j"&amp;6+$AO44)),INDIRECT("'" &amp; $O$3 &amp;"'!$d"&amp;6+$AO44),"")</f>
        <v/>
      </c>
      <c r="DJ153" s="218" t="str">
        <f t="array" aca="1" ref="DJ153" ca="1">IF(AND(DJ$3=INDIRECT("'" &amp; $O$3 &amp;"'!$H"&amp;6+$AO44),$AR$110=INDIRECT("'" &amp; $O$3 &amp;"'!$j"&amp;6+$AO44)),INDIRECT("'" &amp; $O$3 &amp;"'!$d"&amp;6+$AO44),"")</f>
        <v/>
      </c>
      <c r="DL153" s="218" t="str">
        <f t="array" aca="1" ref="DL153" ca="1">IF(AND(DL$3=INDIRECT("'" &amp; $O$3 &amp;"'!$H"&amp;6+$AO44),$AR$110=INDIRECT("'" &amp; $O$3 &amp;"'!$j"&amp;6+$AO44)),INDIRECT("'" &amp; $O$3 &amp;"'!$d"&amp;6+$AO44),"")</f>
        <v/>
      </c>
      <c r="DN153" s="218" t="str">
        <f t="array" aca="1" ref="DN153" ca="1">IF(AND(DN$3=INDIRECT("'" &amp; $O$3 &amp;"'!$H"&amp;6+$AO44),$AR$110=INDIRECT("'" &amp; $O$3 &amp;"'!$j"&amp;6+$AO44)),INDIRECT("'" &amp; $O$3 &amp;"'!$d"&amp;6+$AO44),"")</f>
        <v/>
      </c>
      <c r="DP153" s="218" t="str">
        <f t="array" aca="1" ref="DP153" ca="1">IF(AND(DP$3=INDIRECT("'" &amp; $O$3 &amp;"'!$H"&amp;6+$AO44),$AR$110=INDIRECT("'" &amp; $O$3 &amp;"'!$j"&amp;6+$AO44)),INDIRECT("'" &amp; $O$3 &amp;"'!$d"&amp;6+$AO44),"")</f>
        <v/>
      </c>
      <c r="DR153" s="218" t="str">
        <f t="array" aca="1" ref="DR153" ca="1">IF(AND(DR$3=INDIRECT("'" &amp; $O$3 &amp;"'!$H"&amp;6+$AO44),$AR$110=INDIRECT("'" &amp; $O$3 &amp;"'!$j"&amp;6+$AO44)),INDIRECT("'" &amp; $O$3 &amp;"'!$d"&amp;6+$AO44),"")</f>
        <v/>
      </c>
      <c r="DT153" s="218" t="str">
        <f t="array" aca="1" ref="DT153" ca="1">IF(AND(DT$3=INDIRECT("'" &amp; $O$3 &amp;"'!$H"&amp;6+$AO44),$AR$110=INDIRECT("'" &amp; $O$3 &amp;"'!$j"&amp;6+$AO44)),INDIRECT("'" &amp; $O$3 &amp;"'!$d"&amp;6+$AO44),"")</f>
        <v/>
      </c>
      <c r="DV153" s="218" t="str">
        <f t="array" aca="1" ref="DV153" ca="1">IF(AND(DV$3=INDIRECT("'" &amp; $O$3 &amp;"'!$H"&amp;6+$AO44),$AR$110=INDIRECT("'" &amp; $O$3 &amp;"'!$j"&amp;6+$AO44)),INDIRECT("'" &amp; $O$3 &amp;"'!$b"&amp;6+$AO44),"")</f>
        <v/>
      </c>
    </row>
    <row r="154" spans="45:126">
      <c r="AS154" t="str">
        <f t="array" aca="1" ref="AS154" ca="1">IF(AND(AS$3=INDIRECT("'" &amp; $O$3 &amp;"'!$H"&amp;6+$AO45),$AR$110=INDIRECT("'" &amp; $O$3 &amp;"'!$j"&amp;6+$AO45)),INDIRECT("'" &amp; $O$3 &amp;"'!$b"&amp;6+$AO45),"")</f>
        <v/>
      </c>
      <c r="AU154" t="str">
        <f t="array" aca="1" ref="AU154" ca="1">IF(AND(AU$3=INDIRECT("'" &amp; $O$3 &amp;"'!$H"&amp;6+$AO45),$AR$110=INDIRECT("'" &amp; $O$3 &amp;"'!$j"&amp;6+$AO45)),INDIRECT("'" &amp; $O$3 &amp;"'!$b"&amp;6+$AO45),"")</f>
        <v/>
      </c>
      <c r="AW154" t="str">
        <f t="array" aca="1" ref="AW154" ca="1">IF(AND(AW$3=INDIRECT("'" &amp; $O$3 &amp;"'!$H"&amp;6+$AO45),$AR$110=INDIRECT("'" &amp; $O$3 &amp;"'!$j"&amp;6+$AO45)),INDIRECT("'" &amp; $O$3 &amp;"'!$b"&amp;6+$AO45),"")</f>
        <v/>
      </c>
      <c r="AY154" t="str">
        <f t="array" aca="1" ref="AY154" ca="1">IF(AND(AY$3=INDIRECT("'" &amp; $O$3 &amp;"'!$H"&amp;6+$AO45),$AR$110=INDIRECT("'" &amp; $O$3 &amp;"'!$j"&amp;6+$AO45)),INDIRECT("'" &amp; $O$3 &amp;"'!$b"&amp;6+$AO45),"")</f>
        <v/>
      </c>
      <c r="BA154" t="str">
        <f t="array" aca="1" ref="BA154" ca="1">IF(AND(BA$3=INDIRECT("'" &amp; $O$3 &amp;"'!$H"&amp;6+$AO45),$AR$110=INDIRECT("'" &amp; $O$3 &amp;"'!$j"&amp;6+$AO45)),INDIRECT("'" &amp; $O$3 &amp;"'!$b"&amp;6+$AO45),"")</f>
        <v/>
      </c>
      <c r="BC154" t="str">
        <f t="array" aca="1" ref="BC154" ca="1">IF(AND(BC$3=INDIRECT("'" &amp; $O$3 &amp;"'!$H"&amp;6+$AO45),$AR$110=INDIRECT("'" &amp; $O$3 &amp;"'!$j"&amp;6+$AO45)),INDIRECT("'" &amp; $O$3 &amp;"'!$b"&amp;6+$AO45),"")</f>
        <v/>
      </c>
      <c r="BE154" t="str">
        <f t="array" aca="1" ref="BE154" ca="1">IF(AND(BE$3=INDIRECT("'" &amp; $O$3 &amp;"'!$H"&amp;6+$AO45),$AR$110=INDIRECT("'" &amp; $O$3 &amp;"'!$j"&amp;6+$AO45)),INDIRECT("'" &amp; $O$3 &amp;"'!$b"&amp;6+$AO45),"")</f>
        <v/>
      </c>
      <c r="BG154" t="str">
        <f t="array" aca="1" ref="BG154" ca="1">IF(AND(BG$3=INDIRECT("'" &amp; $O$3 &amp;"'!$H"&amp;6+$AO45),$AR$110=INDIRECT("'" &amp; $O$3 &amp;"'!$j"&amp;6+$AO45)),INDIRECT("'" &amp; $O$3 &amp;"'!$b"&amp;6+$AO45),"")</f>
        <v/>
      </c>
      <c r="BI154" t="str">
        <f t="array" aca="1" ref="BI154" ca="1">IF(AND(BI$3=INDIRECT("'" &amp; $O$3 &amp;"'!$H"&amp;6+$AO45),$AR$110=INDIRECT("'" &amp; $O$3 &amp;"'!$j"&amp;6+$AO45)),INDIRECT("'" &amp; $O$3 &amp;"'!$b"&amp;6+$AO45),"")</f>
        <v/>
      </c>
      <c r="BK154" t="str">
        <f t="array" aca="1" ref="BK154" ca="1">IF(AND(BK$3=INDIRECT("'" &amp; $O$3 &amp;"'!$H"&amp;6+$AO45),$AR$110=INDIRECT("'" &amp; $O$3 &amp;"'!$j"&amp;6+$AO45)),INDIRECT("'" &amp; $O$3 &amp;"'!$b"&amp;6+$AO45),"")</f>
        <v/>
      </c>
      <c r="BM154" t="str">
        <f t="array" aca="1" ref="BM154" ca="1">IF(AND(BM$3=INDIRECT("'" &amp; $O$3 &amp;"'!$H"&amp;6+$AO45),$AR$110=INDIRECT("'" &amp; $O$3 &amp;"'!$j"&amp;6+$AO45)),INDIRECT("'" &amp; $O$3 &amp;"'!$b"&amp;6+$AO45),"")</f>
        <v/>
      </c>
      <c r="BO154" t="str">
        <f t="array" aca="1" ref="BO154" ca="1">IF(AND(BO$3=INDIRECT("'" &amp; $O$3 &amp;"'!$H"&amp;6+$AO45),$AR$110=INDIRECT("'" &amp; $O$3 &amp;"'!$j"&amp;6+$AO45)),INDIRECT("'" &amp; $O$3 &amp;"'!$b"&amp;6+$AO45),"")</f>
        <v/>
      </c>
      <c r="BQ154" t="str">
        <f t="array" aca="1" ref="BQ154" ca="1">IF(AND(BQ$3=INDIRECT("'" &amp; $O$3 &amp;"'!$H"&amp;6+$AO45),$AR$110=INDIRECT("'" &amp; $O$3 &amp;"'!$j"&amp;6+$AO45)),INDIRECT("'" &amp; $O$3 &amp;"'!$b"&amp;6+$AO45),"")</f>
        <v/>
      </c>
      <c r="BV154" t="str">
        <f t="array" aca="1" ref="BV154" ca="1">IF(AND(BV$3=INDIRECT("'" &amp; $O$3 &amp;"'!$H"&amp;6+$AO45),$AR$110=INDIRECT("'" &amp; $O$3 &amp;"'!$j"&amp;6+$AO45)),INDIRECT("'" &amp; $O$3 &amp;"'!$c"&amp;6+$AO45),"")</f>
        <v/>
      </c>
      <c r="BX154" t="str">
        <f t="array" aca="1" ref="BX154" ca="1">IF(AND(BX$3=INDIRECT("'" &amp; $O$3 &amp;"'!$H"&amp;6+$AO45),$AR$110=INDIRECT("'" &amp; $O$3 &amp;"'!$j"&amp;6+$AO45)),INDIRECT("'" &amp; $O$3 &amp;"'!$c"&amp;6+$AO45),"")</f>
        <v/>
      </c>
      <c r="BZ154" t="str">
        <f t="array" aca="1" ref="BZ154" ca="1">IF(AND(BZ$3=INDIRECT("'" &amp; $O$3 &amp;"'!$H"&amp;6+$AO45),$AR$110=INDIRECT("'" &amp; $O$3 &amp;"'!$j"&amp;6+$AO45)),INDIRECT("'" &amp; $O$3 &amp;"'!$c"&amp;6+$AO45),"")</f>
        <v/>
      </c>
      <c r="CB154" t="str">
        <f t="array" aca="1" ref="CB154" ca="1">IF(AND(CB$3=INDIRECT("'" &amp; $O$3 &amp;"'!$H"&amp;6+$AO45),$AR$110=INDIRECT("'" &amp; $O$3 &amp;"'!$j"&amp;6+$AO45)),INDIRECT("'" &amp; $O$3 &amp;"'!$c"&amp;6+$AO45),"")</f>
        <v/>
      </c>
      <c r="CD154" t="str">
        <f t="array" aca="1" ref="CD154" ca="1">IF(AND(CD$3=INDIRECT("'" &amp; $O$3 &amp;"'!$H"&amp;6+$AO45),$AR$110=INDIRECT("'" &amp; $O$3 &amp;"'!$j"&amp;6+$AO45)),INDIRECT("'" &amp; $O$3 &amp;"'!$c"&amp;6+$AO45),"")</f>
        <v/>
      </c>
      <c r="CF154" t="str">
        <f t="array" aca="1" ref="CF154" ca="1">IF(AND(CF$3=INDIRECT("'" &amp; $O$3 &amp;"'!$H"&amp;6+$AO45),$AR$110=INDIRECT("'" &amp; $O$3 &amp;"'!$j"&amp;6+$AO45)),INDIRECT("'" &amp; $O$3 &amp;"'!$c"&amp;6+$AO45),"")</f>
        <v/>
      </c>
      <c r="CH154" t="str">
        <f t="array" aca="1" ref="CH154" ca="1">IF(AND(CH$3=INDIRECT("'" &amp; $O$3 &amp;"'!$H"&amp;6+$AO45),$AR$110=INDIRECT("'" &amp; $O$3 &amp;"'!$j"&amp;6+$AO45)),INDIRECT("'" &amp; $O$3 &amp;"'!$c"&amp;6+$AO45),"")</f>
        <v/>
      </c>
      <c r="CJ154" t="str">
        <f t="array" aca="1" ref="CJ154" ca="1">IF(AND(CJ$3=INDIRECT("'" &amp; $O$3 &amp;"'!$H"&amp;6+$AO45),$AR$110=INDIRECT("'" &amp; $O$3 &amp;"'!$j"&amp;6+$AO45)),INDIRECT("'" &amp; $O$3 &amp;"'!$c"&amp;6+$AO45),"")</f>
        <v/>
      </c>
      <c r="CL154" t="str">
        <f t="array" aca="1" ref="CL154" ca="1">IF(AND(CL$3=INDIRECT("'" &amp; $O$3 &amp;"'!$H"&amp;6+$AO45),$AR$110=INDIRECT("'" &amp; $O$3 &amp;"'!$j"&amp;6+$AO45)),INDIRECT("'" &amp; $O$3 &amp;"'!$c"&amp;6+$AO45),"")</f>
        <v/>
      </c>
      <c r="CN154" t="str">
        <f t="array" aca="1" ref="CN154" ca="1">IF(AND(CN$3=INDIRECT("'" &amp; $O$3 &amp;"'!$H"&amp;6+$AO45),$AR$110=INDIRECT("'" &amp; $O$3 &amp;"'!$j"&amp;6+$AO45)),INDIRECT("'" &amp; $O$3 &amp;"'!$c"&amp;6+$AO45),"")</f>
        <v/>
      </c>
      <c r="CP154" t="str">
        <f t="array" aca="1" ref="CP154" ca="1">IF(AND(CP$3=INDIRECT("'" &amp; $O$3 &amp;"'!$H"&amp;6+$AO45),$AR$110=INDIRECT("'" &amp; $O$3 &amp;"'!$j"&amp;6+$AO45)),INDIRECT("'" &amp; $O$3 &amp;"'!$c"&amp;6+$AO45),"")</f>
        <v/>
      </c>
      <c r="CR154" s="218" t="str">
        <f t="array" aca="1" ref="CR154" ca="1">IF(AND(CR$3=INDIRECT("'" &amp; $O$3 &amp;"'!$H"&amp;6+$AO45),$AR$110=INDIRECT("'" &amp; $O$3 &amp;"'!$j"&amp;6+$AO45)),INDIRECT("'" &amp; $O$3 &amp;"'!$c"&amp;6+$AO45),"")</f>
        <v/>
      </c>
      <c r="CT154" s="218" t="str">
        <f t="array" aca="1" ref="CT154" ca="1">IF(AND(CT$3=INDIRECT("'" &amp; $O$3 &amp;"'!$H"&amp;6+$AO45),$AR$110=INDIRECT("'" &amp; $O$3 &amp;"'!$j"&amp;6+$AO45)),INDIRECT("'" &amp; $O$3 &amp;"'!$b"&amp;6+$AO45),"")</f>
        <v/>
      </c>
      <c r="CX154" s="218" t="str">
        <f t="array" aca="1" ref="CX154" ca="1">IF(AND(CX$3=INDIRECT("'" &amp; $O$3 &amp;"'!$H"&amp;6+$AO45),$AR$110=INDIRECT("'" &amp; $O$3 &amp;"'!$j"&amp;6+$AO45)),INDIRECT("'" &amp; $O$3 &amp;"'!$d"&amp;6+$AO45),"")</f>
        <v/>
      </c>
      <c r="CZ154" s="218" t="str">
        <f t="array" aca="1" ref="CZ154" ca="1">IF(AND(CZ$3=INDIRECT("'" &amp; $O$3 &amp;"'!$H"&amp;6+$AO45),$AR$110=INDIRECT("'" &amp; $O$3 &amp;"'!$j"&amp;6+$AO45)),INDIRECT("'" &amp; $O$3 &amp;"'!$d"&amp;6+$AO45),"")</f>
        <v/>
      </c>
      <c r="DB154" s="218" t="str">
        <f t="array" aca="1" ref="DB154" ca="1">IF(AND(DB$3=INDIRECT("'" &amp; $O$3 &amp;"'!$H"&amp;6+$AO45),$AR$110=INDIRECT("'" &amp; $O$3 &amp;"'!$j"&amp;6+$AO45)),INDIRECT("'" &amp; $O$3 &amp;"'!$d"&amp;6+$AO45),"")</f>
        <v/>
      </c>
      <c r="DD154" s="218" t="str">
        <f t="array" aca="1" ref="DD154" ca="1">IF(AND(DD$3=INDIRECT("'" &amp; $O$3 &amp;"'!$H"&amp;6+$AO45),$AR$110=INDIRECT("'" &amp; $O$3 &amp;"'!$j"&amp;6+$AO45)),INDIRECT("'" &amp; $O$3 &amp;"'!$d"&amp;6+$AO45),"")</f>
        <v/>
      </c>
      <c r="DF154" s="218" t="str">
        <f t="array" aca="1" ref="DF154" ca="1">IF(AND(DF$3=INDIRECT("'" &amp; $O$3 &amp;"'!$H"&amp;6+$AO45),$AR$110=INDIRECT("'" &amp; $O$3 &amp;"'!$j"&amp;6+$AO45)),INDIRECT("'" &amp; $O$3 &amp;"'!$d"&amp;6+$AO45),"")</f>
        <v/>
      </c>
      <c r="DH154" s="218" t="str">
        <f t="array" aca="1" ref="DH154" ca="1">IF(AND(DH$3=INDIRECT("'" &amp; $O$3 &amp;"'!$H"&amp;6+$AO45),$AR$110=INDIRECT("'" &amp; $O$3 &amp;"'!$j"&amp;6+$AO45)),INDIRECT("'" &amp; $O$3 &amp;"'!$d"&amp;6+$AO45),"")</f>
        <v/>
      </c>
      <c r="DJ154" s="218" t="str">
        <f t="array" aca="1" ref="DJ154" ca="1">IF(AND(DJ$3=INDIRECT("'" &amp; $O$3 &amp;"'!$H"&amp;6+$AO45),$AR$110=INDIRECT("'" &amp; $O$3 &amp;"'!$j"&amp;6+$AO45)),INDIRECT("'" &amp; $O$3 &amp;"'!$d"&amp;6+$AO45),"")</f>
        <v/>
      </c>
      <c r="DL154" s="218" t="str">
        <f t="array" aca="1" ref="DL154" ca="1">IF(AND(DL$3=INDIRECT("'" &amp; $O$3 &amp;"'!$H"&amp;6+$AO45),$AR$110=INDIRECT("'" &amp; $O$3 &amp;"'!$j"&amp;6+$AO45)),INDIRECT("'" &amp; $O$3 &amp;"'!$d"&amp;6+$AO45),"")</f>
        <v/>
      </c>
      <c r="DN154" s="218" t="str">
        <f t="array" aca="1" ref="DN154" ca="1">IF(AND(DN$3=INDIRECT("'" &amp; $O$3 &amp;"'!$H"&amp;6+$AO45),$AR$110=INDIRECT("'" &amp; $O$3 &amp;"'!$j"&amp;6+$AO45)),INDIRECT("'" &amp; $O$3 &amp;"'!$d"&amp;6+$AO45),"")</f>
        <v/>
      </c>
      <c r="DP154" s="218" t="str">
        <f t="array" aca="1" ref="DP154" ca="1">IF(AND(DP$3=INDIRECT("'" &amp; $O$3 &amp;"'!$H"&amp;6+$AO45),$AR$110=INDIRECT("'" &amp; $O$3 &amp;"'!$j"&amp;6+$AO45)),INDIRECT("'" &amp; $O$3 &amp;"'!$d"&amp;6+$AO45),"")</f>
        <v/>
      </c>
      <c r="DR154" s="218" t="str">
        <f t="array" aca="1" ref="DR154" ca="1">IF(AND(DR$3=INDIRECT("'" &amp; $O$3 &amp;"'!$H"&amp;6+$AO45),$AR$110=INDIRECT("'" &amp; $O$3 &amp;"'!$j"&amp;6+$AO45)),INDIRECT("'" &amp; $O$3 &amp;"'!$d"&amp;6+$AO45),"")</f>
        <v/>
      </c>
      <c r="DT154" s="218" t="str">
        <f t="array" aca="1" ref="DT154" ca="1">IF(AND(DT$3=INDIRECT("'" &amp; $O$3 &amp;"'!$H"&amp;6+$AO45),$AR$110=INDIRECT("'" &amp; $O$3 &amp;"'!$j"&amp;6+$AO45)),INDIRECT("'" &amp; $O$3 &amp;"'!$d"&amp;6+$AO45),"")</f>
        <v/>
      </c>
      <c r="DV154" s="218" t="str">
        <f t="array" aca="1" ref="DV154" ca="1">IF(AND(DV$3=INDIRECT("'" &amp; $O$3 &amp;"'!$H"&amp;6+$AO45),$AR$110=INDIRECT("'" &amp; $O$3 &amp;"'!$j"&amp;6+$AO45)),INDIRECT("'" &amp; $O$3 &amp;"'!$b"&amp;6+$AO45),"")</f>
        <v/>
      </c>
    </row>
    <row r="155" spans="45:126">
      <c r="AS155" t="str">
        <f t="array" aca="1" ref="AS155" ca="1">IF(AND(AS$3=INDIRECT("'" &amp; $O$3 &amp;"'!$H"&amp;6+$AO46),$AR$110=INDIRECT("'" &amp; $O$3 &amp;"'!$j"&amp;6+$AO46)),INDIRECT("'" &amp; $O$3 &amp;"'!$b"&amp;6+$AO46),"")</f>
        <v/>
      </c>
      <c r="AU155" t="str">
        <f t="array" aca="1" ref="AU155" ca="1">IF(AND(AU$3=INDIRECT("'" &amp; $O$3 &amp;"'!$H"&amp;6+$AO46),$AR$110=INDIRECT("'" &amp; $O$3 &amp;"'!$j"&amp;6+$AO46)),INDIRECT("'" &amp; $O$3 &amp;"'!$b"&amp;6+$AO46),"")</f>
        <v/>
      </c>
      <c r="AW155" t="str">
        <f t="array" aca="1" ref="AW155" ca="1">IF(AND(AW$3=INDIRECT("'" &amp; $O$3 &amp;"'!$H"&amp;6+$AO46),$AR$110=INDIRECT("'" &amp; $O$3 &amp;"'!$j"&amp;6+$AO46)),INDIRECT("'" &amp; $O$3 &amp;"'!$b"&amp;6+$AO46),"")</f>
        <v/>
      </c>
      <c r="AY155" t="str">
        <f t="array" aca="1" ref="AY155" ca="1">IF(AND(AY$3=INDIRECT("'" &amp; $O$3 &amp;"'!$H"&amp;6+$AO46),$AR$110=INDIRECT("'" &amp; $O$3 &amp;"'!$j"&amp;6+$AO46)),INDIRECT("'" &amp; $O$3 &amp;"'!$b"&amp;6+$AO46),"")</f>
        <v/>
      </c>
      <c r="BA155" t="str">
        <f t="array" aca="1" ref="BA155" ca="1">IF(AND(BA$3=INDIRECT("'" &amp; $O$3 &amp;"'!$H"&amp;6+$AO46),$AR$110=INDIRECT("'" &amp; $O$3 &amp;"'!$j"&amp;6+$AO46)),INDIRECT("'" &amp; $O$3 &amp;"'!$b"&amp;6+$AO46),"")</f>
        <v/>
      </c>
      <c r="BC155" t="str">
        <f t="array" aca="1" ref="BC155" ca="1">IF(AND(BC$3=INDIRECT("'" &amp; $O$3 &amp;"'!$H"&amp;6+$AO46),$AR$110=INDIRECT("'" &amp; $O$3 &amp;"'!$j"&amp;6+$AO46)),INDIRECT("'" &amp; $O$3 &amp;"'!$b"&amp;6+$AO46),"")</f>
        <v/>
      </c>
      <c r="BE155" t="str">
        <f t="array" aca="1" ref="BE155" ca="1">IF(AND(BE$3=INDIRECT("'" &amp; $O$3 &amp;"'!$H"&amp;6+$AO46),$AR$110=INDIRECT("'" &amp; $O$3 &amp;"'!$j"&amp;6+$AO46)),INDIRECT("'" &amp; $O$3 &amp;"'!$b"&amp;6+$AO46),"")</f>
        <v/>
      </c>
      <c r="BG155" t="str">
        <f t="array" aca="1" ref="BG155" ca="1">IF(AND(BG$3=INDIRECT("'" &amp; $O$3 &amp;"'!$H"&amp;6+$AO46),$AR$110=INDIRECT("'" &amp; $O$3 &amp;"'!$j"&amp;6+$AO46)),INDIRECT("'" &amp; $O$3 &amp;"'!$b"&amp;6+$AO46),"")</f>
        <v/>
      </c>
      <c r="BI155" t="str">
        <f t="array" aca="1" ref="BI155" ca="1">IF(AND(BI$3=INDIRECT("'" &amp; $O$3 &amp;"'!$H"&amp;6+$AO46),$AR$110=INDIRECT("'" &amp; $O$3 &amp;"'!$j"&amp;6+$AO46)),INDIRECT("'" &amp; $O$3 &amp;"'!$b"&amp;6+$AO46),"")</f>
        <v/>
      </c>
      <c r="BK155" t="str">
        <f t="array" aca="1" ref="BK155" ca="1">IF(AND(BK$3=INDIRECT("'" &amp; $O$3 &amp;"'!$H"&amp;6+$AO46),$AR$110=INDIRECT("'" &amp; $O$3 &amp;"'!$j"&amp;6+$AO46)),INDIRECT("'" &amp; $O$3 &amp;"'!$b"&amp;6+$AO46),"")</f>
        <v/>
      </c>
      <c r="BM155" t="str">
        <f t="array" aca="1" ref="BM155" ca="1">IF(AND(BM$3=INDIRECT("'" &amp; $O$3 &amp;"'!$H"&amp;6+$AO46),$AR$110=INDIRECT("'" &amp; $O$3 &amp;"'!$j"&amp;6+$AO46)),INDIRECT("'" &amp; $O$3 &amp;"'!$b"&amp;6+$AO46),"")</f>
        <v/>
      </c>
      <c r="BO155" t="str">
        <f t="array" aca="1" ref="BO155" ca="1">IF(AND(BO$3=INDIRECT("'" &amp; $O$3 &amp;"'!$H"&amp;6+$AO46),$AR$110=INDIRECT("'" &amp; $O$3 &amp;"'!$j"&amp;6+$AO46)),INDIRECT("'" &amp; $O$3 &amp;"'!$b"&amp;6+$AO46),"")</f>
        <v/>
      </c>
      <c r="BQ155" t="str">
        <f t="array" aca="1" ref="BQ155" ca="1">IF(AND(BQ$3=INDIRECT("'" &amp; $O$3 &amp;"'!$H"&amp;6+$AO46),$AR$110=INDIRECT("'" &amp; $O$3 &amp;"'!$j"&amp;6+$AO46)),INDIRECT("'" &amp; $O$3 &amp;"'!$b"&amp;6+$AO46),"")</f>
        <v/>
      </c>
      <c r="BV155" t="str">
        <f t="array" aca="1" ref="BV155" ca="1">IF(AND(BV$3=INDIRECT("'" &amp; $O$3 &amp;"'!$H"&amp;6+$AO46),$AR$110=INDIRECT("'" &amp; $O$3 &amp;"'!$j"&amp;6+$AO46)),INDIRECT("'" &amp; $O$3 &amp;"'!$c"&amp;6+$AO46),"")</f>
        <v/>
      </c>
      <c r="BX155" t="str">
        <f t="array" aca="1" ref="BX155" ca="1">IF(AND(BX$3=INDIRECT("'" &amp; $O$3 &amp;"'!$H"&amp;6+$AO46),$AR$110=INDIRECT("'" &amp; $O$3 &amp;"'!$j"&amp;6+$AO46)),INDIRECT("'" &amp; $O$3 &amp;"'!$c"&amp;6+$AO46),"")</f>
        <v/>
      </c>
      <c r="BZ155" t="str">
        <f t="array" aca="1" ref="BZ155" ca="1">IF(AND(BZ$3=INDIRECT("'" &amp; $O$3 &amp;"'!$H"&amp;6+$AO46),$AR$110=INDIRECT("'" &amp; $O$3 &amp;"'!$j"&amp;6+$AO46)),INDIRECT("'" &amp; $O$3 &amp;"'!$c"&amp;6+$AO46),"")</f>
        <v/>
      </c>
      <c r="CB155" t="str">
        <f t="array" aca="1" ref="CB155" ca="1">IF(AND(CB$3=INDIRECT("'" &amp; $O$3 &amp;"'!$H"&amp;6+$AO46),$AR$110=INDIRECT("'" &amp; $O$3 &amp;"'!$j"&amp;6+$AO46)),INDIRECT("'" &amp; $O$3 &amp;"'!$c"&amp;6+$AO46),"")</f>
        <v/>
      </c>
      <c r="CD155" t="str">
        <f t="array" aca="1" ref="CD155" ca="1">IF(AND(CD$3=INDIRECT("'" &amp; $O$3 &amp;"'!$H"&amp;6+$AO46),$AR$110=INDIRECT("'" &amp; $O$3 &amp;"'!$j"&amp;6+$AO46)),INDIRECT("'" &amp; $O$3 &amp;"'!$c"&amp;6+$AO46),"")</f>
        <v/>
      </c>
      <c r="CF155" t="str">
        <f t="array" aca="1" ref="CF155" ca="1">IF(AND(CF$3=INDIRECT("'" &amp; $O$3 &amp;"'!$H"&amp;6+$AO46),$AR$110=INDIRECT("'" &amp; $O$3 &amp;"'!$j"&amp;6+$AO46)),INDIRECT("'" &amp; $O$3 &amp;"'!$c"&amp;6+$AO46),"")</f>
        <v/>
      </c>
      <c r="CH155" t="str">
        <f t="array" aca="1" ref="CH155" ca="1">IF(AND(CH$3=INDIRECT("'" &amp; $O$3 &amp;"'!$H"&amp;6+$AO46),$AR$110=INDIRECT("'" &amp; $O$3 &amp;"'!$j"&amp;6+$AO46)),INDIRECT("'" &amp; $O$3 &amp;"'!$c"&amp;6+$AO46),"")</f>
        <v/>
      </c>
      <c r="CJ155" t="str">
        <f t="array" aca="1" ref="CJ155" ca="1">IF(AND(CJ$3=INDIRECT("'" &amp; $O$3 &amp;"'!$H"&amp;6+$AO46),$AR$110=INDIRECT("'" &amp; $O$3 &amp;"'!$j"&amp;6+$AO46)),INDIRECT("'" &amp; $O$3 &amp;"'!$c"&amp;6+$AO46),"")</f>
        <v/>
      </c>
      <c r="CL155" t="str">
        <f t="array" aca="1" ref="CL155" ca="1">IF(AND(CL$3=INDIRECT("'" &amp; $O$3 &amp;"'!$H"&amp;6+$AO46),$AR$110=INDIRECT("'" &amp; $O$3 &amp;"'!$j"&amp;6+$AO46)),INDIRECT("'" &amp; $O$3 &amp;"'!$c"&amp;6+$AO46),"")</f>
        <v/>
      </c>
      <c r="CN155" t="str">
        <f t="array" aca="1" ref="CN155" ca="1">IF(AND(CN$3=INDIRECT("'" &amp; $O$3 &amp;"'!$H"&amp;6+$AO46),$AR$110=INDIRECT("'" &amp; $O$3 &amp;"'!$j"&amp;6+$AO46)),INDIRECT("'" &amp; $O$3 &amp;"'!$c"&amp;6+$AO46),"")</f>
        <v/>
      </c>
      <c r="CP155" t="str">
        <f t="array" aca="1" ref="CP155" ca="1">IF(AND(CP$3=INDIRECT("'" &amp; $O$3 &amp;"'!$H"&amp;6+$AO46),$AR$110=INDIRECT("'" &amp; $O$3 &amp;"'!$j"&amp;6+$AO46)),INDIRECT("'" &amp; $O$3 &amp;"'!$c"&amp;6+$AO46),"")</f>
        <v/>
      </c>
      <c r="CR155" s="218" t="str">
        <f t="array" aca="1" ref="CR155" ca="1">IF(AND(CR$3=INDIRECT("'" &amp; $O$3 &amp;"'!$H"&amp;6+$AO46),$AR$110=INDIRECT("'" &amp; $O$3 &amp;"'!$j"&amp;6+$AO46)),INDIRECT("'" &amp; $O$3 &amp;"'!$c"&amp;6+$AO46),"")</f>
        <v/>
      </c>
      <c r="CT155" s="218" t="str">
        <f t="array" aca="1" ref="CT155" ca="1">IF(AND(CT$3=INDIRECT("'" &amp; $O$3 &amp;"'!$H"&amp;6+$AO46),$AR$110=INDIRECT("'" &amp; $O$3 &amp;"'!$j"&amp;6+$AO46)),INDIRECT("'" &amp; $O$3 &amp;"'!$b"&amp;6+$AO46),"")</f>
        <v/>
      </c>
      <c r="CX155" s="218" t="str">
        <f t="array" aca="1" ref="CX155" ca="1">IF(AND(CX$3=INDIRECT("'" &amp; $O$3 &amp;"'!$H"&amp;6+$AO46),$AR$110=INDIRECT("'" &amp; $O$3 &amp;"'!$j"&amp;6+$AO46)),INDIRECT("'" &amp; $O$3 &amp;"'!$d"&amp;6+$AO46),"")</f>
        <v/>
      </c>
      <c r="CZ155" s="218" t="str">
        <f t="array" aca="1" ref="CZ155" ca="1">IF(AND(CZ$3=INDIRECT("'" &amp; $O$3 &amp;"'!$H"&amp;6+$AO46),$AR$110=INDIRECT("'" &amp; $O$3 &amp;"'!$j"&amp;6+$AO46)),INDIRECT("'" &amp; $O$3 &amp;"'!$d"&amp;6+$AO46),"")</f>
        <v/>
      </c>
      <c r="DB155" s="218" t="str">
        <f t="array" aca="1" ref="DB155" ca="1">IF(AND(DB$3=INDIRECT("'" &amp; $O$3 &amp;"'!$H"&amp;6+$AO46),$AR$110=INDIRECT("'" &amp; $O$3 &amp;"'!$j"&amp;6+$AO46)),INDIRECT("'" &amp; $O$3 &amp;"'!$d"&amp;6+$AO46),"")</f>
        <v/>
      </c>
      <c r="DD155" s="218" t="str">
        <f t="array" aca="1" ref="DD155" ca="1">IF(AND(DD$3=INDIRECT("'" &amp; $O$3 &amp;"'!$H"&amp;6+$AO46),$AR$110=INDIRECT("'" &amp; $O$3 &amp;"'!$j"&amp;6+$AO46)),INDIRECT("'" &amp; $O$3 &amp;"'!$d"&amp;6+$AO46),"")</f>
        <v/>
      </c>
      <c r="DF155" s="218" t="str">
        <f t="array" aca="1" ref="DF155" ca="1">IF(AND(DF$3=INDIRECT("'" &amp; $O$3 &amp;"'!$H"&amp;6+$AO46),$AR$110=INDIRECT("'" &amp; $O$3 &amp;"'!$j"&amp;6+$AO46)),INDIRECT("'" &amp; $O$3 &amp;"'!$d"&amp;6+$AO46),"")</f>
        <v/>
      </c>
      <c r="DH155" s="218" t="str">
        <f t="array" aca="1" ref="DH155" ca="1">IF(AND(DH$3=INDIRECT("'" &amp; $O$3 &amp;"'!$H"&amp;6+$AO46),$AR$110=INDIRECT("'" &amp; $O$3 &amp;"'!$j"&amp;6+$AO46)),INDIRECT("'" &amp; $O$3 &amp;"'!$d"&amp;6+$AO46),"")</f>
        <v/>
      </c>
      <c r="DJ155" s="218" t="str">
        <f t="array" aca="1" ref="DJ155" ca="1">IF(AND(DJ$3=INDIRECT("'" &amp; $O$3 &amp;"'!$H"&amp;6+$AO46),$AR$110=INDIRECT("'" &amp; $O$3 &amp;"'!$j"&amp;6+$AO46)),INDIRECT("'" &amp; $O$3 &amp;"'!$d"&amp;6+$AO46),"")</f>
        <v/>
      </c>
      <c r="DL155" s="218" t="str">
        <f t="array" aca="1" ref="DL155" ca="1">IF(AND(DL$3=INDIRECT("'" &amp; $O$3 &amp;"'!$H"&amp;6+$AO46),$AR$110=INDIRECT("'" &amp; $O$3 &amp;"'!$j"&amp;6+$AO46)),INDIRECT("'" &amp; $O$3 &amp;"'!$d"&amp;6+$AO46),"")</f>
        <v/>
      </c>
      <c r="DN155" s="218" t="str">
        <f t="array" aca="1" ref="DN155" ca="1">IF(AND(DN$3=INDIRECT("'" &amp; $O$3 &amp;"'!$H"&amp;6+$AO46),$AR$110=INDIRECT("'" &amp; $O$3 &amp;"'!$j"&amp;6+$AO46)),INDIRECT("'" &amp; $O$3 &amp;"'!$d"&amp;6+$AO46),"")</f>
        <v/>
      </c>
      <c r="DP155" s="218" t="str">
        <f t="array" aca="1" ref="DP155" ca="1">IF(AND(DP$3=INDIRECT("'" &amp; $O$3 &amp;"'!$H"&amp;6+$AO46),$AR$110=INDIRECT("'" &amp; $O$3 &amp;"'!$j"&amp;6+$AO46)),INDIRECT("'" &amp; $O$3 &amp;"'!$d"&amp;6+$AO46),"")</f>
        <v/>
      </c>
      <c r="DR155" s="218" t="str">
        <f t="array" aca="1" ref="DR155" ca="1">IF(AND(DR$3=INDIRECT("'" &amp; $O$3 &amp;"'!$H"&amp;6+$AO46),$AR$110=INDIRECT("'" &amp; $O$3 &amp;"'!$j"&amp;6+$AO46)),INDIRECT("'" &amp; $O$3 &amp;"'!$d"&amp;6+$AO46),"")</f>
        <v/>
      </c>
      <c r="DT155" s="218" t="str">
        <f t="array" aca="1" ref="DT155" ca="1">IF(AND(DT$3=INDIRECT("'" &amp; $O$3 &amp;"'!$H"&amp;6+$AO46),$AR$110=INDIRECT("'" &amp; $O$3 &amp;"'!$j"&amp;6+$AO46)),INDIRECT("'" &amp; $O$3 &amp;"'!$d"&amp;6+$AO46),"")</f>
        <v/>
      </c>
      <c r="DV155" s="218" t="str">
        <f t="array" aca="1" ref="DV155" ca="1">IF(AND(DV$3=INDIRECT("'" &amp; $O$3 &amp;"'!$H"&amp;6+$AO46),$AR$110=INDIRECT("'" &amp; $O$3 &amp;"'!$j"&amp;6+$AO46)),INDIRECT("'" &amp; $O$3 &amp;"'!$b"&amp;6+$AO46),"")</f>
        <v/>
      </c>
    </row>
    <row r="156" spans="45:126">
      <c r="AS156" t="str">
        <f t="array" aca="1" ref="AS156" ca="1">IF(AND(AS$3=INDIRECT("'" &amp; $O$3 &amp;"'!$H"&amp;6+$AO47),$AR$110=INDIRECT("'" &amp; $O$3 &amp;"'!$j"&amp;6+$AO47)),INDIRECT("'" &amp; $O$3 &amp;"'!$b"&amp;6+$AO47),"")</f>
        <v/>
      </c>
      <c r="AU156" t="str">
        <f t="array" aca="1" ref="AU156" ca="1">IF(AND(AU$3=INDIRECT("'" &amp; $O$3 &amp;"'!$H"&amp;6+$AO47),$AR$110=INDIRECT("'" &amp; $O$3 &amp;"'!$j"&amp;6+$AO47)),INDIRECT("'" &amp; $O$3 &amp;"'!$b"&amp;6+$AO47),"")</f>
        <v/>
      </c>
      <c r="AW156" t="str">
        <f t="array" aca="1" ref="AW156" ca="1">IF(AND(AW$3=INDIRECT("'" &amp; $O$3 &amp;"'!$H"&amp;6+$AO47),$AR$110=INDIRECT("'" &amp; $O$3 &amp;"'!$j"&amp;6+$AO47)),INDIRECT("'" &amp; $O$3 &amp;"'!$b"&amp;6+$AO47),"")</f>
        <v/>
      </c>
      <c r="AY156" t="str">
        <f t="array" aca="1" ref="AY156" ca="1">IF(AND(AY$3=INDIRECT("'" &amp; $O$3 &amp;"'!$H"&amp;6+$AO47),$AR$110=INDIRECT("'" &amp; $O$3 &amp;"'!$j"&amp;6+$AO47)),INDIRECT("'" &amp; $O$3 &amp;"'!$b"&amp;6+$AO47),"")</f>
        <v/>
      </c>
      <c r="BA156" t="str">
        <f t="array" aca="1" ref="BA156" ca="1">IF(AND(BA$3=INDIRECT("'" &amp; $O$3 &amp;"'!$H"&amp;6+$AO47),$AR$110=INDIRECT("'" &amp; $O$3 &amp;"'!$j"&amp;6+$AO47)),INDIRECT("'" &amp; $O$3 &amp;"'!$b"&amp;6+$AO47),"")</f>
        <v/>
      </c>
      <c r="BC156" t="str">
        <f t="array" aca="1" ref="BC156" ca="1">IF(AND(BC$3=INDIRECT("'" &amp; $O$3 &amp;"'!$H"&amp;6+$AO47),$AR$110=INDIRECT("'" &amp; $O$3 &amp;"'!$j"&amp;6+$AO47)),INDIRECT("'" &amp; $O$3 &amp;"'!$b"&amp;6+$AO47),"")</f>
        <v/>
      </c>
      <c r="BE156" t="str">
        <f t="array" aca="1" ref="BE156" ca="1">IF(AND(BE$3=INDIRECT("'" &amp; $O$3 &amp;"'!$H"&amp;6+$AO47),$AR$110=INDIRECT("'" &amp; $O$3 &amp;"'!$j"&amp;6+$AO47)),INDIRECT("'" &amp; $O$3 &amp;"'!$b"&amp;6+$AO47),"")</f>
        <v/>
      </c>
      <c r="BG156" t="str">
        <f t="array" aca="1" ref="BG156" ca="1">IF(AND(BG$3=INDIRECT("'" &amp; $O$3 &amp;"'!$H"&amp;6+$AO47),$AR$110=INDIRECT("'" &amp; $O$3 &amp;"'!$j"&amp;6+$AO47)),INDIRECT("'" &amp; $O$3 &amp;"'!$b"&amp;6+$AO47),"")</f>
        <v/>
      </c>
      <c r="BI156" t="str">
        <f t="array" aca="1" ref="BI156" ca="1">IF(AND(BI$3=INDIRECT("'" &amp; $O$3 &amp;"'!$H"&amp;6+$AO47),$AR$110=INDIRECT("'" &amp; $O$3 &amp;"'!$j"&amp;6+$AO47)),INDIRECT("'" &amp; $O$3 &amp;"'!$b"&amp;6+$AO47),"")</f>
        <v/>
      </c>
      <c r="BK156" t="str">
        <f t="array" aca="1" ref="BK156" ca="1">IF(AND(BK$3=INDIRECT("'" &amp; $O$3 &amp;"'!$H"&amp;6+$AO47),$AR$110=INDIRECT("'" &amp; $O$3 &amp;"'!$j"&amp;6+$AO47)),INDIRECT("'" &amp; $O$3 &amp;"'!$b"&amp;6+$AO47),"")</f>
        <v/>
      </c>
      <c r="BM156" t="str">
        <f t="array" aca="1" ref="BM156" ca="1">IF(AND(BM$3=INDIRECT("'" &amp; $O$3 &amp;"'!$H"&amp;6+$AO47),$AR$110=INDIRECT("'" &amp; $O$3 &amp;"'!$j"&amp;6+$AO47)),INDIRECT("'" &amp; $O$3 &amp;"'!$b"&amp;6+$AO47),"")</f>
        <v/>
      </c>
      <c r="BO156" t="str">
        <f t="array" aca="1" ref="BO156" ca="1">IF(AND(BO$3=INDIRECT("'" &amp; $O$3 &amp;"'!$H"&amp;6+$AO47),$AR$110=INDIRECT("'" &amp; $O$3 &amp;"'!$j"&amp;6+$AO47)),INDIRECT("'" &amp; $O$3 &amp;"'!$b"&amp;6+$AO47),"")</f>
        <v/>
      </c>
      <c r="BQ156" t="str">
        <f t="array" aca="1" ref="BQ156" ca="1">IF(AND(BQ$3=INDIRECT("'" &amp; $O$3 &amp;"'!$H"&amp;6+$AO47),$AR$110=INDIRECT("'" &amp; $O$3 &amp;"'!$j"&amp;6+$AO47)),INDIRECT("'" &amp; $O$3 &amp;"'!$b"&amp;6+$AO47),"")</f>
        <v/>
      </c>
      <c r="BV156" t="str">
        <f t="array" aca="1" ref="BV156" ca="1">IF(AND(BV$3=INDIRECT("'" &amp; $O$3 &amp;"'!$H"&amp;6+$AO47),$AR$110=INDIRECT("'" &amp; $O$3 &amp;"'!$j"&amp;6+$AO47)),INDIRECT("'" &amp; $O$3 &amp;"'!$c"&amp;6+$AO47),"")</f>
        <v/>
      </c>
      <c r="BX156" t="str">
        <f t="array" aca="1" ref="BX156" ca="1">IF(AND(BX$3=INDIRECT("'" &amp; $O$3 &amp;"'!$H"&amp;6+$AO47),$AR$110=INDIRECT("'" &amp; $O$3 &amp;"'!$j"&amp;6+$AO47)),INDIRECT("'" &amp; $O$3 &amp;"'!$c"&amp;6+$AO47),"")</f>
        <v/>
      </c>
      <c r="BZ156" t="str">
        <f t="array" aca="1" ref="BZ156" ca="1">IF(AND(BZ$3=INDIRECT("'" &amp; $O$3 &amp;"'!$H"&amp;6+$AO47),$AR$110=INDIRECT("'" &amp; $O$3 &amp;"'!$j"&amp;6+$AO47)),INDIRECT("'" &amp; $O$3 &amp;"'!$c"&amp;6+$AO47),"")</f>
        <v/>
      </c>
      <c r="CB156" t="str">
        <f t="array" aca="1" ref="CB156" ca="1">IF(AND(CB$3=INDIRECT("'" &amp; $O$3 &amp;"'!$H"&amp;6+$AO47),$AR$110=INDIRECT("'" &amp; $O$3 &amp;"'!$j"&amp;6+$AO47)),INDIRECT("'" &amp; $O$3 &amp;"'!$c"&amp;6+$AO47),"")</f>
        <v/>
      </c>
      <c r="CD156" t="str">
        <f t="array" aca="1" ref="CD156" ca="1">IF(AND(CD$3=INDIRECT("'" &amp; $O$3 &amp;"'!$H"&amp;6+$AO47),$AR$110=INDIRECT("'" &amp; $O$3 &amp;"'!$j"&amp;6+$AO47)),INDIRECT("'" &amp; $O$3 &amp;"'!$c"&amp;6+$AO47),"")</f>
        <v/>
      </c>
      <c r="CF156" t="str">
        <f t="array" aca="1" ref="CF156" ca="1">IF(AND(CF$3=INDIRECT("'" &amp; $O$3 &amp;"'!$H"&amp;6+$AO47),$AR$110=INDIRECT("'" &amp; $O$3 &amp;"'!$j"&amp;6+$AO47)),INDIRECT("'" &amp; $O$3 &amp;"'!$c"&amp;6+$AO47),"")</f>
        <v/>
      </c>
      <c r="CH156" t="str">
        <f t="array" aca="1" ref="CH156" ca="1">IF(AND(CH$3=INDIRECT("'" &amp; $O$3 &amp;"'!$H"&amp;6+$AO47),$AR$110=INDIRECT("'" &amp; $O$3 &amp;"'!$j"&amp;6+$AO47)),INDIRECT("'" &amp; $O$3 &amp;"'!$c"&amp;6+$AO47),"")</f>
        <v/>
      </c>
      <c r="CJ156" t="str">
        <f t="array" aca="1" ref="CJ156" ca="1">IF(AND(CJ$3=INDIRECT("'" &amp; $O$3 &amp;"'!$H"&amp;6+$AO47),$AR$110=INDIRECT("'" &amp; $O$3 &amp;"'!$j"&amp;6+$AO47)),INDIRECT("'" &amp; $O$3 &amp;"'!$c"&amp;6+$AO47),"")</f>
        <v/>
      </c>
      <c r="CL156" t="str">
        <f t="array" aca="1" ref="CL156" ca="1">IF(AND(CL$3=INDIRECT("'" &amp; $O$3 &amp;"'!$H"&amp;6+$AO47),$AR$110=INDIRECT("'" &amp; $O$3 &amp;"'!$j"&amp;6+$AO47)),INDIRECT("'" &amp; $O$3 &amp;"'!$c"&amp;6+$AO47),"")</f>
        <v/>
      </c>
      <c r="CN156" t="str">
        <f t="array" aca="1" ref="CN156" ca="1">IF(AND(CN$3=INDIRECT("'" &amp; $O$3 &amp;"'!$H"&amp;6+$AO47),$AR$110=INDIRECT("'" &amp; $O$3 &amp;"'!$j"&amp;6+$AO47)),INDIRECT("'" &amp; $O$3 &amp;"'!$c"&amp;6+$AO47),"")</f>
        <v/>
      </c>
      <c r="CP156" t="str">
        <f t="array" aca="1" ref="CP156" ca="1">IF(AND(CP$3=INDIRECT("'" &amp; $O$3 &amp;"'!$H"&amp;6+$AO47),$AR$110=INDIRECT("'" &amp; $O$3 &amp;"'!$j"&amp;6+$AO47)),INDIRECT("'" &amp; $O$3 &amp;"'!$c"&amp;6+$AO47),"")</f>
        <v/>
      </c>
      <c r="CR156" s="218" t="str">
        <f t="array" aca="1" ref="CR156" ca="1">IF(AND(CR$3=INDIRECT("'" &amp; $O$3 &amp;"'!$H"&amp;6+$AO47),$AR$110=INDIRECT("'" &amp; $O$3 &amp;"'!$j"&amp;6+$AO47)),INDIRECT("'" &amp; $O$3 &amp;"'!$c"&amp;6+$AO47),"")</f>
        <v/>
      </c>
      <c r="CT156" s="218" t="str">
        <f t="array" aca="1" ref="CT156" ca="1">IF(AND(CT$3=INDIRECT("'" &amp; $O$3 &amp;"'!$H"&amp;6+$AO47),$AR$110=INDIRECT("'" &amp; $O$3 &amp;"'!$j"&amp;6+$AO47)),INDIRECT("'" &amp; $O$3 &amp;"'!$b"&amp;6+$AO47),"")</f>
        <v/>
      </c>
      <c r="CX156" s="218" t="str">
        <f t="array" aca="1" ref="CX156" ca="1">IF(AND(CX$3=INDIRECT("'" &amp; $O$3 &amp;"'!$H"&amp;6+$AO47),$AR$110=INDIRECT("'" &amp; $O$3 &amp;"'!$j"&amp;6+$AO47)),INDIRECT("'" &amp; $O$3 &amp;"'!$d"&amp;6+$AO47),"")</f>
        <v/>
      </c>
      <c r="CZ156" s="218" t="str">
        <f t="array" aca="1" ref="CZ156" ca="1">IF(AND(CZ$3=INDIRECT("'" &amp; $O$3 &amp;"'!$H"&amp;6+$AO47),$AR$110=INDIRECT("'" &amp; $O$3 &amp;"'!$j"&amp;6+$AO47)),INDIRECT("'" &amp; $O$3 &amp;"'!$d"&amp;6+$AO47),"")</f>
        <v/>
      </c>
      <c r="DB156" s="218" t="str">
        <f t="array" aca="1" ref="DB156" ca="1">IF(AND(DB$3=INDIRECT("'" &amp; $O$3 &amp;"'!$H"&amp;6+$AO47),$AR$110=INDIRECT("'" &amp; $O$3 &amp;"'!$j"&amp;6+$AO47)),INDIRECT("'" &amp; $O$3 &amp;"'!$d"&amp;6+$AO47),"")</f>
        <v/>
      </c>
      <c r="DD156" s="218" t="str">
        <f t="array" aca="1" ref="DD156" ca="1">IF(AND(DD$3=INDIRECT("'" &amp; $O$3 &amp;"'!$H"&amp;6+$AO47),$AR$110=INDIRECT("'" &amp; $O$3 &amp;"'!$j"&amp;6+$AO47)),INDIRECT("'" &amp; $O$3 &amp;"'!$d"&amp;6+$AO47),"")</f>
        <v/>
      </c>
      <c r="DF156" s="218" t="str">
        <f t="array" aca="1" ref="DF156" ca="1">IF(AND(DF$3=INDIRECT("'" &amp; $O$3 &amp;"'!$H"&amp;6+$AO47),$AR$110=INDIRECT("'" &amp; $O$3 &amp;"'!$j"&amp;6+$AO47)),INDIRECT("'" &amp; $O$3 &amp;"'!$d"&amp;6+$AO47),"")</f>
        <v/>
      </c>
      <c r="DH156" s="218" t="str">
        <f t="array" aca="1" ref="DH156" ca="1">IF(AND(DH$3=INDIRECT("'" &amp; $O$3 &amp;"'!$H"&amp;6+$AO47),$AR$110=INDIRECT("'" &amp; $O$3 &amp;"'!$j"&amp;6+$AO47)),INDIRECT("'" &amp; $O$3 &amp;"'!$d"&amp;6+$AO47),"")</f>
        <v/>
      </c>
      <c r="DJ156" s="218" t="str">
        <f t="array" aca="1" ref="DJ156" ca="1">IF(AND(DJ$3=INDIRECT("'" &amp; $O$3 &amp;"'!$H"&amp;6+$AO47),$AR$110=INDIRECT("'" &amp; $O$3 &amp;"'!$j"&amp;6+$AO47)),INDIRECT("'" &amp; $O$3 &amp;"'!$d"&amp;6+$AO47),"")</f>
        <v/>
      </c>
      <c r="DL156" s="218" t="str">
        <f t="array" aca="1" ref="DL156" ca="1">IF(AND(DL$3=INDIRECT("'" &amp; $O$3 &amp;"'!$H"&amp;6+$AO47),$AR$110=INDIRECT("'" &amp; $O$3 &amp;"'!$j"&amp;6+$AO47)),INDIRECT("'" &amp; $O$3 &amp;"'!$d"&amp;6+$AO47),"")</f>
        <v/>
      </c>
      <c r="DN156" s="218" t="str">
        <f t="array" aca="1" ref="DN156" ca="1">IF(AND(DN$3=INDIRECT("'" &amp; $O$3 &amp;"'!$H"&amp;6+$AO47),$AR$110=INDIRECT("'" &amp; $O$3 &amp;"'!$j"&amp;6+$AO47)),INDIRECT("'" &amp; $O$3 &amp;"'!$d"&amp;6+$AO47),"")</f>
        <v/>
      </c>
      <c r="DP156" s="218" t="str">
        <f t="array" aca="1" ref="DP156" ca="1">IF(AND(DP$3=INDIRECT("'" &amp; $O$3 &amp;"'!$H"&amp;6+$AO47),$AR$110=INDIRECT("'" &amp; $O$3 &amp;"'!$j"&amp;6+$AO47)),INDIRECT("'" &amp; $O$3 &amp;"'!$d"&amp;6+$AO47),"")</f>
        <v/>
      </c>
      <c r="DR156" s="218" t="str">
        <f t="array" aca="1" ref="DR156" ca="1">IF(AND(DR$3=INDIRECT("'" &amp; $O$3 &amp;"'!$H"&amp;6+$AO47),$AR$110=INDIRECT("'" &amp; $O$3 &amp;"'!$j"&amp;6+$AO47)),INDIRECT("'" &amp; $O$3 &amp;"'!$d"&amp;6+$AO47),"")</f>
        <v/>
      </c>
      <c r="DT156" s="218" t="str">
        <f t="array" aca="1" ref="DT156" ca="1">IF(AND(DT$3=INDIRECT("'" &amp; $O$3 &amp;"'!$H"&amp;6+$AO47),$AR$110=INDIRECT("'" &amp; $O$3 &amp;"'!$j"&amp;6+$AO47)),INDIRECT("'" &amp; $O$3 &amp;"'!$d"&amp;6+$AO47),"")</f>
        <v/>
      </c>
      <c r="DV156" s="218" t="str">
        <f t="array" aca="1" ref="DV156" ca="1">IF(AND(DV$3=INDIRECT("'" &amp; $O$3 &amp;"'!$H"&amp;6+$AO47),$AR$110=INDIRECT("'" &amp; $O$3 &amp;"'!$j"&amp;6+$AO47)),INDIRECT("'" &amp; $O$3 &amp;"'!$b"&amp;6+$AO47),"")</f>
        <v/>
      </c>
    </row>
    <row r="157" spans="45:126">
      <c r="AS157" t="str">
        <f t="array" aca="1" ref="AS157" ca="1">IF(AND(AS$3=INDIRECT("'" &amp; $O$3 &amp;"'!$H"&amp;6+$AO48),$AR$110=INDIRECT("'" &amp; $O$3 &amp;"'!$j"&amp;6+$AO48)),INDIRECT("'" &amp; $O$3 &amp;"'!$b"&amp;6+$AO48),"")</f>
        <v/>
      </c>
      <c r="AU157" t="str">
        <f t="array" aca="1" ref="AU157" ca="1">IF(AND(AU$3=INDIRECT("'" &amp; $O$3 &amp;"'!$H"&amp;6+$AO48),$AR$110=INDIRECT("'" &amp; $O$3 &amp;"'!$j"&amp;6+$AO48)),INDIRECT("'" &amp; $O$3 &amp;"'!$b"&amp;6+$AO48),"")</f>
        <v/>
      </c>
      <c r="AW157" t="str">
        <f t="array" aca="1" ref="AW157" ca="1">IF(AND(AW$3=INDIRECT("'" &amp; $O$3 &amp;"'!$H"&amp;6+$AO48),$AR$110=INDIRECT("'" &amp; $O$3 &amp;"'!$j"&amp;6+$AO48)),INDIRECT("'" &amp; $O$3 &amp;"'!$b"&amp;6+$AO48),"")</f>
        <v/>
      </c>
      <c r="AY157" t="str">
        <f t="array" aca="1" ref="AY157" ca="1">IF(AND(AY$3=INDIRECT("'" &amp; $O$3 &amp;"'!$H"&amp;6+$AO48),$AR$110=INDIRECT("'" &amp; $O$3 &amp;"'!$j"&amp;6+$AO48)),INDIRECT("'" &amp; $O$3 &amp;"'!$b"&amp;6+$AO48),"")</f>
        <v/>
      </c>
      <c r="BA157" t="str">
        <f t="array" aca="1" ref="BA157" ca="1">IF(AND(BA$3=INDIRECT("'" &amp; $O$3 &amp;"'!$H"&amp;6+$AO48),$AR$110=INDIRECT("'" &amp; $O$3 &amp;"'!$j"&amp;6+$AO48)),INDIRECT("'" &amp; $O$3 &amp;"'!$b"&amp;6+$AO48),"")</f>
        <v/>
      </c>
      <c r="BC157" t="str">
        <f t="array" aca="1" ref="BC157" ca="1">IF(AND(BC$3=INDIRECT("'" &amp; $O$3 &amp;"'!$H"&amp;6+$AO48),$AR$110=INDIRECT("'" &amp; $O$3 &amp;"'!$j"&amp;6+$AO48)),INDIRECT("'" &amp; $O$3 &amp;"'!$b"&amp;6+$AO48),"")</f>
        <v/>
      </c>
      <c r="BE157" t="str">
        <f t="array" aca="1" ref="BE157" ca="1">IF(AND(BE$3=INDIRECT("'" &amp; $O$3 &amp;"'!$H"&amp;6+$AO48),$AR$110=INDIRECT("'" &amp; $O$3 &amp;"'!$j"&amp;6+$AO48)),INDIRECT("'" &amp; $O$3 &amp;"'!$b"&amp;6+$AO48),"")</f>
        <v/>
      </c>
      <c r="BG157" t="str">
        <f t="array" aca="1" ref="BG157" ca="1">IF(AND(BG$3=INDIRECT("'" &amp; $O$3 &amp;"'!$H"&amp;6+$AO48),$AR$110=INDIRECT("'" &amp; $O$3 &amp;"'!$j"&amp;6+$AO48)),INDIRECT("'" &amp; $O$3 &amp;"'!$b"&amp;6+$AO48),"")</f>
        <v/>
      </c>
      <c r="BI157" t="str">
        <f t="array" aca="1" ref="BI157" ca="1">IF(AND(BI$3=INDIRECT("'" &amp; $O$3 &amp;"'!$H"&amp;6+$AO48),$AR$110=INDIRECT("'" &amp; $O$3 &amp;"'!$j"&amp;6+$AO48)),INDIRECT("'" &amp; $O$3 &amp;"'!$b"&amp;6+$AO48),"")</f>
        <v/>
      </c>
      <c r="BK157" t="str">
        <f t="array" aca="1" ref="BK157" ca="1">IF(AND(BK$3=INDIRECT("'" &amp; $O$3 &amp;"'!$H"&amp;6+$AO48),$AR$110=INDIRECT("'" &amp; $O$3 &amp;"'!$j"&amp;6+$AO48)),INDIRECT("'" &amp; $O$3 &amp;"'!$b"&amp;6+$AO48),"")</f>
        <v/>
      </c>
      <c r="BM157" t="str">
        <f t="array" aca="1" ref="BM157" ca="1">IF(AND(BM$3=INDIRECT("'" &amp; $O$3 &amp;"'!$H"&amp;6+$AO48),$AR$110=INDIRECT("'" &amp; $O$3 &amp;"'!$j"&amp;6+$AO48)),INDIRECT("'" &amp; $O$3 &amp;"'!$b"&amp;6+$AO48),"")</f>
        <v/>
      </c>
      <c r="BO157" t="str">
        <f t="array" aca="1" ref="BO157" ca="1">IF(AND(BO$3=INDIRECT("'" &amp; $O$3 &amp;"'!$H"&amp;6+$AO48),$AR$110=INDIRECT("'" &amp; $O$3 &amp;"'!$j"&amp;6+$AO48)),INDIRECT("'" &amp; $O$3 &amp;"'!$b"&amp;6+$AO48),"")</f>
        <v/>
      </c>
      <c r="BQ157" t="str">
        <f t="array" aca="1" ref="BQ157" ca="1">IF(AND(BQ$3=INDIRECT("'" &amp; $O$3 &amp;"'!$H"&amp;6+$AO48),$AR$110=INDIRECT("'" &amp; $O$3 &amp;"'!$j"&amp;6+$AO48)),INDIRECT("'" &amp; $O$3 &amp;"'!$b"&amp;6+$AO48),"")</f>
        <v/>
      </c>
      <c r="BV157" t="str">
        <f t="array" aca="1" ref="BV157" ca="1">IF(AND(BV$3=INDIRECT("'" &amp; $O$3 &amp;"'!$H"&amp;6+$AO48),$AR$110=INDIRECT("'" &amp; $O$3 &amp;"'!$j"&amp;6+$AO48)),INDIRECT("'" &amp; $O$3 &amp;"'!$c"&amp;6+$AO48),"")</f>
        <v/>
      </c>
      <c r="BX157" t="str">
        <f t="array" aca="1" ref="BX157" ca="1">IF(AND(BX$3=INDIRECT("'" &amp; $O$3 &amp;"'!$H"&amp;6+$AO48),$AR$110=INDIRECT("'" &amp; $O$3 &amp;"'!$j"&amp;6+$AO48)),INDIRECT("'" &amp; $O$3 &amp;"'!$c"&amp;6+$AO48),"")</f>
        <v/>
      </c>
      <c r="BZ157" t="str">
        <f t="array" aca="1" ref="BZ157" ca="1">IF(AND(BZ$3=INDIRECT("'" &amp; $O$3 &amp;"'!$H"&amp;6+$AO48),$AR$110=INDIRECT("'" &amp; $O$3 &amp;"'!$j"&amp;6+$AO48)),INDIRECT("'" &amp; $O$3 &amp;"'!$c"&amp;6+$AO48),"")</f>
        <v/>
      </c>
      <c r="CB157" t="str">
        <f t="array" aca="1" ref="CB157" ca="1">IF(AND(CB$3=INDIRECT("'" &amp; $O$3 &amp;"'!$H"&amp;6+$AO48),$AR$110=INDIRECT("'" &amp; $O$3 &amp;"'!$j"&amp;6+$AO48)),INDIRECT("'" &amp; $O$3 &amp;"'!$c"&amp;6+$AO48),"")</f>
        <v/>
      </c>
      <c r="CD157" t="str">
        <f t="array" aca="1" ref="CD157" ca="1">IF(AND(CD$3=INDIRECT("'" &amp; $O$3 &amp;"'!$H"&amp;6+$AO48),$AR$110=INDIRECT("'" &amp; $O$3 &amp;"'!$j"&amp;6+$AO48)),INDIRECT("'" &amp; $O$3 &amp;"'!$c"&amp;6+$AO48),"")</f>
        <v/>
      </c>
      <c r="CF157" t="str">
        <f t="array" aca="1" ref="CF157" ca="1">IF(AND(CF$3=INDIRECT("'" &amp; $O$3 &amp;"'!$H"&amp;6+$AO48),$AR$110=INDIRECT("'" &amp; $O$3 &amp;"'!$j"&amp;6+$AO48)),INDIRECT("'" &amp; $O$3 &amp;"'!$c"&amp;6+$AO48),"")</f>
        <v/>
      </c>
      <c r="CH157" t="str">
        <f t="array" aca="1" ref="CH157" ca="1">IF(AND(CH$3=INDIRECT("'" &amp; $O$3 &amp;"'!$H"&amp;6+$AO48),$AR$110=INDIRECT("'" &amp; $O$3 &amp;"'!$j"&amp;6+$AO48)),INDIRECT("'" &amp; $O$3 &amp;"'!$c"&amp;6+$AO48),"")</f>
        <v/>
      </c>
      <c r="CJ157" t="str">
        <f t="array" aca="1" ref="CJ157" ca="1">IF(AND(CJ$3=INDIRECT("'" &amp; $O$3 &amp;"'!$H"&amp;6+$AO48),$AR$110=INDIRECT("'" &amp; $O$3 &amp;"'!$j"&amp;6+$AO48)),INDIRECT("'" &amp; $O$3 &amp;"'!$c"&amp;6+$AO48),"")</f>
        <v/>
      </c>
      <c r="CL157" t="str">
        <f t="array" aca="1" ref="CL157" ca="1">IF(AND(CL$3=INDIRECT("'" &amp; $O$3 &amp;"'!$H"&amp;6+$AO48),$AR$110=INDIRECT("'" &amp; $O$3 &amp;"'!$j"&amp;6+$AO48)),INDIRECT("'" &amp; $O$3 &amp;"'!$c"&amp;6+$AO48),"")</f>
        <v/>
      </c>
      <c r="CN157" t="str">
        <f t="array" aca="1" ref="CN157" ca="1">IF(AND(CN$3=INDIRECT("'" &amp; $O$3 &amp;"'!$H"&amp;6+$AO48),$AR$110=INDIRECT("'" &amp; $O$3 &amp;"'!$j"&amp;6+$AO48)),INDIRECT("'" &amp; $O$3 &amp;"'!$c"&amp;6+$AO48),"")</f>
        <v/>
      </c>
      <c r="CP157" t="str">
        <f t="array" aca="1" ref="CP157" ca="1">IF(AND(CP$3=INDIRECT("'" &amp; $O$3 &amp;"'!$H"&amp;6+$AO48),$AR$110=INDIRECT("'" &amp; $O$3 &amp;"'!$j"&amp;6+$AO48)),INDIRECT("'" &amp; $O$3 &amp;"'!$c"&amp;6+$AO48),"")</f>
        <v/>
      </c>
      <c r="CR157" s="218" t="str">
        <f t="array" aca="1" ref="CR157" ca="1">IF(AND(CR$3=INDIRECT("'" &amp; $O$3 &amp;"'!$H"&amp;6+$AO48),$AR$110=INDIRECT("'" &amp; $O$3 &amp;"'!$j"&amp;6+$AO48)),INDIRECT("'" &amp; $O$3 &amp;"'!$c"&amp;6+$AO48),"")</f>
        <v/>
      </c>
      <c r="CT157" s="218" t="str">
        <f t="array" aca="1" ref="CT157" ca="1">IF(AND(CT$3=INDIRECT("'" &amp; $O$3 &amp;"'!$H"&amp;6+$AO48),$AR$110=INDIRECT("'" &amp; $O$3 &amp;"'!$j"&amp;6+$AO48)),INDIRECT("'" &amp; $O$3 &amp;"'!$b"&amp;6+$AO48),"")</f>
        <v/>
      </c>
      <c r="CX157" s="218" t="str">
        <f t="array" aca="1" ref="CX157" ca="1">IF(AND(CX$3=INDIRECT("'" &amp; $O$3 &amp;"'!$H"&amp;6+$AO48),$AR$110=INDIRECT("'" &amp; $O$3 &amp;"'!$j"&amp;6+$AO48)),INDIRECT("'" &amp; $O$3 &amp;"'!$d"&amp;6+$AO48),"")</f>
        <v/>
      </c>
      <c r="CZ157" s="218" t="str">
        <f t="array" aca="1" ref="CZ157" ca="1">IF(AND(CZ$3=INDIRECT("'" &amp; $O$3 &amp;"'!$H"&amp;6+$AO48),$AR$110=INDIRECT("'" &amp; $O$3 &amp;"'!$j"&amp;6+$AO48)),INDIRECT("'" &amp; $O$3 &amp;"'!$d"&amp;6+$AO48),"")</f>
        <v/>
      </c>
      <c r="DB157" s="218" t="str">
        <f t="array" aca="1" ref="DB157" ca="1">IF(AND(DB$3=INDIRECT("'" &amp; $O$3 &amp;"'!$H"&amp;6+$AO48),$AR$110=INDIRECT("'" &amp; $O$3 &amp;"'!$j"&amp;6+$AO48)),INDIRECT("'" &amp; $O$3 &amp;"'!$d"&amp;6+$AO48),"")</f>
        <v/>
      </c>
      <c r="DD157" s="218" t="str">
        <f t="array" aca="1" ref="DD157" ca="1">IF(AND(DD$3=INDIRECT("'" &amp; $O$3 &amp;"'!$H"&amp;6+$AO48),$AR$110=INDIRECT("'" &amp; $O$3 &amp;"'!$j"&amp;6+$AO48)),INDIRECT("'" &amp; $O$3 &amp;"'!$d"&amp;6+$AO48),"")</f>
        <v/>
      </c>
      <c r="DF157" s="218" t="str">
        <f t="array" aca="1" ref="DF157" ca="1">IF(AND(DF$3=INDIRECT("'" &amp; $O$3 &amp;"'!$H"&amp;6+$AO48),$AR$110=INDIRECT("'" &amp; $O$3 &amp;"'!$j"&amp;6+$AO48)),INDIRECT("'" &amp; $O$3 &amp;"'!$d"&amp;6+$AO48),"")</f>
        <v/>
      </c>
      <c r="DH157" s="218" t="str">
        <f t="array" aca="1" ref="DH157" ca="1">IF(AND(DH$3=INDIRECT("'" &amp; $O$3 &amp;"'!$H"&amp;6+$AO48),$AR$110=INDIRECT("'" &amp; $O$3 &amp;"'!$j"&amp;6+$AO48)),INDIRECT("'" &amp; $O$3 &amp;"'!$d"&amp;6+$AO48),"")</f>
        <v/>
      </c>
      <c r="DJ157" s="218" t="str">
        <f t="array" aca="1" ref="DJ157" ca="1">IF(AND(DJ$3=INDIRECT("'" &amp; $O$3 &amp;"'!$H"&amp;6+$AO48),$AR$110=INDIRECT("'" &amp; $O$3 &amp;"'!$j"&amp;6+$AO48)),INDIRECT("'" &amp; $O$3 &amp;"'!$d"&amp;6+$AO48),"")</f>
        <v/>
      </c>
      <c r="DL157" s="218" t="str">
        <f t="array" aca="1" ref="DL157" ca="1">IF(AND(DL$3=INDIRECT("'" &amp; $O$3 &amp;"'!$H"&amp;6+$AO48),$AR$110=INDIRECT("'" &amp; $O$3 &amp;"'!$j"&amp;6+$AO48)),INDIRECT("'" &amp; $O$3 &amp;"'!$d"&amp;6+$AO48),"")</f>
        <v/>
      </c>
      <c r="DN157" s="218" t="str">
        <f t="array" aca="1" ref="DN157" ca="1">IF(AND(DN$3=INDIRECT("'" &amp; $O$3 &amp;"'!$H"&amp;6+$AO48),$AR$110=INDIRECT("'" &amp; $O$3 &amp;"'!$j"&amp;6+$AO48)),INDIRECT("'" &amp; $O$3 &amp;"'!$d"&amp;6+$AO48),"")</f>
        <v/>
      </c>
      <c r="DP157" s="218" t="str">
        <f t="array" aca="1" ref="DP157" ca="1">IF(AND(DP$3=INDIRECT("'" &amp; $O$3 &amp;"'!$H"&amp;6+$AO48),$AR$110=INDIRECT("'" &amp; $O$3 &amp;"'!$j"&amp;6+$AO48)),INDIRECT("'" &amp; $O$3 &amp;"'!$d"&amp;6+$AO48),"")</f>
        <v/>
      </c>
      <c r="DR157" s="218" t="str">
        <f t="array" aca="1" ref="DR157" ca="1">IF(AND(DR$3=INDIRECT("'" &amp; $O$3 &amp;"'!$H"&amp;6+$AO48),$AR$110=INDIRECT("'" &amp; $O$3 &amp;"'!$j"&amp;6+$AO48)),INDIRECT("'" &amp; $O$3 &amp;"'!$d"&amp;6+$AO48),"")</f>
        <v/>
      </c>
      <c r="DT157" s="218" t="str">
        <f t="array" aca="1" ref="DT157" ca="1">IF(AND(DT$3=INDIRECT("'" &amp; $O$3 &amp;"'!$H"&amp;6+$AO48),$AR$110=INDIRECT("'" &amp; $O$3 &amp;"'!$j"&amp;6+$AO48)),INDIRECT("'" &amp; $O$3 &amp;"'!$d"&amp;6+$AO48),"")</f>
        <v/>
      </c>
      <c r="DV157" s="218" t="str">
        <f t="array" aca="1" ref="DV157" ca="1">IF(AND(DV$3=INDIRECT("'" &amp; $O$3 &amp;"'!$H"&amp;6+$AO48),$AR$110=INDIRECT("'" &amp; $O$3 &amp;"'!$j"&amp;6+$AO48)),INDIRECT("'" &amp; $O$3 &amp;"'!$b"&amp;6+$AO48),"")</f>
        <v/>
      </c>
    </row>
    <row r="158" spans="45:126">
      <c r="AS158" t="str">
        <f t="array" aca="1" ref="AS158" ca="1">IF(AND(AS$3=INDIRECT("'" &amp; $O$3 &amp;"'!$H"&amp;6+$AO49),$AR$110=INDIRECT("'" &amp; $O$3 &amp;"'!$j"&amp;6+$AO49)),INDIRECT("'" &amp; $O$3 &amp;"'!$b"&amp;6+$AO49),"")</f>
        <v/>
      </c>
      <c r="AU158" t="str">
        <f t="array" aca="1" ref="AU158" ca="1">IF(AND(AU$3=INDIRECT("'" &amp; $O$3 &amp;"'!$H"&amp;6+$AO49),$AR$110=INDIRECT("'" &amp; $O$3 &amp;"'!$j"&amp;6+$AO49)),INDIRECT("'" &amp; $O$3 &amp;"'!$b"&amp;6+$AO49),"")</f>
        <v/>
      </c>
      <c r="AW158" t="str">
        <f t="array" aca="1" ref="AW158" ca="1">IF(AND(AW$3=INDIRECT("'" &amp; $O$3 &amp;"'!$H"&amp;6+$AO49),$AR$110=INDIRECT("'" &amp; $O$3 &amp;"'!$j"&amp;6+$AO49)),INDIRECT("'" &amp; $O$3 &amp;"'!$b"&amp;6+$AO49),"")</f>
        <v/>
      </c>
      <c r="AY158" t="str">
        <f t="array" aca="1" ref="AY158" ca="1">IF(AND(AY$3=INDIRECT("'" &amp; $O$3 &amp;"'!$H"&amp;6+$AO49),$AR$110=INDIRECT("'" &amp; $O$3 &amp;"'!$j"&amp;6+$AO49)),INDIRECT("'" &amp; $O$3 &amp;"'!$b"&amp;6+$AO49),"")</f>
        <v/>
      </c>
      <c r="BA158" t="str">
        <f t="array" aca="1" ref="BA158" ca="1">IF(AND(BA$3=INDIRECT("'" &amp; $O$3 &amp;"'!$H"&amp;6+$AO49),$AR$110=INDIRECT("'" &amp; $O$3 &amp;"'!$j"&amp;6+$AO49)),INDIRECT("'" &amp; $O$3 &amp;"'!$b"&amp;6+$AO49),"")</f>
        <v/>
      </c>
      <c r="BC158" t="str">
        <f t="array" aca="1" ref="BC158" ca="1">IF(AND(BC$3=INDIRECT("'" &amp; $O$3 &amp;"'!$H"&amp;6+$AO49),$AR$110=INDIRECT("'" &amp; $O$3 &amp;"'!$j"&amp;6+$AO49)),INDIRECT("'" &amp; $O$3 &amp;"'!$b"&amp;6+$AO49),"")</f>
        <v/>
      </c>
      <c r="BE158" t="str">
        <f t="array" aca="1" ref="BE158" ca="1">IF(AND(BE$3=INDIRECT("'" &amp; $O$3 &amp;"'!$H"&amp;6+$AO49),$AR$110=INDIRECT("'" &amp; $O$3 &amp;"'!$j"&amp;6+$AO49)),INDIRECT("'" &amp; $O$3 &amp;"'!$b"&amp;6+$AO49),"")</f>
        <v/>
      </c>
      <c r="BG158" t="str">
        <f t="array" aca="1" ref="BG158" ca="1">IF(AND(BG$3=INDIRECT("'" &amp; $O$3 &amp;"'!$H"&amp;6+$AO49),$AR$110=INDIRECT("'" &amp; $O$3 &amp;"'!$j"&amp;6+$AO49)),INDIRECT("'" &amp; $O$3 &amp;"'!$b"&amp;6+$AO49),"")</f>
        <v/>
      </c>
      <c r="BI158" t="str">
        <f t="array" aca="1" ref="BI158" ca="1">IF(AND(BI$3=INDIRECT("'" &amp; $O$3 &amp;"'!$H"&amp;6+$AO49),$AR$110=INDIRECT("'" &amp; $O$3 &amp;"'!$j"&amp;6+$AO49)),INDIRECT("'" &amp; $O$3 &amp;"'!$b"&amp;6+$AO49),"")</f>
        <v/>
      </c>
      <c r="BK158" t="str">
        <f t="array" aca="1" ref="BK158" ca="1">IF(AND(BK$3=INDIRECT("'" &amp; $O$3 &amp;"'!$H"&amp;6+$AO49),$AR$110=INDIRECT("'" &amp; $O$3 &amp;"'!$j"&amp;6+$AO49)),INDIRECT("'" &amp; $O$3 &amp;"'!$b"&amp;6+$AO49),"")</f>
        <v/>
      </c>
      <c r="BM158" t="str">
        <f t="array" aca="1" ref="BM158" ca="1">IF(AND(BM$3=INDIRECT("'" &amp; $O$3 &amp;"'!$H"&amp;6+$AO49),$AR$110=INDIRECT("'" &amp; $O$3 &amp;"'!$j"&amp;6+$AO49)),INDIRECT("'" &amp; $O$3 &amp;"'!$b"&amp;6+$AO49),"")</f>
        <v/>
      </c>
      <c r="BO158" t="str">
        <f t="array" aca="1" ref="BO158" ca="1">IF(AND(BO$3=INDIRECT("'" &amp; $O$3 &amp;"'!$H"&amp;6+$AO49),$AR$110=INDIRECT("'" &amp; $O$3 &amp;"'!$j"&amp;6+$AO49)),INDIRECT("'" &amp; $O$3 &amp;"'!$b"&amp;6+$AO49),"")</f>
        <v/>
      </c>
      <c r="BQ158" t="str">
        <f t="array" aca="1" ref="BQ158" ca="1">IF(AND(BQ$3=INDIRECT("'" &amp; $O$3 &amp;"'!$H"&amp;6+$AO49),$AR$110=INDIRECT("'" &amp; $O$3 &amp;"'!$j"&amp;6+$AO49)),INDIRECT("'" &amp; $O$3 &amp;"'!$b"&amp;6+$AO49),"")</f>
        <v/>
      </c>
      <c r="BV158" t="str">
        <f t="array" aca="1" ref="BV158" ca="1">IF(AND(BV$3=INDIRECT("'" &amp; $O$3 &amp;"'!$H"&amp;6+$AO49),$AR$110=INDIRECT("'" &amp; $O$3 &amp;"'!$j"&amp;6+$AO49)),INDIRECT("'" &amp; $O$3 &amp;"'!$c"&amp;6+$AO49),"")</f>
        <v/>
      </c>
      <c r="BX158" t="str">
        <f t="array" aca="1" ref="BX158" ca="1">IF(AND(BX$3=INDIRECT("'" &amp; $O$3 &amp;"'!$H"&amp;6+$AO49),$AR$110=INDIRECT("'" &amp; $O$3 &amp;"'!$j"&amp;6+$AO49)),INDIRECT("'" &amp; $O$3 &amp;"'!$c"&amp;6+$AO49),"")</f>
        <v/>
      </c>
      <c r="BZ158" t="str">
        <f t="array" aca="1" ref="BZ158" ca="1">IF(AND(BZ$3=INDIRECT("'" &amp; $O$3 &amp;"'!$H"&amp;6+$AO49),$AR$110=INDIRECT("'" &amp; $O$3 &amp;"'!$j"&amp;6+$AO49)),INDIRECT("'" &amp; $O$3 &amp;"'!$c"&amp;6+$AO49),"")</f>
        <v/>
      </c>
      <c r="CB158" t="str">
        <f t="array" aca="1" ref="CB158" ca="1">IF(AND(CB$3=INDIRECT("'" &amp; $O$3 &amp;"'!$H"&amp;6+$AO49),$AR$110=INDIRECT("'" &amp; $O$3 &amp;"'!$j"&amp;6+$AO49)),INDIRECT("'" &amp; $O$3 &amp;"'!$c"&amp;6+$AO49),"")</f>
        <v/>
      </c>
      <c r="CD158" t="str">
        <f t="array" aca="1" ref="CD158" ca="1">IF(AND(CD$3=INDIRECT("'" &amp; $O$3 &amp;"'!$H"&amp;6+$AO49),$AR$110=INDIRECT("'" &amp; $O$3 &amp;"'!$j"&amp;6+$AO49)),INDIRECT("'" &amp; $O$3 &amp;"'!$c"&amp;6+$AO49),"")</f>
        <v/>
      </c>
      <c r="CF158" t="str">
        <f t="array" aca="1" ref="CF158" ca="1">IF(AND(CF$3=INDIRECT("'" &amp; $O$3 &amp;"'!$H"&amp;6+$AO49),$AR$110=INDIRECT("'" &amp; $O$3 &amp;"'!$j"&amp;6+$AO49)),INDIRECT("'" &amp; $O$3 &amp;"'!$c"&amp;6+$AO49),"")</f>
        <v/>
      </c>
      <c r="CH158" t="str">
        <f t="array" aca="1" ref="CH158" ca="1">IF(AND(CH$3=INDIRECT("'" &amp; $O$3 &amp;"'!$H"&amp;6+$AO49),$AR$110=INDIRECT("'" &amp; $O$3 &amp;"'!$j"&amp;6+$AO49)),INDIRECT("'" &amp; $O$3 &amp;"'!$c"&amp;6+$AO49),"")</f>
        <v/>
      </c>
      <c r="CJ158" t="str">
        <f t="array" aca="1" ref="CJ158" ca="1">IF(AND(CJ$3=INDIRECT("'" &amp; $O$3 &amp;"'!$H"&amp;6+$AO49),$AR$110=INDIRECT("'" &amp; $O$3 &amp;"'!$j"&amp;6+$AO49)),INDIRECT("'" &amp; $O$3 &amp;"'!$c"&amp;6+$AO49),"")</f>
        <v/>
      </c>
      <c r="CL158" t="str">
        <f t="array" aca="1" ref="CL158" ca="1">IF(AND(CL$3=INDIRECT("'" &amp; $O$3 &amp;"'!$H"&amp;6+$AO49),$AR$110=INDIRECT("'" &amp; $O$3 &amp;"'!$j"&amp;6+$AO49)),INDIRECT("'" &amp; $O$3 &amp;"'!$c"&amp;6+$AO49),"")</f>
        <v/>
      </c>
      <c r="CN158" t="str">
        <f t="array" aca="1" ref="CN158" ca="1">IF(AND(CN$3=INDIRECT("'" &amp; $O$3 &amp;"'!$H"&amp;6+$AO49),$AR$110=INDIRECT("'" &amp; $O$3 &amp;"'!$j"&amp;6+$AO49)),INDIRECT("'" &amp; $O$3 &amp;"'!$c"&amp;6+$AO49),"")</f>
        <v/>
      </c>
      <c r="CP158" t="str">
        <f t="array" aca="1" ref="CP158" ca="1">IF(AND(CP$3=INDIRECT("'" &amp; $O$3 &amp;"'!$H"&amp;6+$AO49),$AR$110=INDIRECT("'" &amp; $O$3 &amp;"'!$j"&amp;6+$AO49)),INDIRECT("'" &amp; $O$3 &amp;"'!$c"&amp;6+$AO49),"")</f>
        <v/>
      </c>
      <c r="CR158" s="218" t="str">
        <f t="array" aca="1" ref="CR158" ca="1">IF(AND(CR$3=INDIRECT("'" &amp; $O$3 &amp;"'!$H"&amp;6+$AO49),$AR$110=INDIRECT("'" &amp; $O$3 &amp;"'!$j"&amp;6+$AO49)),INDIRECT("'" &amp; $O$3 &amp;"'!$c"&amp;6+$AO49),"")</f>
        <v/>
      </c>
      <c r="CT158" s="218" t="str">
        <f t="array" aca="1" ref="CT158" ca="1">IF(AND(CT$3=INDIRECT("'" &amp; $O$3 &amp;"'!$H"&amp;6+$AO49),$AR$110=INDIRECT("'" &amp; $O$3 &amp;"'!$j"&amp;6+$AO49)),INDIRECT("'" &amp; $O$3 &amp;"'!$b"&amp;6+$AO49),"")</f>
        <v/>
      </c>
      <c r="CX158" s="218" t="str">
        <f t="array" aca="1" ref="CX158" ca="1">IF(AND(CX$3=INDIRECT("'" &amp; $O$3 &amp;"'!$H"&amp;6+$AO49),$AR$110=INDIRECT("'" &amp; $O$3 &amp;"'!$j"&amp;6+$AO49)),INDIRECT("'" &amp; $O$3 &amp;"'!$d"&amp;6+$AO49),"")</f>
        <v/>
      </c>
      <c r="CZ158" s="218" t="str">
        <f t="array" aca="1" ref="CZ158" ca="1">IF(AND(CZ$3=INDIRECT("'" &amp; $O$3 &amp;"'!$H"&amp;6+$AO49),$AR$110=INDIRECT("'" &amp; $O$3 &amp;"'!$j"&amp;6+$AO49)),INDIRECT("'" &amp; $O$3 &amp;"'!$d"&amp;6+$AO49),"")</f>
        <v/>
      </c>
      <c r="DB158" s="218" t="str">
        <f t="array" aca="1" ref="DB158" ca="1">IF(AND(DB$3=INDIRECT("'" &amp; $O$3 &amp;"'!$H"&amp;6+$AO49),$AR$110=INDIRECT("'" &amp; $O$3 &amp;"'!$j"&amp;6+$AO49)),INDIRECT("'" &amp; $O$3 &amp;"'!$d"&amp;6+$AO49),"")</f>
        <v/>
      </c>
      <c r="DD158" s="218" t="str">
        <f t="array" aca="1" ref="DD158" ca="1">IF(AND(DD$3=INDIRECT("'" &amp; $O$3 &amp;"'!$H"&amp;6+$AO49),$AR$110=INDIRECT("'" &amp; $O$3 &amp;"'!$j"&amp;6+$AO49)),INDIRECT("'" &amp; $O$3 &amp;"'!$d"&amp;6+$AO49),"")</f>
        <v/>
      </c>
      <c r="DF158" s="218" t="str">
        <f t="array" aca="1" ref="DF158" ca="1">IF(AND(DF$3=INDIRECT("'" &amp; $O$3 &amp;"'!$H"&amp;6+$AO49),$AR$110=INDIRECT("'" &amp; $O$3 &amp;"'!$j"&amp;6+$AO49)),INDIRECT("'" &amp; $O$3 &amp;"'!$d"&amp;6+$AO49),"")</f>
        <v/>
      </c>
      <c r="DH158" s="218" t="str">
        <f t="array" aca="1" ref="DH158" ca="1">IF(AND(DH$3=INDIRECT("'" &amp; $O$3 &amp;"'!$H"&amp;6+$AO49),$AR$110=INDIRECT("'" &amp; $O$3 &amp;"'!$j"&amp;6+$AO49)),INDIRECT("'" &amp; $O$3 &amp;"'!$d"&amp;6+$AO49),"")</f>
        <v/>
      </c>
      <c r="DJ158" s="218" t="str">
        <f t="array" aca="1" ref="DJ158" ca="1">IF(AND(DJ$3=INDIRECT("'" &amp; $O$3 &amp;"'!$H"&amp;6+$AO49),$AR$110=INDIRECT("'" &amp; $O$3 &amp;"'!$j"&amp;6+$AO49)),INDIRECT("'" &amp; $O$3 &amp;"'!$d"&amp;6+$AO49),"")</f>
        <v/>
      </c>
      <c r="DL158" s="218" t="str">
        <f t="array" aca="1" ref="DL158" ca="1">IF(AND(DL$3=INDIRECT("'" &amp; $O$3 &amp;"'!$H"&amp;6+$AO49),$AR$110=INDIRECT("'" &amp; $O$3 &amp;"'!$j"&amp;6+$AO49)),INDIRECT("'" &amp; $O$3 &amp;"'!$d"&amp;6+$AO49),"")</f>
        <v/>
      </c>
      <c r="DN158" s="218" t="str">
        <f t="array" aca="1" ref="DN158" ca="1">IF(AND(DN$3=INDIRECT("'" &amp; $O$3 &amp;"'!$H"&amp;6+$AO49),$AR$110=INDIRECT("'" &amp; $O$3 &amp;"'!$j"&amp;6+$AO49)),INDIRECT("'" &amp; $O$3 &amp;"'!$d"&amp;6+$AO49),"")</f>
        <v/>
      </c>
      <c r="DP158" s="218" t="str">
        <f t="array" aca="1" ref="DP158" ca="1">IF(AND(DP$3=INDIRECT("'" &amp; $O$3 &amp;"'!$H"&amp;6+$AO49),$AR$110=INDIRECT("'" &amp; $O$3 &amp;"'!$j"&amp;6+$AO49)),INDIRECT("'" &amp; $O$3 &amp;"'!$d"&amp;6+$AO49),"")</f>
        <v/>
      </c>
      <c r="DR158" s="218" t="str">
        <f t="array" aca="1" ref="DR158" ca="1">IF(AND(DR$3=INDIRECT("'" &amp; $O$3 &amp;"'!$H"&amp;6+$AO49),$AR$110=INDIRECT("'" &amp; $O$3 &amp;"'!$j"&amp;6+$AO49)),INDIRECT("'" &amp; $O$3 &amp;"'!$d"&amp;6+$AO49),"")</f>
        <v/>
      </c>
      <c r="DT158" s="218" t="str">
        <f t="array" aca="1" ref="DT158" ca="1">IF(AND(DT$3=INDIRECT("'" &amp; $O$3 &amp;"'!$H"&amp;6+$AO49),$AR$110=INDIRECT("'" &amp; $O$3 &amp;"'!$j"&amp;6+$AO49)),INDIRECT("'" &amp; $O$3 &amp;"'!$d"&amp;6+$AO49),"")</f>
        <v/>
      </c>
      <c r="DV158" s="218" t="str">
        <f t="array" aca="1" ref="DV158" ca="1">IF(AND(DV$3=INDIRECT("'" &amp; $O$3 &amp;"'!$H"&amp;6+$AO49),$AR$110=INDIRECT("'" &amp; $O$3 &amp;"'!$j"&amp;6+$AO49)),INDIRECT("'" &amp; $O$3 &amp;"'!$b"&amp;6+$AO49),"")</f>
        <v/>
      </c>
    </row>
    <row r="159" spans="45:126">
      <c r="AS159" t="str">
        <f t="array" aca="1" ref="AS159" ca="1">IF(AND(AS$3=INDIRECT("'" &amp; $O$3 &amp;"'!$H"&amp;6+$AO50),$AR$110=INDIRECT("'" &amp; $O$3 &amp;"'!$j"&amp;6+$AO50)),INDIRECT("'" &amp; $O$3 &amp;"'!$b"&amp;6+$AO50),"")</f>
        <v/>
      </c>
      <c r="AU159" t="str">
        <f t="array" aca="1" ref="AU159" ca="1">IF(AND(AU$3=INDIRECT("'" &amp; $O$3 &amp;"'!$H"&amp;6+$AO50),$AR$110=INDIRECT("'" &amp; $O$3 &amp;"'!$j"&amp;6+$AO50)),INDIRECT("'" &amp; $O$3 &amp;"'!$b"&amp;6+$AO50),"")</f>
        <v/>
      </c>
      <c r="AW159" t="str">
        <f t="array" aca="1" ref="AW159" ca="1">IF(AND(AW$3=INDIRECT("'" &amp; $O$3 &amp;"'!$H"&amp;6+$AO50),$AR$110=INDIRECT("'" &amp; $O$3 &amp;"'!$j"&amp;6+$AO50)),INDIRECT("'" &amp; $O$3 &amp;"'!$b"&amp;6+$AO50),"")</f>
        <v/>
      </c>
      <c r="AY159" t="str">
        <f t="array" aca="1" ref="AY159" ca="1">IF(AND(AY$3=INDIRECT("'" &amp; $O$3 &amp;"'!$H"&amp;6+$AO50),$AR$110=INDIRECT("'" &amp; $O$3 &amp;"'!$j"&amp;6+$AO50)),INDIRECT("'" &amp; $O$3 &amp;"'!$b"&amp;6+$AO50),"")</f>
        <v/>
      </c>
      <c r="BA159" t="str">
        <f t="array" aca="1" ref="BA159" ca="1">IF(AND(BA$3=INDIRECT("'" &amp; $O$3 &amp;"'!$H"&amp;6+$AO50),$AR$110=INDIRECT("'" &amp; $O$3 &amp;"'!$j"&amp;6+$AO50)),INDIRECT("'" &amp; $O$3 &amp;"'!$b"&amp;6+$AO50),"")</f>
        <v/>
      </c>
      <c r="BC159" t="str">
        <f t="array" aca="1" ref="BC159" ca="1">IF(AND(BC$3=INDIRECT("'" &amp; $O$3 &amp;"'!$H"&amp;6+$AO50),$AR$110=INDIRECT("'" &amp; $O$3 &amp;"'!$j"&amp;6+$AO50)),INDIRECT("'" &amp; $O$3 &amp;"'!$b"&amp;6+$AO50),"")</f>
        <v/>
      </c>
      <c r="BE159" t="str">
        <f t="array" aca="1" ref="BE159" ca="1">IF(AND(BE$3=INDIRECT("'" &amp; $O$3 &amp;"'!$H"&amp;6+$AO50),$AR$110=INDIRECT("'" &amp; $O$3 &amp;"'!$j"&amp;6+$AO50)),INDIRECT("'" &amp; $O$3 &amp;"'!$b"&amp;6+$AO50),"")</f>
        <v/>
      </c>
      <c r="BG159" t="str">
        <f t="array" aca="1" ref="BG159" ca="1">IF(AND(BG$3=INDIRECT("'" &amp; $O$3 &amp;"'!$H"&amp;6+$AO50),$AR$110=INDIRECT("'" &amp; $O$3 &amp;"'!$j"&amp;6+$AO50)),INDIRECT("'" &amp; $O$3 &amp;"'!$b"&amp;6+$AO50),"")</f>
        <v/>
      </c>
      <c r="BI159" t="str">
        <f t="array" aca="1" ref="BI159" ca="1">IF(AND(BI$3=INDIRECT("'" &amp; $O$3 &amp;"'!$H"&amp;6+$AO50),$AR$110=INDIRECT("'" &amp; $O$3 &amp;"'!$j"&amp;6+$AO50)),INDIRECT("'" &amp; $O$3 &amp;"'!$b"&amp;6+$AO50),"")</f>
        <v/>
      </c>
      <c r="BK159" t="str">
        <f t="array" aca="1" ref="BK159" ca="1">IF(AND(BK$3=INDIRECT("'" &amp; $O$3 &amp;"'!$H"&amp;6+$AO50),$AR$110=INDIRECT("'" &amp; $O$3 &amp;"'!$j"&amp;6+$AO50)),INDIRECT("'" &amp; $O$3 &amp;"'!$b"&amp;6+$AO50),"")</f>
        <v/>
      </c>
      <c r="BM159" t="str">
        <f t="array" aca="1" ref="BM159" ca="1">IF(AND(BM$3=INDIRECT("'" &amp; $O$3 &amp;"'!$H"&amp;6+$AO50),$AR$110=INDIRECT("'" &amp; $O$3 &amp;"'!$j"&amp;6+$AO50)),INDIRECT("'" &amp; $O$3 &amp;"'!$b"&amp;6+$AO50),"")</f>
        <v/>
      </c>
      <c r="BO159" t="str">
        <f t="array" aca="1" ref="BO159" ca="1">IF(AND(BO$3=INDIRECT("'" &amp; $O$3 &amp;"'!$H"&amp;6+$AO50),$AR$110=INDIRECT("'" &amp; $O$3 &amp;"'!$j"&amp;6+$AO50)),INDIRECT("'" &amp; $O$3 &amp;"'!$b"&amp;6+$AO50),"")</f>
        <v/>
      </c>
      <c r="BQ159" t="str">
        <f t="array" aca="1" ref="BQ159" ca="1">IF(AND(BQ$3=INDIRECT("'" &amp; $O$3 &amp;"'!$H"&amp;6+$AO50),$AR$110=INDIRECT("'" &amp; $O$3 &amp;"'!$j"&amp;6+$AO50)),INDIRECT("'" &amp; $O$3 &amp;"'!$b"&amp;6+$AO50),"")</f>
        <v/>
      </c>
      <c r="BV159" t="str">
        <f t="array" aca="1" ref="BV159" ca="1">IF(AND(BV$3=INDIRECT("'" &amp; $O$3 &amp;"'!$H"&amp;6+$AO50),$AR$110=INDIRECT("'" &amp; $O$3 &amp;"'!$j"&amp;6+$AO50)),INDIRECT("'" &amp; $O$3 &amp;"'!$c"&amp;6+$AO50),"")</f>
        <v/>
      </c>
      <c r="BX159" t="str">
        <f t="array" aca="1" ref="BX159" ca="1">IF(AND(BX$3=INDIRECT("'" &amp; $O$3 &amp;"'!$H"&amp;6+$AO50),$AR$110=INDIRECT("'" &amp; $O$3 &amp;"'!$j"&amp;6+$AO50)),INDIRECT("'" &amp; $O$3 &amp;"'!$c"&amp;6+$AO50),"")</f>
        <v/>
      </c>
      <c r="BZ159" t="str">
        <f t="array" aca="1" ref="BZ159" ca="1">IF(AND(BZ$3=INDIRECT("'" &amp; $O$3 &amp;"'!$H"&amp;6+$AO50),$AR$110=INDIRECT("'" &amp; $O$3 &amp;"'!$j"&amp;6+$AO50)),INDIRECT("'" &amp; $O$3 &amp;"'!$c"&amp;6+$AO50),"")</f>
        <v/>
      </c>
      <c r="CB159" t="str">
        <f t="array" aca="1" ref="CB159" ca="1">IF(AND(CB$3=INDIRECT("'" &amp; $O$3 &amp;"'!$H"&amp;6+$AO50),$AR$110=INDIRECT("'" &amp; $O$3 &amp;"'!$j"&amp;6+$AO50)),INDIRECT("'" &amp; $O$3 &amp;"'!$c"&amp;6+$AO50),"")</f>
        <v/>
      </c>
      <c r="CD159" t="str">
        <f t="array" aca="1" ref="CD159" ca="1">IF(AND(CD$3=INDIRECT("'" &amp; $O$3 &amp;"'!$H"&amp;6+$AO50),$AR$110=INDIRECT("'" &amp; $O$3 &amp;"'!$j"&amp;6+$AO50)),INDIRECT("'" &amp; $O$3 &amp;"'!$c"&amp;6+$AO50),"")</f>
        <v/>
      </c>
      <c r="CF159" t="str">
        <f t="array" aca="1" ref="CF159" ca="1">IF(AND(CF$3=INDIRECT("'" &amp; $O$3 &amp;"'!$H"&amp;6+$AO50),$AR$110=INDIRECT("'" &amp; $O$3 &amp;"'!$j"&amp;6+$AO50)),INDIRECT("'" &amp; $O$3 &amp;"'!$c"&amp;6+$AO50),"")</f>
        <v/>
      </c>
      <c r="CH159" t="str">
        <f t="array" aca="1" ref="CH159" ca="1">IF(AND(CH$3=INDIRECT("'" &amp; $O$3 &amp;"'!$H"&amp;6+$AO50),$AR$110=INDIRECT("'" &amp; $O$3 &amp;"'!$j"&amp;6+$AO50)),INDIRECT("'" &amp; $O$3 &amp;"'!$c"&amp;6+$AO50),"")</f>
        <v/>
      </c>
      <c r="CJ159" t="str">
        <f t="array" aca="1" ref="CJ159" ca="1">IF(AND(CJ$3=INDIRECT("'" &amp; $O$3 &amp;"'!$H"&amp;6+$AO50),$AR$110=INDIRECT("'" &amp; $O$3 &amp;"'!$j"&amp;6+$AO50)),INDIRECT("'" &amp; $O$3 &amp;"'!$c"&amp;6+$AO50),"")</f>
        <v/>
      </c>
      <c r="CL159" t="str">
        <f t="array" aca="1" ref="CL159" ca="1">IF(AND(CL$3=INDIRECT("'" &amp; $O$3 &amp;"'!$H"&amp;6+$AO50),$AR$110=INDIRECT("'" &amp; $O$3 &amp;"'!$j"&amp;6+$AO50)),INDIRECT("'" &amp; $O$3 &amp;"'!$c"&amp;6+$AO50),"")</f>
        <v/>
      </c>
      <c r="CN159" t="str">
        <f t="array" aca="1" ref="CN159" ca="1">IF(AND(CN$3=INDIRECT("'" &amp; $O$3 &amp;"'!$H"&amp;6+$AO50),$AR$110=INDIRECT("'" &amp; $O$3 &amp;"'!$j"&amp;6+$AO50)),INDIRECT("'" &amp; $O$3 &amp;"'!$c"&amp;6+$AO50),"")</f>
        <v/>
      </c>
      <c r="CP159" t="str">
        <f t="array" aca="1" ref="CP159" ca="1">IF(AND(CP$3=INDIRECT("'" &amp; $O$3 &amp;"'!$H"&amp;6+$AO50),$AR$110=INDIRECT("'" &amp; $O$3 &amp;"'!$j"&amp;6+$AO50)),INDIRECT("'" &amp; $O$3 &amp;"'!$c"&amp;6+$AO50),"")</f>
        <v/>
      </c>
      <c r="CR159" s="218" t="str">
        <f t="array" aca="1" ref="CR159" ca="1">IF(AND(CR$3=INDIRECT("'" &amp; $O$3 &amp;"'!$H"&amp;6+$AO50),$AR$110=INDIRECT("'" &amp; $O$3 &amp;"'!$j"&amp;6+$AO50)),INDIRECT("'" &amp; $O$3 &amp;"'!$c"&amp;6+$AO50),"")</f>
        <v/>
      </c>
      <c r="CT159" s="218" t="str">
        <f t="array" aca="1" ref="CT159" ca="1">IF(AND(CT$3=INDIRECT("'" &amp; $O$3 &amp;"'!$H"&amp;6+$AO50),$AR$110=INDIRECT("'" &amp; $O$3 &amp;"'!$j"&amp;6+$AO50)),INDIRECT("'" &amp; $O$3 &amp;"'!$b"&amp;6+$AO50),"")</f>
        <v/>
      </c>
      <c r="CX159" s="218" t="str">
        <f t="array" aca="1" ref="CX159" ca="1">IF(AND(CX$3=INDIRECT("'" &amp; $O$3 &amp;"'!$H"&amp;6+$AO50),$AR$110=INDIRECT("'" &amp; $O$3 &amp;"'!$j"&amp;6+$AO50)),INDIRECT("'" &amp; $O$3 &amp;"'!$d"&amp;6+$AO50),"")</f>
        <v/>
      </c>
      <c r="CZ159" s="218" t="str">
        <f t="array" aca="1" ref="CZ159" ca="1">IF(AND(CZ$3=INDIRECT("'" &amp; $O$3 &amp;"'!$H"&amp;6+$AO50),$AR$110=INDIRECT("'" &amp; $O$3 &amp;"'!$j"&amp;6+$AO50)),INDIRECT("'" &amp; $O$3 &amp;"'!$d"&amp;6+$AO50),"")</f>
        <v/>
      </c>
      <c r="DB159" s="218" t="str">
        <f t="array" aca="1" ref="DB159" ca="1">IF(AND(DB$3=INDIRECT("'" &amp; $O$3 &amp;"'!$H"&amp;6+$AO50),$AR$110=INDIRECT("'" &amp; $O$3 &amp;"'!$j"&amp;6+$AO50)),INDIRECT("'" &amp; $O$3 &amp;"'!$d"&amp;6+$AO50),"")</f>
        <v/>
      </c>
      <c r="DD159" s="218" t="str">
        <f t="array" aca="1" ref="DD159" ca="1">IF(AND(DD$3=INDIRECT("'" &amp; $O$3 &amp;"'!$H"&amp;6+$AO50),$AR$110=INDIRECT("'" &amp; $O$3 &amp;"'!$j"&amp;6+$AO50)),INDIRECT("'" &amp; $O$3 &amp;"'!$d"&amp;6+$AO50),"")</f>
        <v/>
      </c>
      <c r="DF159" s="218" t="str">
        <f t="array" aca="1" ref="DF159" ca="1">IF(AND(DF$3=INDIRECT("'" &amp; $O$3 &amp;"'!$H"&amp;6+$AO50),$AR$110=INDIRECT("'" &amp; $O$3 &amp;"'!$j"&amp;6+$AO50)),INDIRECT("'" &amp; $O$3 &amp;"'!$d"&amp;6+$AO50),"")</f>
        <v/>
      </c>
      <c r="DH159" s="218" t="str">
        <f t="array" aca="1" ref="DH159" ca="1">IF(AND(DH$3=INDIRECT("'" &amp; $O$3 &amp;"'!$H"&amp;6+$AO50),$AR$110=INDIRECT("'" &amp; $O$3 &amp;"'!$j"&amp;6+$AO50)),INDIRECT("'" &amp; $O$3 &amp;"'!$d"&amp;6+$AO50),"")</f>
        <v/>
      </c>
      <c r="DJ159" s="218" t="str">
        <f t="array" aca="1" ref="DJ159" ca="1">IF(AND(DJ$3=INDIRECT("'" &amp; $O$3 &amp;"'!$H"&amp;6+$AO50),$AR$110=INDIRECT("'" &amp; $O$3 &amp;"'!$j"&amp;6+$AO50)),INDIRECT("'" &amp; $O$3 &amp;"'!$d"&amp;6+$AO50),"")</f>
        <v/>
      </c>
      <c r="DL159" s="218" t="str">
        <f t="array" aca="1" ref="DL159" ca="1">IF(AND(DL$3=INDIRECT("'" &amp; $O$3 &amp;"'!$H"&amp;6+$AO50),$AR$110=INDIRECT("'" &amp; $O$3 &amp;"'!$j"&amp;6+$AO50)),INDIRECT("'" &amp; $O$3 &amp;"'!$d"&amp;6+$AO50),"")</f>
        <v/>
      </c>
      <c r="DN159" s="218" t="str">
        <f t="array" aca="1" ref="DN159" ca="1">IF(AND(DN$3=INDIRECT("'" &amp; $O$3 &amp;"'!$H"&amp;6+$AO50),$AR$110=INDIRECT("'" &amp; $O$3 &amp;"'!$j"&amp;6+$AO50)),INDIRECT("'" &amp; $O$3 &amp;"'!$d"&amp;6+$AO50),"")</f>
        <v/>
      </c>
      <c r="DP159" s="218" t="str">
        <f t="array" aca="1" ref="DP159" ca="1">IF(AND(DP$3=INDIRECT("'" &amp; $O$3 &amp;"'!$H"&amp;6+$AO50),$AR$110=INDIRECT("'" &amp; $O$3 &amp;"'!$j"&amp;6+$AO50)),INDIRECT("'" &amp; $O$3 &amp;"'!$d"&amp;6+$AO50),"")</f>
        <v/>
      </c>
      <c r="DR159" s="218" t="str">
        <f t="array" aca="1" ref="DR159" ca="1">IF(AND(DR$3=INDIRECT("'" &amp; $O$3 &amp;"'!$H"&amp;6+$AO50),$AR$110=INDIRECT("'" &amp; $O$3 &amp;"'!$j"&amp;6+$AO50)),INDIRECT("'" &amp; $O$3 &amp;"'!$d"&amp;6+$AO50),"")</f>
        <v/>
      </c>
      <c r="DT159" s="218" t="str">
        <f t="array" aca="1" ref="DT159" ca="1">IF(AND(DT$3=INDIRECT("'" &amp; $O$3 &amp;"'!$H"&amp;6+$AO50),$AR$110=INDIRECT("'" &amp; $O$3 &amp;"'!$j"&amp;6+$AO50)),INDIRECT("'" &amp; $O$3 &amp;"'!$d"&amp;6+$AO50),"")</f>
        <v/>
      </c>
      <c r="DV159" s="218" t="str">
        <f t="array" aca="1" ref="DV159" ca="1">IF(AND(DV$3=INDIRECT("'" &amp; $O$3 &amp;"'!$H"&amp;6+$AO50),$AR$110=INDIRECT("'" &amp; $O$3 &amp;"'!$j"&amp;6+$AO50)),INDIRECT("'" &amp; $O$3 &amp;"'!$b"&amp;6+$AO50),"")</f>
        <v/>
      </c>
    </row>
  </sheetData>
  <mergeCells count="113">
    <mergeCell ref="W70:AC70"/>
    <mergeCell ref="W71:W72"/>
    <mergeCell ref="X71:Y71"/>
    <mergeCell ref="Z71:AA71"/>
    <mergeCell ref="AB71:AC71"/>
    <mergeCell ref="Z62:AA62"/>
    <mergeCell ref="AB62:AC62"/>
    <mergeCell ref="AF62:AF63"/>
    <mergeCell ref="AG62:AH62"/>
    <mergeCell ref="AI62:AJ62"/>
    <mergeCell ref="AK62:AL62"/>
    <mergeCell ref="N62:N63"/>
    <mergeCell ref="O62:P62"/>
    <mergeCell ref="Q62:R62"/>
    <mergeCell ref="S62:T62"/>
    <mergeCell ref="W62:W63"/>
    <mergeCell ref="X62:Y62"/>
    <mergeCell ref="AF53:AF54"/>
    <mergeCell ref="AG53:AH53"/>
    <mergeCell ref="AI53:AJ53"/>
    <mergeCell ref="AK53:AL53"/>
    <mergeCell ref="N61:T61"/>
    <mergeCell ref="W61:AC61"/>
    <mergeCell ref="AF61:AL61"/>
    <mergeCell ref="Q53:R53"/>
    <mergeCell ref="S53:T53"/>
    <mergeCell ref="W53:W54"/>
    <mergeCell ref="X53:Y53"/>
    <mergeCell ref="Z53:AA53"/>
    <mergeCell ref="AB53:AC53"/>
    <mergeCell ref="E53:E54"/>
    <mergeCell ref="F53:G53"/>
    <mergeCell ref="H53:I53"/>
    <mergeCell ref="J53:K53"/>
    <mergeCell ref="N53:N54"/>
    <mergeCell ref="O53:P53"/>
    <mergeCell ref="AB44:AC44"/>
    <mergeCell ref="AF44:AF45"/>
    <mergeCell ref="AG44:AH44"/>
    <mergeCell ref="E52:K52"/>
    <mergeCell ref="N52:T52"/>
    <mergeCell ref="W52:AC52"/>
    <mergeCell ref="AF52:AL52"/>
    <mergeCell ref="O44:P44"/>
    <mergeCell ref="Q44:R44"/>
    <mergeCell ref="S44:T44"/>
    <mergeCell ref="W44:W45"/>
    <mergeCell ref="X44:Y44"/>
    <mergeCell ref="Z44:AA44"/>
    <mergeCell ref="E43:K43"/>
    <mergeCell ref="N43:T43"/>
    <mergeCell ref="W43:AC43"/>
    <mergeCell ref="AF43:AL43"/>
    <mergeCell ref="E44:E45"/>
    <mergeCell ref="F44:G44"/>
    <mergeCell ref="H44:I44"/>
    <mergeCell ref="J44:K44"/>
    <mergeCell ref="N44:N45"/>
    <mergeCell ref="AI44:AJ44"/>
    <mergeCell ref="AK44:AL44"/>
    <mergeCell ref="Z26:AA26"/>
    <mergeCell ref="AB26:AC26"/>
    <mergeCell ref="E34:K34"/>
    <mergeCell ref="W34:AC34"/>
    <mergeCell ref="AF34:AL34"/>
    <mergeCell ref="E35:E36"/>
    <mergeCell ref="F35:G35"/>
    <mergeCell ref="H35:I35"/>
    <mergeCell ref="J35:K35"/>
    <mergeCell ref="W35:W36"/>
    <mergeCell ref="N26:N27"/>
    <mergeCell ref="O26:P26"/>
    <mergeCell ref="Q26:R26"/>
    <mergeCell ref="S26:T26"/>
    <mergeCell ref="W26:W27"/>
    <mergeCell ref="X26:Y26"/>
    <mergeCell ref="AK35:AL35"/>
    <mergeCell ref="X35:Y35"/>
    <mergeCell ref="Z35:AA35"/>
    <mergeCell ref="AB35:AC35"/>
    <mergeCell ref="AF35:AF36"/>
    <mergeCell ref="AG35:AH35"/>
    <mergeCell ref="AI35:AJ35"/>
    <mergeCell ref="E16:K16"/>
    <mergeCell ref="N16:T16"/>
    <mergeCell ref="W16:AC16"/>
    <mergeCell ref="E17:E18"/>
    <mergeCell ref="F17:G17"/>
    <mergeCell ref="H17:I17"/>
    <mergeCell ref="J17:K17"/>
    <mergeCell ref="N17:N18"/>
    <mergeCell ref="O17:P17"/>
    <mergeCell ref="Q17:R17"/>
    <mergeCell ref="O3:V3"/>
    <mergeCell ref="O2:V2"/>
    <mergeCell ref="S17:T17"/>
    <mergeCell ref="W17:W18"/>
    <mergeCell ref="O4:V4"/>
    <mergeCell ref="X17:Y17"/>
    <mergeCell ref="Z17:AA17"/>
    <mergeCell ref="AB17:AC17"/>
    <mergeCell ref="N25:T25"/>
    <mergeCell ref="W25:AC25"/>
    <mergeCell ref="N70:T70"/>
    <mergeCell ref="N71:N72"/>
    <mergeCell ref="O71:P71"/>
    <mergeCell ref="Q71:R71"/>
    <mergeCell ref="S71:T71"/>
    <mergeCell ref="N7:T7"/>
    <mergeCell ref="N8:N9"/>
    <mergeCell ref="O8:P8"/>
    <mergeCell ref="Q8:R8"/>
    <mergeCell ref="S8:T8"/>
  </mergeCells>
  <dataValidations count="2">
    <dataValidation type="list" allowBlank="1" showInputMessage="1" showErrorMessage="1" sqref="B2" xr:uid="{00000000-0002-0000-0900-000000000000}">
      <formula1>A2:A3</formula1>
    </dataValidation>
    <dataValidation type="list" allowBlank="1" showInputMessage="1" showErrorMessage="1" sqref="O3:V3" xr:uid="{00000000-0002-0000-0900-000001000000}">
      <formula1>$A$2:$A$8</formula1>
    </dataValidation>
  </dataValidations>
  <pageMargins left="0.7" right="0.7" top="0.75" bottom="0.75" header="0.3" footer="0.3"/>
  <pageSetup orientation="portrait" horizontalDpi="90" verticalDpi="90"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252D-BBAB-4D6E-B661-8808C897FE29}">
  <dimension ref="A2:AZ6"/>
  <sheetViews>
    <sheetView zoomScale="60" zoomScaleNormal="60" workbookViewId="0">
      <selection activeCell="AE6" sqref="AE6"/>
    </sheetView>
  </sheetViews>
  <sheetFormatPr defaultRowHeight="13.2"/>
  <cols>
    <col min="48" max="48" width="136.6640625" customWidth="1"/>
  </cols>
  <sheetData>
    <row r="2" spans="1:52">
      <c r="A2" t="s">
        <v>265</v>
      </c>
      <c r="L2" s="82" t="s">
        <v>507</v>
      </c>
    </row>
    <row r="3" spans="1:52">
      <c r="AE3" s="82" t="s">
        <v>513</v>
      </c>
      <c r="AV3" s="82" t="s">
        <v>524</v>
      </c>
    </row>
    <row r="4" spans="1:52">
      <c r="AV4" s="82" t="s">
        <v>525</v>
      </c>
      <c r="AZ4" s="82" t="s">
        <v>529</v>
      </c>
    </row>
    <row r="5" spans="1:52" ht="79.2">
      <c r="AE5" s="82" t="s">
        <v>531</v>
      </c>
      <c r="AV5" s="695" t="s">
        <v>526</v>
      </c>
    </row>
    <row r="6" spans="1:52">
      <c r="AV6" s="82" t="s">
        <v>527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Exch.Document.2020" shapeId="61441" r:id="rId4">
          <objectPr defaultSize="0" r:id="rId5">
            <anchor moveWithCells="1">
              <from>
                <xdr:col>0</xdr:col>
                <xdr:colOff>0</xdr:colOff>
                <xdr:row>2</xdr:row>
                <xdr:rowOff>0</xdr:rowOff>
              </from>
              <to>
                <xdr:col>9</xdr:col>
                <xdr:colOff>68580</xdr:colOff>
                <xdr:row>40</xdr:row>
                <xdr:rowOff>160020</xdr:rowOff>
              </to>
            </anchor>
          </objectPr>
        </oleObject>
      </mc:Choice>
      <mc:Fallback>
        <oleObject progId="AcroExch.Document.2020" shapeId="6144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RT Solar Cal KnowAccur (#21)</vt:lpstr>
      <vt:lpstr>RT Solar Cal Knowledge (#20)</vt:lpstr>
      <vt:lpstr>PP Solar Cal Knowledge (#19)</vt:lpstr>
      <vt:lpstr>Lunar Cal KnowAccur (#18)</vt:lpstr>
      <vt:lpstr>PP Science Knowledge (#22)</vt:lpstr>
      <vt:lpstr>RT Science Knowledge (#11)</vt:lpstr>
      <vt:lpstr>RT Science KnowAccur (#11_12)</vt:lpstr>
      <vt:lpstr>Change_log</vt:lpstr>
      <vt:lpstr>Summary</vt:lpstr>
      <vt:lpstr>SC_Alignments</vt:lpstr>
      <vt:lpstr>GNC_Pointing</vt:lpstr>
      <vt:lpstr>Trajectory</vt:lpstr>
      <vt:lpstr>Summary_SA_Pointing</vt:lpstr>
      <vt:lpstr>Summary_ECA_Pointing</vt:lpstr>
      <vt:lpstr>Tilt_Pointing</vt:lpstr>
      <vt:lpstr>ST_errors</vt:lpstr>
      <vt:lpstr>GND_Alignment_Summary</vt:lpstr>
      <vt:lpstr>Outline</vt:lpstr>
      <vt:lpstr>Verification</vt:lpstr>
    </vt:vector>
  </TitlesOfParts>
  <Company>Orbital Sciences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dreyers</dc:creator>
  <cp:lastModifiedBy>Stevens, Craig L. (GSFC-5990)</cp:lastModifiedBy>
  <cp:lastPrinted>2018-06-11T16:19:31Z</cp:lastPrinted>
  <dcterms:created xsi:type="dcterms:W3CDTF">2010-04-23T14:39:17Z</dcterms:created>
  <dcterms:modified xsi:type="dcterms:W3CDTF">2024-04-29T17:49:12Z</dcterms:modified>
</cp:coreProperties>
</file>