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/Desktop/Thesis/Report/"/>
    </mc:Choice>
  </mc:AlternateContent>
  <xr:revisionPtr revIDLastSave="0" documentId="13_ncr:1_{6935FEAB-3811-9246-A741-20E9EE761053}" xr6:coauthVersionLast="34" xr6:coauthVersionMax="34" xr10:uidLastSave="{00000000-0000-0000-0000-000000000000}"/>
  <bookViews>
    <workbookView xWindow="0" yWindow="460" windowWidth="28800" windowHeight="162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L51" i="1" l="1"/>
  <c r="J61" i="1" s="1"/>
  <c r="Q49" i="1"/>
  <c r="R49" i="1"/>
  <c r="S49" i="1"/>
  <c r="Q50" i="1"/>
  <c r="R50" i="1"/>
  <c r="S50" i="1"/>
  <c r="Q54" i="1"/>
  <c r="R54" i="1"/>
  <c r="S54" i="1"/>
  <c r="Q55" i="1"/>
  <c r="R55" i="1"/>
  <c r="S55" i="1"/>
  <c r="Q56" i="1"/>
  <c r="R56" i="1"/>
  <c r="S56" i="1"/>
  <c r="R48" i="1"/>
  <c r="S48" i="1"/>
  <c r="Q48" i="1"/>
  <c r="K51" i="1"/>
  <c r="M51" i="1"/>
  <c r="N51" i="1"/>
  <c r="O51" i="1"/>
  <c r="K61" i="1" s="1"/>
  <c r="J51" i="1"/>
  <c r="K57" i="1"/>
  <c r="L57" i="1"/>
  <c r="J62" i="1" s="1"/>
  <c r="M57" i="1"/>
  <c r="N57" i="1"/>
  <c r="O57" i="1"/>
  <c r="K62" i="1" s="1"/>
  <c r="J57" i="1"/>
  <c r="G52" i="1"/>
  <c r="H52" i="1"/>
  <c r="G53" i="1"/>
  <c r="H53" i="1"/>
  <c r="G54" i="1"/>
  <c r="H54" i="1"/>
  <c r="F53" i="1"/>
  <c r="F54" i="1"/>
  <c r="F52" i="1"/>
  <c r="R51" i="1" l="1"/>
  <c r="R57" i="1"/>
  <c r="S57" i="1"/>
  <c r="Q51" i="1"/>
  <c r="Q57" i="1"/>
  <c r="S51" i="1"/>
  <c r="K28" i="1"/>
  <c r="L28" i="1"/>
  <c r="M28" i="1"/>
  <c r="K29" i="1"/>
  <c r="L29" i="1"/>
  <c r="M29" i="1"/>
  <c r="K30" i="1"/>
  <c r="L30" i="1"/>
  <c r="M30" i="1"/>
  <c r="L27" i="1"/>
  <c r="M27" i="1"/>
  <c r="K27" i="1"/>
  <c r="M3" i="1" l="1"/>
  <c r="M4" i="1"/>
  <c r="M5" i="1"/>
  <c r="L3" i="1"/>
  <c r="L4" i="1"/>
  <c r="L5" i="1"/>
  <c r="K3" i="1"/>
  <c r="K4" i="1"/>
  <c r="K5" i="1"/>
  <c r="L2" i="1"/>
  <c r="M2" i="1"/>
  <c r="K2" i="1"/>
  <c r="N2" i="1" l="1"/>
  <c r="N3" i="1"/>
  <c r="N4" i="1"/>
  <c r="N5" i="1"/>
</calcChain>
</file>

<file path=xl/sharedStrings.xml><?xml version="1.0" encoding="utf-8"?>
<sst xmlns="http://schemas.openxmlformats.org/spreadsheetml/2006/main" count="308" uniqueCount="103">
  <si>
    <t>Batch Size 2 Alpha 1 Beta 10 Learning Rate 0.0010</t>
  </si>
  <si>
    <t>car_detection AP</t>
  </si>
  <si>
    <t>car_orientation AP</t>
  </si>
  <si>
    <t>car_detection_ground</t>
  </si>
  <si>
    <t>car_detection_3d AP</t>
  </si>
  <si>
    <t>Pre Trained Car</t>
  </si>
  <si>
    <t>Batch Size 2 Alpha 1.5 Beta 1 Learning Rate 0.001 SGD</t>
  </si>
  <si>
    <t>Batch Size 2 Alpha 1.5 Beta 1 Learning Rate 0.001</t>
  </si>
  <si>
    <t xml:space="preserve">Pedestrian default </t>
  </si>
  <si>
    <t>pedestrian default batch _size 5</t>
  </si>
  <si>
    <t>Default Cyclist</t>
  </si>
  <si>
    <t>Default Urban Car</t>
  </si>
  <si>
    <t>Default Non Urban Car</t>
  </si>
  <si>
    <t>AVG</t>
  </si>
  <si>
    <t>Easy</t>
  </si>
  <si>
    <t>Medium</t>
  </si>
  <si>
    <t>Hard</t>
  </si>
  <si>
    <t xml:space="preserve">Pretrained 200 Epochs </t>
  </si>
  <si>
    <t xml:space="preserve">Average Orientation Similarity </t>
  </si>
  <si>
    <t>BEV BB</t>
  </si>
  <si>
    <t xml:space="preserve">3D BB </t>
  </si>
  <si>
    <t xml:space="preserve">2D BB </t>
  </si>
  <si>
    <t>AVOD</t>
  </si>
  <si>
    <t>2D Bounding Box</t>
  </si>
  <si>
    <t>BEV Bounding Box</t>
  </si>
  <si>
    <t>3D Bounding Box</t>
  </si>
  <si>
    <t>AVOD Urban</t>
  </si>
  <si>
    <t>AVOD Non-urban</t>
  </si>
  <si>
    <t>VoxelNet</t>
  </si>
  <si>
    <t>Urban</t>
  </si>
  <si>
    <t>Non-urban</t>
  </si>
  <si>
    <t>min</t>
  </si>
  <si>
    <t>max</t>
  </si>
  <si>
    <t>mean</t>
  </si>
  <si>
    <t>LIDAR</t>
  </si>
  <si>
    <t>Image</t>
  </si>
  <si>
    <t>Inference Time</t>
  </si>
  <si>
    <t>VoxelNet Urban</t>
  </si>
  <si>
    <t>VoxelNet Non-urban</t>
  </si>
  <si>
    <t xml:space="preserve">Medium </t>
  </si>
  <si>
    <t>Context</t>
  </si>
  <si>
    <t>Difficulty</t>
  </si>
  <si>
    <t xml:space="preserve"> precision    recall  f1-score   support</t>
  </si>
  <si>
    <t xml:space="preserve">  non-urban       0.48      0.62      0.54       206</t>
  </si>
  <si>
    <t xml:space="preserve">      urban       0.46      0.33      0.38       206</t>
  </si>
  <si>
    <t>avg / total       0.47      0.47      0.46       412</t>
  </si>
  <si>
    <t xml:space="preserve"> precision    </t>
  </si>
  <si>
    <t xml:space="preserve">recall </t>
  </si>
  <si>
    <t>f1-score</t>
  </si>
  <si>
    <t>support</t>
  </si>
  <si>
    <t xml:space="preserve">  non-urban </t>
  </si>
  <si>
    <t xml:space="preserve">      urban</t>
  </si>
  <si>
    <t xml:space="preserve">avg / total </t>
  </si>
  <si>
    <t xml:space="preserve">            precision    recall  f1-score   support</t>
  </si>
  <si>
    <t xml:space="preserve">  non-urban       0.56      0.28      0.38       205</t>
  </si>
  <si>
    <t xml:space="preserve">      urban       0.52      0.78      0.63       207</t>
  </si>
  <si>
    <t>avg / total       0.54      0.53      0.50       412</t>
  </si>
  <si>
    <t>Context Detection using Image Segmentation</t>
  </si>
  <si>
    <t>Context Detection using  PointCloud Feature Matching</t>
  </si>
  <si>
    <t xml:space="preserve">  non-urban       0.52      0.45      0.48       206</t>
  </si>
  <si>
    <t xml:space="preserve">      urban       0.51      0.58      0.55       206</t>
  </si>
  <si>
    <t>avg / total       0.51      0.51      0.51       412</t>
  </si>
  <si>
    <t>Context Detection using Feature Matching</t>
  </si>
  <si>
    <t xml:space="preserve">Car </t>
  </si>
  <si>
    <t>Pedestrian</t>
  </si>
  <si>
    <t>pedestrian_detection AP: 41.648922 40.789223 37.975712</t>
  </si>
  <si>
    <t>pedestrian_detection_BEV AP: 38.399113 35.766422 35.053738</t>
  </si>
  <si>
    <t>pedestrian_heading_BEV AP: 18.400555 17.280657 16.728415</t>
  </si>
  <si>
    <t>pedestrian_detection_3D AP: 30.298996 28.810305 27.585852</t>
  </si>
  <si>
    <t>pedestrian_heading_3D AP: 14.674870 13.956198 13.213568</t>
  </si>
  <si>
    <t>Network Input Data Class Code Inference F-pointNet [2] Image and Lidar multi Yes 170ms VoxelNet [3] Lidar multi N/A 30ms AVOD [4] Image and Lidar multi Yes 80ms MV3D [18] Image and Lidar car Yes 350ms DoBEM [5] Image and Lidar car N/A 600ms 3D-SSMFCNN [1] Image car Yes 100ms</t>
  </si>
  <si>
    <t xml:space="preserve">Network Model </t>
  </si>
  <si>
    <t>MV3D</t>
  </si>
  <si>
    <t>Mode</t>
  </si>
  <si>
    <t>MONO3D</t>
  </si>
  <si>
    <t>3DOP</t>
  </si>
  <si>
    <t>LiDAR</t>
  </si>
  <si>
    <t>LiDAR+Image</t>
  </si>
  <si>
    <t>Mono Image</t>
  </si>
  <si>
    <t>Stereo Image</t>
  </si>
  <si>
    <t>Code</t>
  </si>
  <si>
    <t>Unnoficial</t>
  </si>
  <si>
    <t>Yes</t>
  </si>
  <si>
    <t>100ms</t>
  </si>
  <si>
    <t>360ms</t>
  </si>
  <si>
    <t>pedestrian_detection AP: 55.672031 51.969517 46.578247</t>
  </si>
  <si>
    <t>cyclist_detection AP: 38.668636 23.639612 23.394829</t>
  </si>
  <si>
    <t>pedestrian_detection_BEV AP: 58.895271 58.800095 52.930809</t>
  </si>
  <si>
    <t>pedestrian_heading_BEV AP: 45.082378 44.050426 39.321251</t>
  </si>
  <si>
    <t>cyclist_detection_BEV AP: 38.378601 23.272148 22.987617</t>
  </si>
  <si>
    <t>cyclist_heading_BEV AP: 37.854919 22.951063 22.700773</t>
  </si>
  <si>
    <t>pedestrian_detection_3D AP: 58.734085 54.863007 52.668953</t>
  </si>
  <si>
    <t>pedestrian_heading_3D AP: 44.973850 41.573380 39.136570</t>
  </si>
  <si>
    <t>cyclist_detection_3D AP: 38.378601 23.272148 22.987617</t>
  </si>
  <si>
    <t>cyclist_heading_3D AP: 37.854919 22.951063 22.700773</t>
  </si>
  <si>
    <t>4.2s</t>
  </si>
  <si>
    <t>3s</t>
  </si>
  <si>
    <t>Non-Urban</t>
  </si>
  <si>
    <t xml:space="preserve">Urban  </t>
  </si>
  <si>
    <t xml:space="preserve">Min </t>
  </si>
  <si>
    <t>Max</t>
  </si>
  <si>
    <t>Mean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</si>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</sst>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;[Red]&quot;-&quot;[$£-809]#,##0.00"/>
    <numFmt numFmtId="165" formatCode="0.000"/>
  </numFmts>
  <fonts count="8">
    <font>
      <sz val="12"/>
      <color rgb="FF000000"/>
      <name val="Liberation Sans"/>
    </font>
    <font>
      <b/>
      <i/>
      <sz val="16"/>
      <color rgb="FF000000"/>
      <name val="Liberation Sans"/>
    </font>
    <font>
      <b/>
      <i/>
      <u/>
      <sz val="12"/>
      <color rgb="FF000000"/>
      <name val="Liberation Sans"/>
    </font>
    <font>
      <sz val="13"/>
      <color rgb="FF000000"/>
      <name val="Var(--jp-code-font-family)"/>
    </font>
    <font>
      <b/>
      <sz val="12"/>
      <color rgb="FF000000"/>
      <name val="Liberation Sans"/>
    </font>
    <font>
      <b/>
      <i/>
      <sz val="12"/>
      <color rgb="FF000000"/>
      <name val="Liberation Sans"/>
    </font>
    <font>
      <sz val="12"/>
      <color rgb="FF000000"/>
      <name val="Helvetica"/>
      <family val="2"/>
    </font>
    <font>
      <sz val="12"/>
      <color rgb="FF000000"/>
      <name val="Var(--jp-content-font-family)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6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4" fillId="0" borderId="5" xfId="0" applyFont="1" applyBorder="1"/>
    <xf numFmtId="0" fontId="4" fillId="0" borderId="1" xfId="0" applyFont="1" applyBorder="1"/>
    <xf numFmtId="0" fontId="4" fillId="0" borderId="3" xfId="0" applyFont="1" applyBorder="1"/>
    <xf numFmtId="0" fontId="0" fillId="0" borderId="8" xfId="0" applyBorder="1"/>
    <xf numFmtId="0" fontId="0" fillId="0" borderId="8" xfId="0" applyBorder="1" applyAlignment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" fillId="0" borderId="3" xfId="0" applyFont="1" applyBorder="1"/>
    <xf numFmtId="0" fontId="5" fillId="0" borderId="1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14" xfId="0" applyFont="1" applyBorder="1"/>
    <xf numFmtId="0" fontId="0" fillId="0" borderId="6" xfId="0" applyBorder="1"/>
    <xf numFmtId="0" fontId="4" fillId="0" borderId="22" xfId="0" applyFont="1" applyBorder="1"/>
    <xf numFmtId="0" fontId="4" fillId="0" borderId="23" xfId="0" applyFont="1" applyBorder="1"/>
    <xf numFmtId="0" fontId="0" fillId="0" borderId="16" xfId="0" applyBorder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0" fillId="0" borderId="24" xfId="0" applyBorder="1"/>
    <xf numFmtId="0" fontId="4" fillId="0" borderId="2" xfId="0" applyFont="1" applyBorder="1"/>
    <xf numFmtId="0" fontId="0" fillId="0" borderId="25" xfId="0" applyBorder="1"/>
    <xf numFmtId="0" fontId="0" fillId="0" borderId="12" xfId="0" applyBorder="1" applyAlignment="1"/>
    <xf numFmtId="0" fontId="0" fillId="0" borderId="21" xfId="0" applyBorder="1" applyAlignment="1"/>
    <xf numFmtId="0" fontId="0" fillId="0" borderId="20" xfId="0" applyBorder="1" applyAlignment="1"/>
    <xf numFmtId="165" fontId="0" fillId="0" borderId="0" xfId="0" applyNumberFormat="1"/>
    <xf numFmtId="0" fontId="6" fillId="0" borderId="0" xfId="0" applyFont="1"/>
    <xf numFmtId="0" fontId="7" fillId="0" borderId="0" xfId="0" applyFont="1"/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9" xfId="0" applyFont="1" applyBorder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(Sheet1!$F$3:$F$6,Sheet1!$F$10:$F$13)</c:f>
              <c:strCache>
                <c:ptCount val="8"/>
                <c:pt idx="0">
                  <c:v>car_detection AP</c:v>
                </c:pt>
                <c:pt idx="1">
                  <c:v>car_orientation AP</c:v>
                </c:pt>
                <c:pt idx="2">
                  <c:v>car_detection_ground</c:v>
                </c:pt>
                <c:pt idx="3">
                  <c:v>car_detection_3d AP</c:v>
                </c:pt>
                <c:pt idx="4">
                  <c:v>car_detection AP</c:v>
                </c:pt>
                <c:pt idx="5">
                  <c:v>car_orientation AP</c:v>
                </c:pt>
                <c:pt idx="6">
                  <c:v>car_detection_ground</c:v>
                </c:pt>
                <c:pt idx="7">
                  <c:v>car_detection_3d AP</c:v>
                </c:pt>
              </c:strCache>
            </c:strRef>
          </c:cat>
          <c:val>
            <c:numRef>
              <c:f>(Sheet1!$G$3:$G$6,Sheet1!$G$10:$G$13)</c:f>
              <c:numCache>
                <c:formatCode>General</c:formatCode>
                <c:ptCount val="8"/>
                <c:pt idx="0">
                  <c:v>71.210792999999995</c:v>
                </c:pt>
                <c:pt idx="1">
                  <c:v>29.040751</c:v>
                </c:pt>
                <c:pt idx="2">
                  <c:v>83.221396999999996</c:v>
                </c:pt>
                <c:pt idx="3">
                  <c:v>44.193409000000003</c:v>
                </c:pt>
                <c:pt idx="4">
                  <c:v>77.526375000000002</c:v>
                </c:pt>
                <c:pt idx="5">
                  <c:v>34.075690999999999</c:v>
                </c:pt>
                <c:pt idx="6">
                  <c:v>88.252028999999993</c:v>
                </c:pt>
                <c:pt idx="7">
                  <c:v>67.599365000000006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F-524B-8BAD-AC8EFCDDC8EB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(Sheet1!$F$3:$F$6,Sheet1!$F$10:$F$13)</c:f>
              <c:strCache>
                <c:ptCount val="8"/>
                <c:pt idx="0">
                  <c:v>car_detection AP</c:v>
                </c:pt>
                <c:pt idx="1">
                  <c:v>car_orientation AP</c:v>
                </c:pt>
                <c:pt idx="2">
                  <c:v>car_detection_ground</c:v>
                </c:pt>
                <c:pt idx="3">
                  <c:v>car_detection_3d AP</c:v>
                </c:pt>
                <c:pt idx="4">
                  <c:v>car_detection AP</c:v>
                </c:pt>
                <c:pt idx="5">
                  <c:v>car_orientation AP</c:v>
                </c:pt>
                <c:pt idx="6">
                  <c:v>car_detection_ground</c:v>
                </c:pt>
                <c:pt idx="7">
                  <c:v>car_detection_3d AP</c:v>
                </c:pt>
              </c:strCache>
            </c:strRef>
          </c:cat>
          <c:val>
            <c:numRef>
              <c:f>(Sheet1!$H$3:$H$6,Sheet1!$H$10:$H$13)</c:f>
              <c:numCache>
                <c:formatCode>General</c:formatCode>
                <c:ptCount val="8"/>
                <c:pt idx="0">
                  <c:v>66.723724000000004</c:v>
                </c:pt>
                <c:pt idx="1">
                  <c:v>27.085087000000001</c:v>
                </c:pt>
                <c:pt idx="2">
                  <c:v>71.564475999999999</c:v>
                </c:pt>
                <c:pt idx="3">
                  <c:v>37.166308999999998</c:v>
                </c:pt>
                <c:pt idx="4">
                  <c:v>67.917511000000005</c:v>
                </c:pt>
                <c:pt idx="5">
                  <c:v>28.937159999999999</c:v>
                </c:pt>
                <c:pt idx="6">
                  <c:v>74.980964999999998</c:v>
                </c:pt>
                <c:pt idx="7">
                  <c:v>49.464626000000003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F-524B-8BAD-AC8EFCDDC8EB}"/>
            </c:ext>
          </c:extLst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(Sheet1!$F$3:$F$6,Sheet1!$F$10:$F$13)</c:f>
              <c:strCache>
                <c:ptCount val="8"/>
                <c:pt idx="0">
                  <c:v>car_detection AP</c:v>
                </c:pt>
                <c:pt idx="1">
                  <c:v>car_orientation AP</c:v>
                </c:pt>
                <c:pt idx="2">
                  <c:v>car_detection_ground</c:v>
                </c:pt>
                <c:pt idx="3">
                  <c:v>car_detection_3d AP</c:v>
                </c:pt>
                <c:pt idx="4">
                  <c:v>car_detection AP</c:v>
                </c:pt>
                <c:pt idx="5">
                  <c:v>car_orientation AP</c:v>
                </c:pt>
                <c:pt idx="6">
                  <c:v>car_detection_ground</c:v>
                </c:pt>
                <c:pt idx="7">
                  <c:v>car_detection_3d AP</c:v>
                </c:pt>
              </c:strCache>
            </c:strRef>
          </c:cat>
          <c:val>
            <c:numRef>
              <c:f>(Sheet1!$I$3:$I$6,Sheet1!$I$10:$I$13)</c:f>
              <c:numCache>
                <c:formatCode>General</c:formatCode>
                <c:ptCount val="8"/>
                <c:pt idx="0">
                  <c:v>59.916339999999998</c:v>
                </c:pt>
                <c:pt idx="1">
                  <c:v>24.349730999999998</c:v>
                </c:pt>
                <c:pt idx="2">
                  <c:v>65.815987000000007</c:v>
                </c:pt>
                <c:pt idx="3">
                  <c:v>34.312012000000003</c:v>
                </c:pt>
                <c:pt idx="4">
                  <c:v>61.966206</c:v>
                </c:pt>
                <c:pt idx="5">
                  <c:v>26.408826999999999</c:v>
                </c:pt>
                <c:pt idx="6">
                  <c:v>69.124595999999997</c:v>
                </c:pt>
                <c:pt idx="7">
                  <c:v>44.753883000000002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F-524B-8BAD-AC8EFCDDC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0071200"/>
        <c:axId val="290132576"/>
      </c:barChart>
      <c:catAx>
        <c:axId val="2900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32576"/>
        <c:crosses val="autoZero"/>
        <c:auto val="1"/>
        <c:lblAlgn val="ctr"/>
        <c:lblOffset val="100"/>
        <c:noMultiLvlLbl val="0"/>
      </c:catAx>
      <c:valAx>
        <c:axId val="2901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Precision Difference between non urban and urban detections</a:t>
            </a:r>
            <a:endParaRPr lang="en-US"/>
          </a:p>
        </c:rich>
      </c:tx>
      <c:layout>
        <c:manualLayout>
          <c:xMode val="edge"/>
          <c:yMode val="edge"/>
          <c:x val="0.2116456692913386"/>
          <c:y val="0.16666666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Sheet1!$J$2:$J$5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0">
                  <c:v>6.3155820000000062</c:v>
                </c:pt>
                <c:pt idx="1">
                  <c:v>5.0349399999999989</c:v>
                </c:pt>
                <c:pt idx="2">
                  <c:v>5.0306319999999971</c:v>
                </c:pt>
                <c:pt idx="3">
                  <c:v>23.405956000000003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B-D644-A093-18690CE81AE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Sheet1!$J$2:$J$5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1.1937870000000004</c:v>
                </c:pt>
                <c:pt idx="1">
                  <c:v>1.8520729999999972</c:v>
                </c:pt>
                <c:pt idx="2">
                  <c:v>3.4164889999999986</c:v>
                </c:pt>
                <c:pt idx="3">
                  <c:v>12.298317000000004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B-D644-A093-18690CE81AE8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Sheet1!$J$2:$J$5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2.0498660000000015</c:v>
                </c:pt>
                <c:pt idx="1">
                  <c:v>2.0590960000000003</c:v>
                </c:pt>
                <c:pt idx="2">
                  <c:v>3.3086089999999899</c:v>
                </c:pt>
                <c:pt idx="3">
                  <c:v>10.441870999999999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B-D644-A093-18690CE8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2597871"/>
        <c:axId val="1952599551"/>
        <c:axId val="0"/>
      </c:bar3DChart>
      <c:catAx>
        <c:axId val="195259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99551"/>
        <c:crosses val="autoZero"/>
        <c:auto val="1"/>
        <c:lblAlgn val="ctr"/>
        <c:lblOffset val="100"/>
        <c:noMultiLvlLbl val="0"/>
      </c:catAx>
      <c:valAx>
        <c:axId val="19525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9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Voxelnet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Non-urban vs Urban AP Difference</a:t>
            </a:r>
          </a:p>
        </c:rich>
      </c:tx>
      <c:layout>
        <c:manualLayout>
          <c:xMode val="edge"/>
          <c:yMode val="edge"/>
          <c:x val="0.221255030640307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Sheet1!$K$26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Sheet1!$J$27:$J$30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Sheet1!$K$27:$K$30</c:f>
              <c:numCache>
                <c:formatCode>General</c:formatCode>
                <c:ptCount val="4"/>
                <c:pt idx="0">
                  <c:v>7.9224700000000041</c:v>
                </c:pt>
                <c:pt idx="1">
                  <c:v>0</c:v>
                </c:pt>
                <c:pt idx="2">
                  <c:v>2.2946550000000059</c:v>
                </c:pt>
                <c:pt idx="3">
                  <c:v>-5.0113979999999998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5-F649-9D8D-2630827E3ADE}"/>
            </c:ext>
          </c:extLst>
        </c:ser>
        <c:ser>
          <c:idx val="1"/>
          <c:order val="1"/>
          <c:tx>
            <c:strRef>
              <c:f>Sheet1!$L$26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Sheet1!$J$27:$J$30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Sheet1!$L$27:$L$30</c:f>
              <c:numCache>
                <c:formatCode>General</c:formatCode>
                <c:ptCount val="4"/>
                <c:pt idx="0">
                  <c:v>1.751221000000001</c:v>
                </c:pt>
                <c:pt idx="1">
                  <c:v>0</c:v>
                </c:pt>
                <c:pt idx="2">
                  <c:v>-0.82664499999999919</c:v>
                </c:pt>
                <c:pt idx="3">
                  <c:v>-9.018383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5-F649-9D8D-2630827E3ADE}"/>
            </c:ext>
          </c:extLst>
        </c:ser>
        <c:ser>
          <c:idx val="2"/>
          <c:order val="2"/>
          <c:tx>
            <c:strRef>
              <c:f>Sheet1!$M$26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Sheet1!$J$27:$J$30</c:f>
              <c:strCache>
                <c:ptCount val="4"/>
                <c:pt idx="0">
                  <c:v>2D BB </c:v>
                </c:pt>
                <c:pt idx="1">
                  <c:v>Average Orientation Similarity </c:v>
                </c:pt>
                <c:pt idx="2">
                  <c:v>BEV BB</c:v>
                </c:pt>
                <c:pt idx="3">
                  <c:v>3D BB </c:v>
                </c:pt>
              </c:strCache>
            </c:strRef>
          </c:cat>
          <c:val>
            <c:numRef>
              <c:f>Sheet1!$M$27:$M$30</c:f>
              <c:numCache>
                <c:formatCode>General</c:formatCode>
                <c:ptCount val="4"/>
                <c:pt idx="0">
                  <c:v>2.9971969999999999</c:v>
                </c:pt>
                <c:pt idx="1">
                  <c:v>0</c:v>
                </c:pt>
                <c:pt idx="2">
                  <c:v>1.3992539999999991</c:v>
                </c:pt>
                <c:pt idx="3">
                  <c:v>-4.9346700000000041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5-F649-9D8D-2630827E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875425679"/>
        <c:axId val="875427359"/>
      </c:barChart>
      <c:catAx>
        <c:axId val="8754256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27359"/>
        <c:crosses val="autoZero"/>
        <c:auto val="1"/>
        <c:lblAlgn val="ctr"/>
        <c:lblOffset val="100"/>
        <c:noMultiLvlLbl val="0"/>
      </c:catAx>
      <c:valAx>
        <c:axId val="8754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2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79087</xdr:colOff>
      <xdr:row>62</xdr:row>
      <xdr:rowOff>152399</xdr:rowOff>
    </xdr:from>
    <xdr:to>
      <xdr:col>29</xdr:col>
      <xdr:colOff>333087</xdr:colOff>
      <xdr:row>74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08ED28-30BE-DB40-B45A-D4EC0ACEF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310574</xdr:colOff>
      <xdr:row>70</xdr:row>
      <xdr:rowOff>131618</xdr:rowOff>
    </xdr:from>
    <xdr:to>
      <xdr:col>25</xdr:col>
      <xdr:colOff>562264</xdr:colOff>
      <xdr:row>84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207BA7-19E2-D443-A00C-7967A0DF3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680605</xdr:colOff>
      <xdr:row>26</xdr:row>
      <xdr:rowOff>43873</xdr:rowOff>
    </xdr:from>
    <xdr:to>
      <xdr:col>17</xdr:col>
      <xdr:colOff>934605</xdr:colOff>
      <xdr:row>39</xdr:row>
      <xdr:rowOff>150091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9712C-C579-6549-B94E-4C5DB1A20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6"/>
  <sheetViews>
    <sheetView tabSelected="1" topLeftCell="A107" zoomScale="110" zoomScaleNormal="110" workbookViewId="0">
      <selection activeCell="B93" sqref="B93:E96"/>
    </sheetView>
  </sheetViews>
  <sheetFormatPr baseColWidth="10" defaultRowHeight="16"/>
  <cols>
    <col min="1" max="1" width="27.1640625" bestFit="1" customWidth="1"/>
    <col min="2" max="2" width="18.6640625" bestFit="1" customWidth="1"/>
    <col min="3" max="5" width="14.1640625" customWidth="1"/>
    <col min="6" max="6" width="21.33203125" customWidth="1"/>
    <col min="7" max="9" width="14.1640625" customWidth="1"/>
    <col min="10" max="10" width="26.1640625" bestFit="1" customWidth="1"/>
    <col min="11" max="1024" width="14.1640625" customWidth="1"/>
    <col min="1025" max="1025" width="10.83203125" customWidth="1"/>
  </cols>
  <sheetData>
    <row r="1" spans="1:1024" ht="18" customHeight="1">
      <c r="A1" s="58" t="s">
        <v>0</v>
      </c>
      <c r="B1" s="58"/>
      <c r="C1" s="58"/>
      <c r="D1" s="58"/>
      <c r="E1" s="1"/>
      <c r="F1" s="58" t="s">
        <v>11</v>
      </c>
      <c r="G1" s="58"/>
      <c r="H1" s="58"/>
      <c r="I1" s="58"/>
      <c r="J1" s="1"/>
      <c r="K1" s="1" t="s">
        <v>14</v>
      </c>
      <c r="L1" s="1" t="s">
        <v>15</v>
      </c>
      <c r="M1" s="1" t="s">
        <v>16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>
      <c r="A2" t="s">
        <v>21</v>
      </c>
      <c r="B2">
        <v>66.694275000000005</v>
      </c>
      <c r="C2">
        <v>61.794047999999997</v>
      </c>
      <c r="D2">
        <v>56.704200999999998</v>
      </c>
      <c r="F2" s="2"/>
      <c r="G2" s="2" t="s">
        <v>14</v>
      </c>
      <c r="H2" s="2" t="s">
        <v>15</v>
      </c>
      <c r="I2" s="2" t="s">
        <v>16</v>
      </c>
      <c r="J2" t="s">
        <v>21</v>
      </c>
      <c r="K2">
        <f t="shared" ref="K2:M5" si="0">ABS(G3-G10)</f>
        <v>6.3155820000000062</v>
      </c>
      <c r="L2">
        <f t="shared" si="0"/>
        <v>1.1937870000000004</v>
      </c>
      <c r="M2">
        <f t="shared" si="0"/>
        <v>2.0498660000000015</v>
      </c>
      <c r="N2">
        <f>AVERAGE(K2:M2)</f>
        <v>3.1864116666666695</v>
      </c>
    </row>
    <row r="3" spans="1:1024">
      <c r="A3" t="s">
        <v>18</v>
      </c>
      <c r="B3">
        <v>29.60228</v>
      </c>
      <c r="C3">
        <v>26.724779000000002</v>
      </c>
      <c r="D3">
        <v>24.898244999999999</v>
      </c>
      <c r="F3" t="s">
        <v>1</v>
      </c>
      <c r="G3">
        <v>71.210792999999995</v>
      </c>
      <c r="H3">
        <v>66.723724000000004</v>
      </c>
      <c r="I3">
        <v>59.916339999999998</v>
      </c>
      <c r="J3" t="s">
        <v>18</v>
      </c>
      <c r="K3">
        <f t="shared" si="0"/>
        <v>5.0349399999999989</v>
      </c>
      <c r="L3">
        <f t="shared" si="0"/>
        <v>1.8520729999999972</v>
      </c>
      <c r="M3">
        <f t="shared" si="0"/>
        <v>2.0590960000000003</v>
      </c>
      <c r="N3">
        <f t="shared" ref="N3:N5" si="1">AVERAGE(K3:M3)</f>
        <v>2.982036333333332</v>
      </c>
    </row>
    <row r="4" spans="1:1024">
      <c r="A4" t="s">
        <v>19</v>
      </c>
      <c r="B4">
        <v>83.221396999999996</v>
      </c>
      <c r="C4">
        <v>71.564475999999999</v>
      </c>
      <c r="D4">
        <v>65.815987000000007</v>
      </c>
      <c r="F4" t="s">
        <v>2</v>
      </c>
      <c r="G4">
        <v>29.040751</v>
      </c>
      <c r="H4">
        <v>27.085087000000001</v>
      </c>
      <c r="I4">
        <v>24.349730999999998</v>
      </c>
      <c r="J4" t="s">
        <v>19</v>
      </c>
      <c r="K4">
        <f t="shared" si="0"/>
        <v>5.0306319999999971</v>
      </c>
      <c r="L4">
        <f t="shared" si="0"/>
        <v>3.4164889999999986</v>
      </c>
      <c r="M4">
        <f t="shared" si="0"/>
        <v>3.3086089999999899</v>
      </c>
      <c r="N4">
        <f t="shared" si="1"/>
        <v>3.9185766666666617</v>
      </c>
    </row>
    <row r="5" spans="1:1024">
      <c r="A5" t="s">
        <v>20</v>
      </c>
      <c r="B5">
        <v>44.193409000000003</v>
      </c>
      <c r="C5">
        <v>37.166308999999998</v>
      </c>
      <c r="D5">
        <v>34.312012000000003</v>
      </c>
      <c r="F5" t="s">
        <v>3</v>
      </c>
      <c r="G5">
        <v>83.221396999999996</v>
      </c>
      <c r="H5">
        <v>71.564475999999999</v>
      </c>
      <c r="I5">
        <v>65.815987000000007</v>
      </c>
      <c r="J5" t="s">
        <v>20</v>
      </c>
      <c r="K5">
        <f t="shared" si="0"/>
        <v>23.405956000000003</v>
      </c>
      <c r="L5">
        <f t="shared" si="0"/>
        <v>12.298317000000004</v>
      </c>
      <c r="M5">
        <f t="shared" si="0"/>
        <v>10.441870999999999</v>
      </c>
      <c r="N5">
        <f t="shared" si="1"/>
        <v>15.382048000000003</v>
      </c>
    </row>
    <row r="6" spans="1:1024" ht="14.25" customHeight="1">
      <c r="F6" t="s">
        <v>4</v>
      </c>
      <c r="G6">
        <v>44.193409000000003</v>
      </c>
      <c r="H6">
        <v>37.166308999999998</v>
      </c>
      <c r="I6">
        <v>34.312012000000003</v>
      </c>
    </row>
    <row r="7" spans="1:1024" ht="18" customHeight="1">
      <c r="A7" s="58" t="s">
        <v>5</v>
      </c>
      <c r="B7" s="58"/>
      <c r="C7" s="58"/>
      <c r="D7" s="58"/>
      <c r="E7" s="3"/>
      <c r="J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</row>
    <row r="8" spans="1:1024">
      <c r="A8" t="s">
        <v>21</v>
      </c>
      <c r="B8">
        <v>65.951279</v>
      </c>
      <c r="C8">
        <v>56.683436999999998</v>
      </c>
      <c r="D8">
        <v>55.972510999999997</v>
      </c>
      <c r="F8" s="58" t="s">
        <v>12</v>
      </c>
      <c r="G8" s="58"/>
      <c r="H8" s="58"/>
      <c r="I8" s="58"/>
    </row>
    <row r="9" spans="1:1024">
      <c r="A9" t="s">
        <v>18</v>
      </c>
      <c r="B9">
        <v>29.448753</v>
      </c>
      <c r="C9">
        <v>24.406552999999999</v>
      </c>
      <c r="D9">
        <v>24.823098999999999</v>
      </c>
      <c r="F9" s="2"/>
      <c r="G9" s="2" t="s">
        <v>14</v>
      </c>
      <c r="H9" s="2" t="s">
        <v>15</v>
      </c>
      <c r="I9" s="2" t="s">
        <v>16</v>
      </c>
    </row>
    <row r="10" spans="1:1024">
      <c r="A10" t="s">
        <v>19</v>
      </c>
      <c r="B10">
        <v>81.242408999999995</v>
      </c>
      <c r="C10">
        <v>70.672707000000003</v>
      </c>
      <c r="D10">
        <v>65.347594999999998</v>
      </c>
      <c r="F10" t="s">
        <v>1</v>
      </c>
      <c r="G10">
        <v>77.526375000000002</v>
      </c>
      <c r="H10">
        <v>67.917511000000005</v>
      </c>
      <c r="I10">
        <v>61.966206</v>
      </c>
    </row>
    <row r="11" spans="1:1024">
      <c r="A11" t="s">
        <v>20</v>
      </c>
      <c r="B11">
        <v>40.000149</v>
      </c>
      <c r="C11">
        <v>34.892158999999999</v>
      </c>
      <c r="D11">
        <v>31.376111999999999</v>
      </c>
      <c r="F11" t="s">
        <v>2</v>
      </c>
      <c r="G11">
        <v>34.075690999999999</v>
      </c>
      <c r="H11">
        <v>28.937159999999999</v>
      </c>
      <c r="I11">
        <v>26.408826999999999</v>
      </c>
    </row>
    <row r="12" spans="1:1024">
      <c r="F12" t="s">
        <v>3</v>
      </c>
      <c r="G12">
        <v>88.252028999999993</v>
      </c>
      <c r="H12">
        <v>74.980964999999998</v>
      </c>
      <c r="I12">
        <v>69.124595999999997</v>
      </c>
    </row>
    <row r="13" spans="1:1024" s="4" customFormat="1">
      <c r="A13" s="48" t="s">
        <v>6</v>
      </c>
      <c r="B13" s="48"/>
      <c r="C13" s="48"/>
      <c r="D13" s="48"/>
      <c r="F13" t="s">
        <v>4</v>
      </c>
      <c r="G13">
        <v>67.599365000000006</v>
      </c>
      <c r="H13">
        <v>49.464626000000003</v>
      </c>
      <c r="I13">
        <v>44.753883000000002</v>
      </c>
    </row>
    <row r="14" spans="1:1024">
      <c r="A14" t="s">
        <v>21</v>
      </c>
      <c r="B14">
        <v>54.131399999999999</v>
      </c>
      <c r="C14">
        <v>51.987816000000002</v>
      </c>
      <c r="D14">
        <v>49.845999999999997</v>
      </c>
    </row>
    <row r="15" spans="1:1024">
      <c r="A15" t="s">
        <v>18</v>
      </c>
      <c r="B15">
        <v>24.368808999999999</v>
      </c>
      <c r="C15">
        <v>22.992683</v>
      </c>
      <c r="D15">
        <v>22.404900000000001</v>
      </c>
      <c r="F15" s="4"/>
      <c r="G15" s="4"/>
      <c r="H15" s="4"/>
      <c r="I15" s="4"/>
    </row>
    <row r="16" spans="1:1024">
      <c r="A16" t="s">
        <v>19</v>
      </c>
      <c r="B16">
        <v>67.788600000000002</v>
      </c>
      <c r="C16">
        <v>60.139378000000001</v>
      </c>
      <c r="D16">
        <v>57.110560999999997</v>
      </c>
      <c r="F16" t="s">
        <v>21</v>
      </c>
      <c r="G16">
        <v>69.539398000000006</v>
      </c>
      <c r="H16">
        <v>66.012885999999995</v>
      </c>
      <c r="I16">
        <v>59.365653999999999</v>
      </c>
    </row>
    <row r="17" spans="1:13">
      <c r="A17" t="s">
        <v>20</v>
      </c>
      <c r="B17">
        <v>27.949508999999999</v>
      </c>
      <c r="C17">
        <v>24.58765</v>
      </c>
      <c r="D17">
        <v>23.919827000000002</v>
      </c>
      <c r="F17" t="s">
        <v>18</v>
      </c>
      <c r="G17">
        <v>28.43796</v>
      </c>
      <c r="H17">
        <v>26.568135999999999</v>
      </c>
      <c r="I17">
        <v>23.708067</v>
      </c>
    </row>
    <row r="18" spans="1:13">
      <c r="F18" t="s">
        <v>19</v>
      </c>
      <c r="G18">
        <v>86.777457999999996</v>
      </c>
      <c r="H18">
        <v>76.532539</v>
      </c>
      <c r="I18">
        <v>67.987915000000001</v>
      </c>
    </row>
    <row r="19" spans="1:13" s="4" customFormat="1">
      <c r="A19" s="48" t="s">
        <v>7</v>
      </c>
      <c r="B19" s="48"/>
      <c r="C19" s="48"/>
      <c r="D19" s="48"/>
      <c r="F19" t="s">
        <v>20</v>
      </c>
      <c r="G19">
        <v>73.892082000000002</v>
      </c>
      <c r="H19">
        <v>58.857684999999996</v>
      </c>
      <c r="I19">
        <v>50.813927</v>
      </c>
    </row>
    <row r="20" spans="1:13">
      <c r="A20" t="s">
        <v>21</v>
      </c>
      <c r="B20">
        <v>58.139949999999999</v>
      </c>
      <c r="C20">
        <v>55.034438999999999</v>
      </c>
      <c r="D20">
        <v>52.658123000000003</v>
      </c>
    </row>
    <row r="21" spans="1:13">
      <c r="A21" t="s">
        <v>18</v>
      </c>
      <c r="B21">
        <v>26.278300999999999</v>
      </c>
      <c r="C21">
        <v>24.518843</v>
      </c>
      <c r="D21">
        <v>24.071135000000002</v>
      </c>
      <c r="F21" s="4"/>
      <c r="G21" s="4"/>
      <c r="H21" s="4"/>
      <c r="I21" s="4"/>
    </row>
    <row r="22" spans="1:13">
      <c r="A22" t="s">
        <v>19</v>
      </c>
      <c r="B22">
        <v>71.448043999999996</v>
      </c>
      <c r="C22">
        <v>62.753642999999997</v>
      </c>
      <c r="D22">
        <v>59.436680000000003</v>
      </c>
      <c r="F22" t="s">
        <v>21</v>
      </c>
      <c r="G22">
        <v>77.645645000000002</v>
      </c>
      <c r="H22">
        <v>67.753051999999997</v>
      </c>
      <c r="I22">
        <v>62.238998000000002</v>
      </c>
    </row>
    <row r="23" spans="1:13">
      <c r="A23" t="s">
        <v>20</v>
      </c>
      <c r="B23">
        <v>29.088995000000001</v>
      </c>
      <c r="C23">
        <v>25.889782</v>
      </c>
      <c r="D23">
        <v>25.196235999999999</v>
      </c>
      <c r="F23" t="s">
        <v>18</v>
      </c>
      <c r="G23">
        <v>34.079875999999999</v>
      </c>
      <c r="H23">
        <v>28.804928</v>
      </c>
      <c r="I23">
        <v>26.534748</v>
      </c>
    </row>
    <row r="24" spans="1:13">
      <c r="F24" t="s">
        <v>19</v>
      </c>
      <c r="G24">
        <v>88.461838</v>
      </c>
      <c r="H24">
        <v>74.661902999999995</v>
      </c>
      <c r="I24">
        <v>68.997626999999994</v>
      </c>
    </row>
    <row r="25" spans="1:13" s="4" customFormat="1">
      <c r="A25" s="48" t="s">
        <v>8</v>
      </c>
      <c r="B25" s="48"/>
      <c r="C25" s="48"/>
      <c r="D25" s="48"/>
      <c r="F25" t="s">
        <v>20</v>
      </c>
      <c r="G25">
        <v>66.772942</v>
      </c>
      <c r="H25">
        <v>49.332588000000001</v>
      </c>
      <c r="I25">
        <v>44.550449</v>
      </c>
    </row>
    <row r="26" spans="1:13">
      <c r="A26" t="s">
        <v>21</v>
      </c>
      <c r="B26">
        <v>66.309807000000006</v>
      </c>
      <c r="C26">
        <v>60.556213</v>
      </c>
      <c r="D26">
        <v>53.479140999999998</v>
      </c>
      <c r="K26" s="1" t="s">
        <v>14</v>
      </c>
      <c r="L26" s="1" t="s">
        <v>15</v>
      </c>
      <c r="M26" s="1" t="s">
        <v>16</v>
      </c>
    </row>
    <row r="27" spans="1:13">
      <c r="A27" t="s">
        <v>18</v>
      </c>
      <c r="B27">
        <v>29.509063999999999</v>
      </c>
      <c r="C27">
        <v>27.160072</v>
      </c>
      <c r="D27">
        <v>23.816600999999999</v>
      </c>
      <c r="J27" t="s">
        <v>21</v>
      </c>
      <c r="K27">
        <f>B68-B64</f>
        <v>7.9224700000000041</v>
      </c>
      <c r="L27">
        <f>C68-C64</f>
        <v>1.751221000000001</v>
      </c>
      <c r="M27">
        <f>D68-D64</f>
        <v>2.9971969999999999</v>
      </c>
    </row>
    <row r="28" spans="1:13">
      <c r="A28" t="s">
        <v>19</v>
      </c>
      <c r="B28">
        <v>50.308723000000001</v>
      </c>
      <c r="C28">
        <v>46.726196000000002</v>
      </c>
      <c r="D28">
        <v>41.245510000000003</v>
      </c>
      <c r="J28" t="s">
        <v>18</v>
      </c>
      <c r="K28" t="e">
        <f>#REF!-#REF!</f>
        <v>#REF!</v>
      </c>
      <c r="L28" t="e">
        <f>#REF!-#REF!</f>
        <v>#REF!</v>
      </c>
      <c r="M28" t="e">
        <f>#REF!-#REF!</f>
        <v>#REF!</v>
      </c>
    </row>
    <row r="29" spans="1:13">
      <c r="A29" t="s">
        <v>20</v>
      </c>
      <c r="B29">
        <v>34.161884000000001</v>
      </c>
      <c r="C29">
        <v>30.576440999999999</v>
      </c>
      <c r="D29">
        <v>28.982102999999999</v>
      </c>
      <c r="J29" t="s">
        <v>19</v>
      </c>
      <c r="K29">
        <f>B69-B65</f>
        <v>2.2946550000000059</v>
      </c>
      <c r="L29">
        <f>C69-C65</f>
        <v>-0.82664499999999919</v>
      </c>
      <c r="M29">
        <f>D69-D65</f>
        <v>1.3992539999999991</v>
      </c>
    </row>
    <row r="30" spans="1:13">
      <c r="J30" t="s">
        <v>20</v>
      </c>
      <c r="K30">
        <f>B70-B66</f>
        <v>-5.0113979999999998</v>
      </c>
      <c r="L30">
        <f>C70-C66</f>
        <v>-9.018383</v>
      </c>
      <c r="M30">
        <f>D70-D66</f>
        <v>-4.9346700000000041</v>
      </c>
    </row>
    <row r="31" spans="1:13" s="4" customFormat="1">
      <c r="A31" s="48" t="s">
        <v>9</v>
      </c>
      <c r="B31" s="48"/>
      <c r="C31" s="48"/>
      <c r="D31" s="48"/>
    </row>
    <row r="32" spans="1:13">
      <c r="A32" t="s">
        <v>21</v>
      </c>
      <c r="B32">
        <v>58.860610999999999</v>
      </c>
      <c r="C32">
        <v>57.009262</v>
      </c>
      <c r="D32">
        <v>51.562224999999998</v>
      </c>
    </row>
    <row r="33" spans="1:19">
      <c r="A33" t="s">
        <v>18</v>
      </c>
      <c r="B33">
        <v>26.436937</v>
      </c>
      <c r="C33">
        <v>25.596015999999999</v>
      </c>
      <c r="D33">
        <v>23.043861</v>
      </c>
    </row>
    <row r="34" spans="1:19">
      <c r="A34" t="s">
        <v>19</v>
      </c>
      <c r="B34">
        <v>45.534058000000002</v>
      </c>
      <c r="C34">
        <v>44.515095000000002</v>
      </c>
      <c r="D34">
        <v>40.178874999999998</v>
      </c>
    </row>
    <row r="35" spans="1:19">
      <c r="A35" t="s">
        <v>20</v>
      </c>
      <c r="B35">
        <v>27.838013</v>
      </c>
      <c r="C35">
        <v>27.808206999999999</v>
      </c>
      <c r="D35">
        <v>26.696507</v>
      </c>
    </row>
    <row r="37" spans="1:19" s="4" customFormat="1">
      <c r="A37" s="48" t="s">
        <v>10</v>
      </c>
      <c r="B37" s="48"/>
      <c r="C37" s="48"/>
      <c r="D37" s="48"/>
      <c r="F37"/>
    </row>
    <row r="38" spans="1:19">
      <c r="A38" t="s">
        <v>21</v>
      </c>
      <c r="B38">
        <v>0.36363600000000001</v>
      </c>
      <c r="C38">
        <v>0.44345899999999999</v>
      </c>
      <c r="D38">
        <v>0.516486</v>
      </c>
    </row>
    <row r="39" spans="1:19">
      <c r="A39" t="s">
        <v>18</v>
      </c>
      <c r="B39">
        <v>0.14546500000000001</v>
      </c>
      <c r="C39">
        <v>0.19247</v>
      </c>
      <c r="D39">
        <v>0.21729799999999999</v>
      </c>
      <c r="F39" s="4"/>
    </row>
    <row r="40" spans="1:19">
      <c r="A40" t="s">
        <v>19</v>
      </c>
      <c r="B40">
        <v>0.170068</v>
      </c>
      <c r="C40">
        <v>8.7133000000000002E-2</v>
      </c>
      <c r="D40">
        <v>8.7133000000000002E-2</v>
      </c>
    </row>
    <row r="41" spans="1:19">
      <c r="A41" t="s">
        <v>20</v>
      </c>
      <c r="B41">
        <v>6.5680000000000002E-2</v>
      </c>
      <c r="C41">
        <v>6.8925E-2</v>
      </c>
      <c r="D41">
        <v>6.8925E-2</v>
      </c>
    </row>
    <row r="43" spans="1:19">
      <c r="A43" s="48" t="s">
        <v>17</v>
      </c>
      <c r="B43" s="48"/>
      <c r="C43" s="48"/>
      <c r="D43" s="48"/>
    </row>
    <row r="44" spans="1:19">
      <c r="A44" t="s">
        <v>21</v>
      </c>
      <c r="B44">
        <v>66.286095000000003</v>
      </c>
      <c r="C44">
        <v>60.794079000000004</v>
      </c>
      <c r="D44">
        <v>56.602215000000001</v>
      </c>
    </row>
    <row r="45" spans="1:19">
      <c r="A45" t="s">
        <v>18</v>
      </c>
      <c r="B45">
        <v>29.615461</v>
      </c>
      <c r="C45">
        <v>26.271111000000001</v>
      </c>
      <c r="D45">
        <v>25.125672999999999</v>
      </c>
    </row>
    <row r="46" spans="1:19">
      <c r="A46" t="s">
        <v>19</v>
      </c>
      <c r="B46">
        <v>80.853729000000001</v>
      </c>
      <c r="C46">
        <v>70.397255000000001</v>
      </c>
      <c r="D46">
        <v>65.429282999999998</v>
      </c>
      <c r="J46" s="48" t="s">
        <v>28</v>
      </c>
      <c r="K46" s="48"/>
      <c r="L46" s="48"/>
      <c r="M46" s="48" t="s">
        <v>22</v>
      </c>
      <c r="N46" s="48"/>
      <c r="O46" s="48"/>
    </row>
    <row r="47" spans="1:19">
      <c r="A47" t="s">
        <v>20</v>
      </c>
      <c r="B47">
        <v>40.968905999999997</v>
      </c>
      <c r="C47">
        <v>35.093215999999998</v>
      </c>
      <c r="D47">
        <v>32.869728000000002</v>
      </c>
      <c r="J47" t="s">
        <v>31</v>
      </c>
      <c r="K47" t="s">
        <v>32</v>
      </c>
      <c r="L47" t="s">
        <v>33</v>
      </c>
      <c r="M47" t="s">
        <v>31</v>
      </c>
      <c r="N47" t="s">
        <v>32</v>
      </c>
      <c r="O47" t="s">
        <v>33</v>
      </c>
    </row>
    <row r="48" spans="1:19" ht="17">
      <c r="I48" t="s">
        <v>29</v>
      </c>
      <c r="J48" s="6">
        <v>0.112495</v>
      </c>
      <c r="K48" s="6">
        <v>4.0844250000000004</v>
      </c>
      <c r="L48" s="6">
        <v>0.13058400000000001</v>
      </c>
      <c r="M48" s="6">
        <v>9.5619999999999997E-2</v>
      </c>
      <c r="N48" s="6">
        <v>2.4361000000000002</v>
      </c>
      <c r="O48" s="6">
        <v>0.11275</v>
      </c>
      <c r="Q48">
        <f>J48-M48</f>
        <v>1.6875000000000001E-2</v>
      </c>
      <c r="R48">
        <f>K48-N48</f>
        <v>1.6483250000000003</v>
      </c>
      <c r="S48">
        <f>L48-O48</f>
        <v>1.7834000000000003E-2</v>
      </c>
    </row>
    <row r="49" spans="1:24" ht="17">
      <c r="J49" s="6">
        <v>0.112764</v>
      </c>
      <c r="K49" s="6">
        <v>2.4292029999999998</v>
      </c>
      <c r="L49" s="6">
        <v>0.12710099999999999</v>
      </c>
      <c r="M49" s="6">
        <v>9.4140000000000001E-2</v>
      </c>
      <c r="N49" s="6">
        <v>2.52034</v>
      </c>
      <c r="O49" s="6">
        <v>0.11175</v>
      </c>
      <c r="Q49">
        <f>J49-M49</f>
        <v>1.8624000000000002E-2</v>
      </c>
      <c r="R49">
        <f t="shared" ref="R49:R57" si="2">K49-N49</f>
        <v>-9.1137000000000246E-2</v>
      </c>
      <c r="S49">
        <f t="shared" ref="S49:S57" si="3">L49-O49</f>
        <v>1.535099999999999E-2</v>
      </c>
    </row>
    <row r="50" spans="1:24" ht="17">
      <c r="A50" s="48" t="s">
        <v>26</v>
      </c>
      <c r="B50" s="48"/>
      <c r="C50" s="48"/>
      <c r="D50" s="48"/>
      <c r="J50" s="6">
        <v>0.112652</v>
      </c>
      <c r="K50" s="6">
        <v>4.9240529999999998</v>
      </c>
      <c r="L50" s="6">
        <v>0.13040399999999999</v>
      </c>
      <c r="M50" s="6">
        <v>9.4310000000000005E-2</v>
      </c>
      <c r="N50" s="6">
        <v>2.4138099999999998</v>
      </c>
      <c r="O50" s="6">
        <v>0.11146</v>
      </c>
      <c r="Q50">
        <f>J50-M50</f>
        <v>1.8341999999999997E-2</v>
      </c>
      <c r="R50">
        <f t="shared" si="2"/>
        <v>2.510243</v>
      </c>
      <c r="S50">
        <f t="shared" si="3"/>
        <v>1.8943999999999989E-2</v>
      </c>
    </row>
    <row r="51" spans="1:24">
      <c r="F51" s="1" t="s">
        <v>14</v>
      </c>
      <c r="G51" s="1" t="s">
        <v>15</v>
      </c>
      <c r="H51" s="1" t="s">
        <v>16</v>
      </c>
      <c r="J51">
        <f>AVERAGE(J48:J50)</f>
        <v>0.11263699999999999</v>
      </c>
      <c r="K51">
        <f t="shared" ref="K51:O51" si="4">AVERAGE(K48:K50)</f>
        <v>3.8125603333333338</v>
      </c>
      <c r="L51">
        <f>AVERAGE(L48:L50)</f>
        <v>0.12936300000000001</v>
      </c>
      <c r="M51">
        <f t="shared" si="4"/>
        <v>9.4689999999999996E-2</v>
      </c>
      <c r="N51">
        <f t="shared" si="4"/>
        <v>2.45675</v>
      </c>
      <c r="O51">
        <f t="shared" si="4"/>
        <v>0.11198666666666668</v>
      </c>
      <c r="Q51">
        <f>J51-M51</f>
        <v>1.7946999999999991E-2</v>
      </c>
      <c r="R51">
        <f t="shared" si="2"/>
        <v>1.3558103333333338</v>
      </c>
      <c r="S51">
        <f t="shared" si="3"/>
        <v>1.7376333333333327E-2</v>
      </c>
    </row>
    <row r="52" spans="1:24">
      <c r="A52" t="s">
        <v>23</v>
      </c>
      <c r="B52">
        <v>86.987999000000002</v>
      </c>
      <c r="C52">
        <v>77.105689999999996</v>
      </c>
      <c r="D52">
        <v>68.012459000000007</v>
      </c>
      <c r="E52" t="s">
        <v>23</v>
      </c>
      <c r="F52">
        <f>B58-B52</f>
        <v>2.198172999999997</v>
      </c>
      <c r="G52">
        <f>C58-C52</f>
        <v>2.6488720000000114</v>
      </c>
      <c r="H52">
        <f>D58-D52</f>
        <v>10.538055</v>
      </c>
    </row>
    <row r="53" spans="1:24">
      <c r="A53" t="s">
        <v>24</v>
      </c>
      <c r="B53">
        <v>86.00412</v>
      </c>
      <c r="C53">
        <v>74.355941999999999</v>
      </c>
      <c r="D53">
        <v>65.62397</v>
      </c>
      <c r="E53" t="s">
        <v>24</v>
      </c>
      <c r="F53">
        <f>B59-B53</f>
        <v>1.1086200000000019</v>
      </c>
      <c r="G53">
        <f>C59-C53</f>
        <v>2.5038760000000053</v>
      </c>
      <c r="H53">
        <f>D59-D53</f>
        <v>10.096985000000004</v>
      </c>
    </row>
    <row r="54" spans="1:24" ht="17">
      <c r="A54" t="s">
        <v>25</v>
      </c>
      <c r="B54">
        <v>75.447768999999994</v>
      </c>
      <c r="C54">
        <v>63.742085000000003</v>
      </c>
      <c r="D54">
        <v>54.334251000000002</v>
      </c>
      <c r="E54" t="s">
        <v>25</v>
      </c>
      <c r="F54">
        <f>B60-B54</f>
        <v>-1.7112999999994827E-2</v>
      </c>
      <c r="G54">
        <f>C60-C54</f>
        <v>0.45786599999999567</v>
      </c>
      <c r="H54">
        <f>D60-D54</f>
        <v>8.568050999999997</v>
      </c>
      <c r="I54" t="s">
        <v>30</v>
      </c>
      <c r="J54" s="6">
        <v>0.113817</v>
      </c>
      <c r="K54" s="6">
        <v>2.2334350000000001</v>
      </c>
      <c r="L54" s="6">
        <v>0.12876899999999999</v>
      </c>
      <c r="M54" s="6">
        <v>9.9650000000000002E-2</v>
      </c>
      <c r="N54" s="6">
        <v>2.3409399999999998</v>
      </c>
      <c r="O54" s="6">
        <v>0.11244999999999999</v>
      </c>
      <c r="Q54">
        <f>J54-M54</f>
        <v>1.4166999999999999E-2</v>
      </c>
      <c r="R54">
        <f t="shared" si="2"/>
        <v>-0.10750499999999974</v>
      </c>
      <c r="S54">
        <f t="shared" si="3"/>
        <v>1.6319E-2</v>
      </c>
    </row>
    <row r="55" spans="1:24" ht="17">
      <c r="J55" s="6">
        <v>0.112804</v>
      </c>
      <c r="K55" s="6">
        <v>2.179271</v>
      </c>
      <c r="L55" s="6">
        <v>0.125195</v>
      </c>
      <c r="M55" s="6">
        <v>9.5180000000000001E-2</v>
      </c>
      <c r="N55" s="6">
        <v>2.3970500000000001</v>
      </c>
      <c r="O55" s="6">
        <v>0.11203</v>
      </c>
      <c r="Q55">
        <f>J55-M55</f>
        <v>1.7624000000000001E-2</v>
      </c>
      <c r="R55">
        <f t="shared" si="2"/>
        <v>-0.21777900000000017</v>
      </c>
      <c r="S55">
        <f t="shared" si="3"/>
        <v>1.3164999999999996E-2</v>
      </c>
    </row>
    <row r="56" spans="1:24" ht="17">
      <c r="J56" s="6">
        <v>0.112635</v>
      </c>
      <c r="K56" s="6">
        <v>2.2601230000000001</v>
      </c>
      <c r="L56" s="6">
        <v>0.12784499999999999</v>
      </c>
      <c r="M56" s="6">
        <v>9.4289999999999999E-2</v>
      </c>
      <c r="N56" s="6">
        <v>2.7800099999999999</v>
      </c>
      <c r="O56" s="6">
        <v>0.1133</v>
      </c>
      <c r="Q56">
        <f>J56-M56</f>
        <v>1.8345E-2</v>
      </c>
      <c r="R56">
        <f t="shared" si="2"/>
        <v>-0.51988699999999977</v>
      </c>
      <c r="S56">
        <f t="shared" si="3"/>
        <v>1.4544999999999988E-2</v>
      </c>
    </row>
    <row r="57" spans="1:24">
      <c r="A57" s="48" t="s">
        <v>27</v>
      </c>
      <c r="B57" s="48"/>
      <c r="C57" s="48"/>
      <c r="D57" s="48"/>
      <c r="J57">
        <f>AVERAGE(J54:J56)</f>
        <v>0.11308533333333333</v>
      </c>
      <c r="K57">
        <f t="shared" ref="K57:O57" si="5">AVERAGE(K54:K56)</f>
        <v>2.2242763333333335</v>
      </c>
      <c r="L57">
        <f t="shared" si="5"/>
        <v>0.12726966666666664</v>
      </c>
      <c r="M57">
        <f t="shared" si="5"/>
        <v>9.6373333333333325E-2</v>
      </c>
      <c r="N57">
        <f t="shared" si="5"/>
        <v>2.5059999999999998</v>
      </c>
      <c r="O57">
        <f t="shared" si="5"/>
        <v>0.11259333333333334</v>
      </c>
      <c r="Q57">
        <f>J57-M57</f>
        <v>1.6712000000000005E-2</v>
      </c>
      <c r="R57">
        <f t="shared" si="2"/>
        <v>-0.28172366666666626</v>
      </c>
      <c r="S57">
        <f t="shared" si="3"/>
        <v>1.4676333333333305E-2</v>
      </c>
    </row>
    <row r="58" spans="1:24">
      <c r="A58" t="s">
        <v>23</v>
      </c>
      <c r="B58">
        <v>89.186171999999999</v>
      </c>
      <c r="C58">
        <v>79.754562000000007</v>
      </c>
      <c r="D58">
        <v>78.550514000000007</v>
      </c>
    </row>
    <row r="59" spans="1:24">
      <c r="A59" t="s">
        <v>24</v>
      </c>
      <c r="B59">
        <v>87.112740000000002</v>
      </c>
      <c r="C59">
        <v>76.859818000000004</v>
      </c>
      <c r="D59">
        <v>75.720955000000004</v>
      </c>
      <c r="I59" s="48" t="s">
        <v>36</v>
      </c>
      <c r="J59" s="48"/>
      <c r="K59" s="48"/>
    </row>
    <row r="60" spans="1:24">
      <c r="A60" t="s">
        <v>25</v>
      </c>
      <c r="B60">
        <v>75.430655999999999</v>
      </c>
      <c r="C60">
        <v>64.199950999999999</v>
      </c>
      <c r="D60">
        <v>62.902301999999999</v>
      </c>
      <c r="J60" t="s">
        <v>28</v>
      </c>
      <c r="K60" t="s">
        <v>22</v>
      </c>
    </row>
    <row r="61" spans="1:24">
      <c r="I61" t="s">
        <v>29</v>
      </c>
      <c r="J61">
        <f>L51</f>
        <v>0.12936300000000001</v>
      </c>
      <c r="K61">
        <f>O51</f>
        <v>0.11198666666666668</v>
      </c>
    </row>
    <row r="62" spans="1:24">
      <c r="I62" t="s">
        <v>30</v>
      </c>
      <c r="J62">
        <f>L57</f>
        <v>0.12726966666666664</v>
      </c>
      <c r="K62">
        <f>O57</f>
        <v>0.11259333333333334</v>
      </c>
    </row>
    <row r="63" spans="1:24">
      <c r="A63" s="48" t="s">
        <v>37</v>
      </c>
      <c r="B63" s="48"/>
      <c r="C63" s="48"/>
      <c r="D63" s="48"/>
      <c r="O63" s="48" t="s">
        <v>58</v>
      </c>
      <c r="P63" s="48"/>
      <c r="Q63" s="48"/>
      <c r="R63" s="48"/>
      <c r="S63" s="48"/>
      <c r="T63" s="48" t="s">
        <v>57</v>
      </c>
      <c r="U63" s="48"/>
      <c r="V63" s="48"/>
      <c r="W63" s="48"/>
      <c r="X63" s="4"/>
    </row>
    <row r="64" spans="1:24" ht="17">
      <c r="A64" t="s">
        <v>23</v>
      </c>
      <c r="B64" s="4">
        <v>69.597938999999997</v>
      </c>
      <c r="C64" s="4">
        <v>65.982010000000002</v>
      </c>
      <c r="D64" s="4">
        <v>59.284453999999997</v>
      </c>
      <c r="I64" t="s">
        <v>35</v>
      </c>
      <c r="P64" s="6" t="s">
        <v>46</v>
      </c>
      <c r="Q64" t="s">
        <v>47</v>
      </c>
      <c r="R64" t="s">
        <v>48</v>
      </c>
      <c r="S64" t="s">
        <v>49</v>
      </c>
      <c r="T64" s="6" t="s">
        <v>46</v>
      </c>
      <c r="U64" t="s">
        <v>47</v>
      </c>
      <c r="V64" t="s">
        <v>48</v>
      </c>
      <c r="W64" t="s">
        <v>49</v>
      </c>
    </row>
    <row r="65" spans="1:23" ht="17">
      <c r="A65" t="s">
        <v>24</v>
      </c>
      <c r="B65">
        <v>86.340369999999993</v>
      </c>
      <c r="C65">
        <v>76.187859000000003</v>
      </c>
      <c r="D65">
        <v>68.103294000000005</v>
      </c>
      <c r="I65" t="s">
        <v>34</v>
      </c>
      <c r="O65" s="6" t="s">
        <v>50</v>
      </c>
      <c r="P65">
        <v>0.52</v>
      </c>
      <c r="Q65">
        <v>0.62</v>
      </c>
      <c r="R65">
        <v>0.54</v>
      </c>
      <c r="S65">
        <v>206</v>
      </c>
      <c r="T65" s="6">
        <v>0.81</v>
      </c>
      <c r="U65">
        <v>0.9</v>
      </c>
      <c r="V65">
        <v>0.85</v>
      </c>
      <c r="W65">
        <v>193</v>
      </c>
    </row>
    <row r="66" spans="1:23" ht="17">
      <c r="A66" t="s">
        <v>25</v>
      </c>
      <c r="B66">
        <v>73.632262999999995</v>
      </c>
      <c r="C66">
        <v>58.473990999999998</v>
      </c>
      <c r="D66">
        <v>50.744587000000003</v>
      </c>
      <c r="O66" s="6" t="s">
        <v>51</v>
      </c>
      <c r="P66">
        <v>0.46</v>
      </c>
      <c r="Q66">
        <v>0.33</v>
      </c>
      <c r="R66">
        <v>0.38</v>
      </c>
      <c r="S66">
        <v>206</v>
      </c>
      <c r="T66" s="6">
        <v>0.9</v>
      </c>
      <c r="U66">
        <v>0.81</v>
      </c>
      <c r="V66">
        <v>0.85</v>
      </c>
      <c r="W66">
        <v>218</v>
      </c>
    </row>
    <row r="67" spans="1:23" ht="17">
      <c r="A67" s="48" t="s">
        <v>38</v>
      </c>
      <c r="B67" s="48"/>
      <c r="C67" s="48"/>
      <c r="D67" s="48"/>
      <c r="O67" s="6" t="s">
        <v>52</v>
      </c>
      <c r="P67">
        <v>0.47</v>
      </c>
      <c r="Q67">
        <v>0.47</v>
      </c>
      <c r="R67">
        <v>0.46</v>
      </c>
      <c r="S67">
        <v>412</v>
      </c>
      <c r="T67" s="6">
        <v>0.86</v>
      </c>
      <c r="U67">
        <v>0.85</v>
      </c>
      <c r="V67">
        <v>0.85</v>
      </c>
      <c r="W67">
        <v>411</v>
      </c>
    </row>
    <row r="68" spans="1:23">
      <c r="A68" t="s">
        <v>23</v>
      </c>
      <c r="B68">
        <v>77.520409000000001</v>
      </c>
      <c r="C68">
        <v>67.733231000000004</v>
      </c>
      <c r="D68">
        <v>62.281650999999997</v>
      </c>
      <c r="O68" s="48" t="s">
        <v>57</v>
      </c>
      <c r="P68" s="48"/>
      <c r="Q68" s="48"/>
      <c r="R68" s="48"/>
      <c r="S68" s="48"/>
    </row>
    <row r="69" spans="1:23" ht="17">
      <c r="A69" t="s">
        <v>24</v>
      </c>
      <c r="B69">
        <v>88.635024999999999</v>
      </c>
      <c r="C69">
        <v>75.361214000000004</v>
      </c>
      <c r="D69">
        <v>69.502548000000004</v>
      </c>
      <c r="P69" s="6" t="s">
        <v>46</v>
      </c>
      <c r="Q69" t="s">
        <v>47</v>
      </c>
      <c r="R69" t="s">
        <v>48</v>
      </c>
      <c r="S69" t="s">
        <v>49</v>
      </c>
    </row>
    <row r="70" spans="1:23" ht="17">
      <c r="A70" t="s">
        <v>25</v>
      </c>
      <c r="B70">
        <v>68.620864999999995</v>
      </c>
      <c r="C70">
        <v>49.455607999999998</v>
      </c>
      <c r="D70">
        <v>45.809916999999999</v>
      </c>
      <c r="O70" s="6" t="s">
        <v>50</v>
      </c>
      <c r="P70" s="6">
        <v>0.81</v>
      </c>
      <c r="Q70">
        <v>0.9</v>
      </c>
      <c r="R70">
        <v>0.85</v>
      </c>
      <c r="S70">
        <v>193</v>
      </c>
    </row>
    <row r="71" spans="1:23" ht="18" thickBot="1">
      <c r="A71" s="9"/>
      <c r="B71" s="20"/>
      <c r="C71" s="20"/>
      <c r="D71" s="20"/>
      <c r="E71" s="20"/>
      <c r="F71" s="20"/>
      <c r="G71" s="20"/>
      <c r="H71" s="20"/>
      <c r="O71" s="6" t="s">
        <v>51</v>
      </c>
      <c r="P71" s="6">
        <v>0.9</v>
      </c>
      <c r="Q71">
        <v>0.81</v>
      </c>
      <c r="R71">
        <v>0.85</v>
      </c>
      <c r="S71">
        <v>218</v>
      </c>
      <c r="U71" s="5"/>
    </row>
    <row r="72" spans="1:23" ht="19" thickTop="1" thickBot="1">
      <c r="A72" s="40" t="s">
        <v>40</v>
      </c>
      <c r="B72" s="31"/>
      <c r="C72" s="59" t="s">
        <v>29</v>
      </c>
      <c r="D72" s="50"/>
      <c r="E72" s="51"/>
      <c r="F72" s="49" t="s">
        <v>30</v>
      </c>
      <c r="G72" s="50"/>
      <c r="H72" s="51"/>
      <c r="O72" s="6" t="s">
        <v>52</v>
      </c>
      <c r="P72" s="6">
        <v>0.86</v>
      </c>
      <c r="Q72">
        <v>0.85</v>
      </c>
      <c r="R72">
        <v>0.85</v>
      </c>
      <c r="S72">
        <v>411</v>
      </c>
    </row>
    <row r="73" spans="1:23" ht="19" thickTop="1" thickBot="1">
      <c r="A73" s="39" t="s">
        <v>41</v>
      </c>
      <c r="B73" s="28"/>
      <c r="C73" s="29" t="s">
        <v>14</v>
      </c>
      <c r="D73" s="29" t="s">
        <v>39</v>
      </c>
      <c r="E73" s="30" t="s">
        <v>16</v>
      </c>
      <c r="F73" s="32" t="s">
        <v>14</v>
      </c>
      <c r="G73" s="29" t="s">
        <v>39</v>
      </c>
      <c r="H73" s="30" t="s">
        <v>16</v>
      </c>
      <c r="J73" s="6" t="s">
        <v>42</v>
      </c>
    </row>
    <row r="74" spans="1:23" ht="17" thickTop="1">
      <c r="A74" s="55" t="s">
        <v>22</v>
      </c>
      <c r="B74" s="23" t="s">
        <v>23</v>
      </c>
      <c r="C74" s="12">
        <v>86.987999000000002</v>
      </c>
      <c r="D74" s="12">
        <v>77.105689999999996</v>
      </c>
      <c r="E74" s="16">
        <v>68.012459000000007</v>
      </c>
      <c r="F74" s="33">
        <v>89.186171999999999</v>
      </c>
      <c r="G74" s="12">
        <v>79.754562000000007</v>
      </c>
      <c r="H74" s="16">
        <v>78.550514000000007</v>
      </c>
    </row>
    <row r="75" spans="1:23" ht="17">
      <c r="A75" s="56"/>
      <c r="B75" s="24" t="s">
        <v>24</v>
      </c>
      <c r="C75" s="7">
        <v>86.00412</v>
      </c>
      <c r="D75" s="7">
        <v>74.355941999999999</v>
      </c>
      <c r="E75" s="19">
        <v>65.62397</v>
      </c>
      <c r="F75" s="8">
        <v>87.112740000000002</v>
      </c>
      <c r="G75" s="11">
        <v>76.859818000000004</v>
      </c>
      <c r="H75" s="17">
        <v>75.720955000000004</v>
      </c>
      <c r="J75" s="6" t="s">
        <v>43</v>
      </c>
    </row>
    <row r="76" spans="1:23" ht="18" thickBot="1">
      <c r="A76" s="57"/>
      <c r="B76" s="25" t="s">
        <v>25</v>
      </c>
      <c r="C76" s="10">
        <v>75.447768999999994</v>
      </c>
      <c r="D76" s="10">
        <v>63.742085000000003</v>
      </c>
      <c r="E76" s="15">
        <v>54.334251000000002</v>
      </c>
      <c r="F76" s="34">
        <v>75.430655999999999</v>
      </c>
      <c r="G76" s="10">
        <v>64.199950999999999</v>
      </c>
      <c r="H76" s="15">
        <v>62.902301999999999</v>
      </c>
      <c r="J76" s="6" t="s">
        <v>44</v>
      </c>
    </row>
    <row r="77" spans="1:23">
      <c r="A77" s="44" t="s">
        <v>28</v>
      </c>
      <c r="B77" s="26" t="s">
        <v>23</v>
      </c>
      <c r="C77" s="14">
        <v>69.597938999999997</v>
      </c>
      <c r="D77" s="14">
        <v>65.982010000000002</v>
      </c>
      <c r="E77" s="38">
        <v>59.284453999999997</v>
      </c>
      <c r="F77" s="35">
        <v>77.520409000000001</v>
      </c>
      <c r="G77" s="13">
        <v>67.733231000000004</v>
      </c>
      <c r="H77" s="18">
        <v>62.281650999999997</v>
      </c>
      <c r="N77" s="48" t="s">
        <v>28</v>
      </c>
      <c r="O77" s="48"/>
      <c r="P77" s="48"/>
      <c r="Q77" s="48" t="s">
        <v>22</v>
      </c>
      <c r="R77" s="48"/>
      <c r="S77" s="48"/>
    </row>
    <row r="78" spans="1:23" ht="17">
      <c r="A78" s="45"/>
      <c r="B78" s="24" t="s">
        <v>24</v>
      </c>
      <c r="C78" s="11">
        <v>86.340369999999993</v>
      </c>
      <c r="D78" s="11">
        <v>76.187859000000003</v>
      </c>
      <c r="E78" s="17">
        <v>68.103294000000005</v>
      </c>
      <c r="F78" s="36">
        <v>88.635024999999999</v>
      </c>
      <c r="G78" s="7">
        <v>75.361214000000004</v>
      </c>
      <c r="H78" s="19">
        <v>69.502548000000004</v>
      </c>
      <c r="J78" s="6" t="s">
        <v>45</v>
      </c>
      <c r="N78" t="s">
        <v>31</v>
      </c>
      <c r="O78" t="s">
        <v>32</v>
      </c>
      <c r="P78" t="s">
        <v>33</v>
      </c>
      <c r="Q78" t="s">
        <v>31</v>
      </c>
      <c r="R78" t="s">
        <v>32</v>
      </c>
      <c r="S78" t="s">
        <v>33</v>
      </c>
    </row>
    <row r="79" spans="1:23" ht="17" thickBot="1">
      <c r="A79" s="46"/>
      <c r="B79" s="27" t="s">
        <v>25</v>
      </c>
      <c r="C79" s="21">
        <v>73.632262999999995</v>
      </c>
      <c r="D79" s="21">
        <v>58.473990999999998</v>
      </c>
      <c r="E79" s="22">
        <v>50.744587000000003</v>
      </c>
      <c r="F79" s="37">
        <v>68.620864999999995</v>
      </c>
      <c r="G79" s="21">
        <v>49.455607999999998</v>
      </c>
      <c r="H79" s="22">
        <v>45.809916999999999</v>
      </c>
      <c r="M79" t="s">
        <v>29</v>
      </c>
      <c r="N79" s="41">
        <v>0.11263699999999999</v>
      </c>
      <c r="O79" s="41">
        <v>3.8125603333333338</v>
      </c>
      <c r="P79" s="41">
        <v>0.12936300000000001</v>
      </c>
      <c r="Q79" s="41">
        <v>9.4689999999999996E-2</v>
      </c>
      <c r="R79" s="41">
        <v>2.45675</v>
      </c>
      <c r="S79" s="41">
        <v>0.11198666666666668</v>
      </c>
    </row>
    <row r="80" spans="1:23" ht="18" thickTop="1">
      <c r="J80" s="6" t="s">
        <v>53</v>
      </c>
      <c r="M80" t="s">
        <v>30</v>
      </c>
      <c r="N80" s="41">
        <v>0.11308533333333333</v>
      </c>
      <c r="O80" s="41">
        <v>2.2242763333333335</v>
      </c>
      <c r="P80" s="41">
        <v>0.12726966666666664</v>
      </c>
      <c r="Q80" s="41">
        <v>9.6373333333333325E-2</v>
      </c>
      <c r="R80" s="41">
        <v>2.5059999999999998</v>
      </c>
      <c r="S80" s="41">
        <v>0.11259333333333334</v>
      </c>
    </row>
    <row r="82" spans="1:17" ht="17">
      <c r="J82" s="6" t="s">
        <v>54</v>
      </c>
    </row>
    <row r="83" spans="1:17" ht="17">
      <c r="J83" s="6" t="s">
        <v>55</v>
      </c>
    </row>
    <row r="85" spans="1:17" ht="17">
      <c r="J85" s="6" t="s">
        <v>56</v>
      </c>
    </row>
    <row r="86" spans="1:17">
      <c r="A86" s="48" t="s">
        <v>8</v>
      </c>
      <c r="B86" s="48"/>
      <c r="C86" s="48"/>
      <c r="D86" s="48"/>
    </row>
    <row r="87" spans="1:17">
      <c r="A87" s="23" t="s">
        <v>23</v>
      </c>
      <c r="B87">
        <v>66.309807000000006</v>
      </c>
      <c r="C87">
        <v>60.556213</v>
      </c>
      <c r="D87">
        <v>53.479140999999998</v>
      </c>
      <c r="N87" s="48" t="s">
        <v>62</v>
      </c>
      <c r="O87" s="48"/>
      <c r="P87" s="48"/>
      <c r="Q87" s="48"/>
    </row>
    <row r="88" spans="1:17" ht="17">
      <c r="A88" s="24" t="s">
        <v>24</v>
      </c>
      <c r="B88">
        <v>50.308723000000001</v>
      </c>
      <c r="C88">
        <v>46.726196000000002</v>
      </c>
      <c r="D88">
        <v>41.245510000000003</v>
      </c>
      <c r="J88" s="6" t="s">
        <v>53</v>
      </c>
      <c r="N88" s="6" t="s">
        <v>46</v>
      </c>
      <c r="O88" t="s">
        <v>47</v>
      </c>
      <c r="P88" t="s">
        <v>48</v>
      </c>
      <c r="Q88" t="s">
        <v>49</v>
      </c>
    </row>
    <row r="89" spans="1:17" ht="18" thickBot="1">
      <c r="A89" s="25" t="s">
        <v>25</v>
      </c>
      <c r="B89">
        <v>34.161884000000001</v>
      </c>
      <c r="C89">
        <v>30.576440999999999</v>
      </c>
      <c r="D89">
        <v>28.982102999999999</v>
      </c>
      <c r="M89" s="6" t="s">
        <v>50</v>
      </c>
      <c r="N89">
        <v>0.52</v>
      </c>
      <c r="O89">
        <v>0.45</v>
      </c>
      <c r="P89">
        <v>0.48</v>
      </c>
      <c r="Q89">
        <v>206</v>
      </c>
    </row>
    <row r="90" spans="1:17" ht="17">
      <c r="J90" s="6" t="s">
        <v>59</v>
      </c>
      <c r="M90" s="6" t="s">
        <v>51</v>
      </c>
      <c r="N90">
        <v>0.51</v>
      </c>
      <c r="O90">
        <v>0.57999999999999996</v>
      </c>
      <c r="P90">
        <v>0.55000000000000004</v>
      </c>
      <c r="Q90">
        <v>206</v>
      </c>
    </row>
    <row r="91" spans="1:17" ht="17">
      <c r="J91" s="6" t="s">
        <v>60</v>
      </c>
      <c r="M91" s="6" t="s">
        <v>52</v>
      </c>
      <c r="N91">
        <v>0.51</v>
      </c>
      <c r="O91">
        <v>0.51</v>
      </c>
      <c r="P91">
        <v>0.51</v>
      </c>
      <c r="Q91">
        <v>412</v>
      </c>
    </row>
    <row r="92" spans="1:17">
      <c r="B92" s="48" t="s">
        <v>8</v>
      </c>
      <c r="C92" s="48"/>
      <c r="D92" s="48"/>
      <c r="E92" s="48"/>
    </row>
    <row r="93" spans="1:17" ht="18" thickBot="1">
      <c r="A93" s="39" t="s">
        <v>41</v>
      </c>
      <c r="B93" s="28"/>
      <c r="C93" s="29" t="s">
        <v>14</v>
      </c>
      <c r="D93" s="29" t="s">
        <v>39</v>
      </c>
      <c r="E93" s="30" t="s">
        <v>16</v>
      </c>
      <c r="J93" s="6" t="s">
        <v>61</v>
      </c>
    </row>
    <row r="94" spans="1:17" ht="17" thickTop="1">
      <c r="A94" s="55" t="s">
        <v>22</v>
      </c>
      <c r="B94" s="23" t="s">
        <v>23</v>
      </c>
      <c r="C94">
        <v>66.309807000000006</v>
      </c>
      <c r="D94">
        <v>60.556213</v>
      </c>
      <c r="E94">
        <v>53.479140999999998</v>
      </c>
    </row>
    <row r="95" spans="1:17">
      <c r="A95" s="56"/>
      <c r="B95" s="24" t="s">
        <v>24</v>
      </c>
      <c r="C95">
        <v>50.308723000000001</v>
      </c>
      <c r="D95">
        <v>46.726196000000002</v>
      </c>
      <c r="E95">
        <v>41.245510000000003</v>
      </c>
    </row>
    <row r="96" spans="1:17" ht="17" thickBot="1">
      <c r="A96" s="57"/>
      <c r="B96" s="25" t="s">
        <v>25</v>
      </c>
      <c r="C96">
        <v>34.161884000000001</v>
      </c>
      <c r="D96">
        <v>30.576440999999999</v>
      </c>
      <c r="E96">
        <v>28.982102999999999</v>
      </c>
    </row>
    <row r="97" spans="1:19" ht="17">
      <c r="A97" s="44" t="s">
        <v>28</v>
      </c>
      <c r="B97" s="26" t="s">
        <v>23</v>
      </c>
      <c r="C97" s="14">
        <v>69.597938999999997</v>
      </c>
      <c r="D97" s="14">
        <v>65.982010000000002</v>
      </c>
      <c r="E97" s="38">
        <v>59.284453999999997</v>
      </c>
      <c r="J97" s="6">
        <v>1</v>
      </c>
    </row>
    <row r="98" spans="1:19" ht="17">
      <c r="A98" s="45"/>
      <c r="B98" s="24" t="s">
        <v>24</v>
      </c>
      <c r="C98" s="11">
        <v>86.340369999999993</v>
      </c>
      <c r="D98" s="11">
        <v>76.187859000000003</v>
      </c>
      <c r="E98" s="17">
        <v>68.103294000000005</v>
      </c>
      <c r="J98" s="6">
        <v>0.84</v>
      </c>
      <c r="K98">
        <v>0.84</v>
      </c>
      <c r="L98">
        <v>0.84</v>
      </c>
      <c r="M98">
        <v>2055</v>
      </c>
      <c r="O98" s="48" t="s">
        <v>57</v>
      </c>
      <c r="P98" s="48"/>
      <c r="Q98" s="48"/>
      <c r="R98" s="48"/>
      <c r="S98" s="48"/>
    </row>
    <row r="99" spans="1:19" ht="18" thickBot="1">
      <c r="A99" s="46"/>
      <c r="B99" s="27" t="s">
        <v>25</v>
      </c>
      <c r="C99" s="21">
        <v>73.632262999999995</v>
      </c>
      <c r="D99" s="21">
        <v>58.473990999999998</v>
      </c>
      <c r="E99" s="22">
        <v>50.744587000000003</v>
      </c>
      <c r="P99" s="6" t="s">
        <v>46</v>
      </c>
      <c r="Q99" t="s">
        <v>47</v>
      </c>
      <c r="R99" t="s">
        <v>48</v>
      </c>
      <c r="S99" t="s">
        <v>49</v>
      </c>
    </row>
    <row r="100" spans="1:19" ht="18" thickTop="1">
      <c r="O100" s="6" t="s">
        <v>50</v>
      </c>
      <c r="P100">
        <v>0.83</v>
      </c>
      <c r="Q100">
        <v>0.85</v>
      </c>
      <c r="R100">
        <v>0.84</v>
      </c>
      <c r="S100">
        <v>1021</v>
      </c>
    </row>
    <row r="101" spans="1:19" ht="17">
      <c r="O101" s="6" t="s">
        <v>51</v>
      </c>
      <c r="P101">
        <v>0.85</v>
      </c>
      <c r="Q101">
        <v>0.83</v>
      </c>
      <c r="R101">
        <v>0.84</v>
      </c>
      <c r="S101">
        <v>1034</v>
      </c>
    </row>
    <row r="102" spans="1:19" ht="18" thickBot="1">
      <c r="O102" s="6" t="s">
        <v>52</v>
      </c>
      <c r="P102" s="6">
        <v>0.84</v>
      </c>
      <c r="Q102">
        <v>0.84</v>
      </c>
      <c r="R102">
        <v>0.84</v>
      </c>
      <c r="S102">
        <v>2055</v>
      </c>
    </row>
    <row r="103" spans="1:19" ht="18" thickTop="1" thickBot="1">
      <c r="A103" s="40" t="s">
        <v>40</v>
      </c>
      <c r="B103" s="52" t="s">
        <v>63</v>
      </c>
      <c r="C103" s="53"/>
      <c r="D103" s="53"/>
      <c r="E103" s="54"/>
      <c r="F103" s="49" t="s">
        <v>64</v>
      </c>
      <c r="G103" s="50"/>
      <c r="H103" s="51"/>
    </row>
    <row r="104" spans="1:19" ht="18" thickTop="1" thickBot="1">
      <c r="A104" s="39" t="s">
        <v>41</v>
      </c>
      <c r="B104" s="28"/>
      <c r="C104" s="29" t="s">
        <v>14</v>
      </c>
      <c r="D104" s="29" t="s">
        <v>39</v>
      </c>
      <c r="E104" s="30" t="s">
        <v>16</v>
      </c>
      <c r="F104" s="32" t="s">
        <v>14</v>
      </c>
      <c r="G104" s="29" t="s">
        <v>39</v>
      </c>
      <c r="H104" s="30" t="s">
        <v>16</v>
      </c>
    </row>
    <row r="105" spans="1:19" ht="17" thickTop="1">
      <c r="A105" s="55" t="s">
        <v>22</v>
      </c>
      <c r="B105" s="23" t="s">
        <v>23</v>
      </c>
      <c r="C105" s="12">
        <v>86.987999000000002</v>
      </c>
      <c r="D105" s="12">
        <v>77.105689999999996</v>
      </c>
      <c r="E105" s="16">
        <v>68.012459000000007</v>
      </c>
      <c r="F105" s="33">
        <v>56.214416999999997</v>
      </c>
      <c r="G105" s="12">
        <v>51.969517000000003</v>
      </c>
      <c r="H105" s="16">
        <v>46.578246999999998</v>
      </c>
    </row>
    <row r="106" spans="1:19">
      <c r="A106" s="56"/>
      <c r="B106" s="24" t="s">
        <v>24</v>
      </c>
      <c r="C106" s="7">
        <v>86.00412</v>
      </c>
      <c r="D106" s="7">
        <v>74.355941999999999</v>
      </c>
      <c r="E106" s="19">
        <v>65.62397</v>
      </c>
      <c r="F106" s="8">
        <v>50.943680000000001</v>
      </c>
      <c r="G106" s="11">
        <v>49.857227000000002</v>
      </c>
      <c r="H106" s="17">
        <v>44.704524999999997</v>
      </c>
    </row>
    <row r="107" spans="1:19" ht="17" thickBot="1">
      <c r="A107" s="57"/>
      <c r="B107" s="25" t="s">
        <v>25</v>
      </c>
      <c r="C107" s="10">
        <v>75.447768999999994</v>
      </c>
      <c r="D107" s="10">
        <v>63.742085000000003</v>
      </c>
      <c r="E107" s="15">
        <v>54.334251000000002</v>
      </c>
      <c r="F107" s="34">
        <v>48.757491999999999</v>
      </c>
      <c r="G107" s="10">
        <v>44.843589999999999</v>
      </c>
      <c r="H107" s="15">
        <v>43.014023000000002</v>
      </c>
    </row>
    <row r="108" spans="1:19">
      <c r="A108" s="44" t="s">
        <v>28</v>
      </c>
      <c r="B108" s="26" t="s">
        <v>23</v>
      </c>
      <c r="C108">
        <v>65.951279</v>
      </c>
      <c r="D108">
        <v>56.683436999999998</v>
      </c>
      <c r="E108">
        <v>55.972510999999997</v>
      </c>
      <c r="F108">
        <v>66.309807000000006</v>
      </c>
      <c r="G108">
        <v>60.556213</v>
      </c>
      <c r="H108">
        <v>53.479140999999998</v>
      </c>
    </row>
    <row r="109" spans="1:19">
      <c r="A109" s="45"/>
      <c r="B109" s="24" t="s">
        <v>24</v>
      </c>
      <c r="C109">
        <v>81.242408999999995</v>
      </c>
      <c r="D109">
        <v>70.672707000000003</v>
      </c>
      <c r="E109">
        <v>65.347594999999998</v>
      </c>
      <c r="F109">
        <v>50.308723000000001</v>
      </c>
      <c r="G109">
        <v>46.726196000000002</v>
      </c>
      <c r="H109">
        <v>41.245510000000003</v>
      </c>
    </row>
    <row r="110" spans="1:19" ht="17" thickBot="1">
      <c r="A110" s="46"/>
      <c r="B110" s="27" t="s">
        <v>25</v>
      </c>
      <c r="C110">
        <v>40.000149</v>
      </c>
      <c r="D110">
        <v>34.892158999999999</v>
      </c>
      <c r="E110">
        <v>31.376111999999999</v>
      </c>
      <c r="F110">
        <v>34.161884000000001</v>
      </c>
      <c r="G110">
        <v>30.576440999999999</v>
      </c>
      <c r="H110">
        <v>28.982102999999999</v>
      </c>
    </row>
    <row r="111" spans="1:19" ht="17" thickTop="1"/>
    <row r="118" spans="1:10">
      <c r="F118" t="s">
        <v>65</v>
      </c>
      <c r="G118">
        <v>56.683436999999998</v>
      </c>
      <c r="H118">
        <v>55.972510999999997</v>
      </c>
      <c r="J118" t="s">
        <v>65</v>
      </c>
    </row>
    <row r="119" spans="1:10">
      <c r="A119" t="s">
        <v>70</v>
      </c>
      <c r="F119" t="s">
        <v>66</v>
      </c>
      <c r="G119">
        <v>70.672707000000003</v>
      </c>
      <c r="H119">
        <v>65.347594999999998</v>
      </c>
      <c r="J119" t="s">
        <v>66</v>
      </c>
    </row>
    <row r="120" spans="1:10">
      <c r="F120" t="s">
        <v>67</v>
      </c>
      <c r="G120">
        <v>34.892158999999999</v>
      </c>
      <c r="H120">
        <v>31.376111999999999</v>
      </c>
      <c r="J120" t="s">
        <v>67</v>
      </c>
    </row>
    <row r="121" spans="1:10">
      <c r="F121" t="s">
        <v>68</v>
      </c>
      <c r="J121" t="s">
        <v>68</v>
      </c>
    </row>
    <row r="122" spans="1:10">
      <c r="A122" t="s">
        <v>71</v>
      </c>
      <c r="B122" t="s">
        <v>73</v>
      </c>
      <c r="C122" t="s">
        <v>80</v>
      </c>
      <c r="D122" t="s">
        <v>36</v>
      </c>
      <c r="F122" t="s">
        <v>69</v>
      </c>
      <c r="J122" t="s">
        <v>69</v>
      </c>
    </row>
    <row r="123" spans="1:10">
      <c r="A123" t="s">
        <v>28</v>
      </c>
      <c r="B123" t="s">
        <v>76</v>
      </c>
      <c r="C123" t="s">
        <v>81</v>
      </c>
      <c r="D123" t="s">
        <v>83</v>
      </c>
    </row>
    <row r="124" spans="1:10">
      <c r="A124" t="s">
        <v>22</v>
      </c>
      <c r="B124" t="s">
        <v>77</v>
      </c>
      <c r="C124" t="s">
        <v>82</v>
      </c>
      <c r="D124" t="s">
        <v>83</v>
      </c>
    </row>
    <row r="125" spans="1:10">
      <c r="A125" t="s">
        <v>72</v>
      </c>
      <c r="B125" t="s">
        <v>77</v>
      </c>
      <c r="C125" t="s">
        <v>81</v>
      </c>
      <c r="D125" t="s">
        <v>84</v>
      </c>
    </row>
    <row r="126" spans="1:10">
      <c r="A126" t="s">
        <v>74</v>
      </c>
      <c r="B126" t="s">
        <v>78</v>
      </c>
      <c r="C126" t="s">
        <v>82</v>
      </c>
      <c r="D126" t="s">
        <v>95</v>
      </c>
    </row>
    <row r="127" spans="1:10">
      <c r="A127" t="s">
        <v>75</v>
      </c>
      <c r="B127" t="s">
        <v>79</v>
      </c>
      <c r="C127" t="s">
        <v>82</v>
      </c>
      <c r="D127" t="s">
        <v>96</v>
      </c>
    </row>
    <row r="128" spans="1:10">
      <c r="G128" t="s">
        <v>85</v>
      </c>
    </row>
    <row r="129" spans="1:8">
      <c r="G129" t="s">
        <v>86</v>
      </c>
    </row>
    <row r="130" spans="1:8">
      <c r="G130" t="s">
        <v>87</v>
      </c>
    </row>
    <row r="131" spans="1:8">
      <c r="G131" t="s">
        <v>88</v>
      </c>
    </row>
    <row r="132" spans="1:8">
      <c r="G132" t="s">
        <v>89</v>
      </c>
    </row>
    <row r="133" spans="1:8">
      <c r="G133" t="s">
        <v>90</v>
      </c>
    </row>
    <row r="134" spans="1:8">
      <c r="G134" t="s">
        <v>91</v>
      </c>
    </row>
    <row r="135" spans="1:8">
      <c r="G135" t="s">
        <v>92</v>
      </c>
    </row>
    <row r="136" spans="1:8">
      <c r="G136" t="s">
        <v>93</v>
      </c>
    </row>
    <row r="137" spans="1:8">
      <c r="G137" t="s">
        <v>94</v>
      </c>
    </row>
    <row r="144" spans="1:8" ht="17" thickBot="1">
      <c r="A144" s="47" t="s">
        <v>64</v>
      </c>
      <c r="B144" s="47"/>
      <c r="C144" s="47"/>
      <c r="D144" s="47"/>
      <c r="E144" s="47"/>
      <c r="F144" s="47"/>
      <c r="G144" s="47"/>
      <c r="H144" s="47"/>
    </row>
    <row r="145" spans="1:8" ht="18" thickTop="1" thickBot="1">
      <c r="A145" s="40" t="s">
        <v>40</v>
      </c>
      <c r="B145" s="52" t="s">
        <v>29</v>
      </c>
      <c r="C145" s="53"/>
      <c r="D145" s="53"/>
      <c r="E145" s="54"/>
      <c r="F145" s="49" t="s">
        <v>97</v>
      </c>
      <c r="G145" s="50"/>
      <c r="H145" s="51"/>
    </row>
    <row r="146" spans="1:8" ht="18" thickTop="1" thickBot="1">
      <c r="A146" s="39" t="s">
        <v>41</v>
      </c>
      <c r="B146" s="28"/>
      <c r="C146" s="29" t="s">
        <v>14</v>
      </c>
      <c r="D146" s="29" t="s">
        <v>39</v>
      </c>
      <c r="E146" s="30" t="s">
        <v>16</v>
      </c>
      <c r="F146" s="32" t="s">
        <v>14</v>
      </c>
      <c r="G146" s="29" t="s">
        <v>39</v>
      </c>
      <c r="H146" s="30" t="s">
        <v>16</v>
      </c>
    </row>
    <row r="147" spans="1:8" ht="18" thickTop="1">
      <c r="A147" s="55" t="s">
        <v>22</v>
      </c>
      <c r="B147" s="23" t="s">
        <v>23</v>
      </c>
      <c r="C147" s="12">
        <v>78.626632999999998</v>
      </c>
      <c r="D147" s="12">
        <v>77.407684000000003</v>
      </c>
      <c r="E147" s="6">
        <v>70.029228000000003</v>
      </c>
      <c r="F147" s="6">
        <v>76.096976999999995</v>
      </c>
      <c r="G147" s="6">
        <v>70.946465000000003</v>
      </c>
      <c r="H147" s="6">
        <v>71.205275999999998</v>
      </c>
    </row>
    <row r="148" spans="1:8" ht="17">
      <c r="A148" s="56"/>
      <c r="B148" s="24" t="s">
        <v>24</v>
      </c>
      <c r="C148" s="6">
        <v>80.880447000000004</v>
      </c>
      <c r="D148" s="6">
        <v>80.393105000000006</v>
      </c>
      <c r="E148" s="6">
        <v>79.296593000000001</v>
      </c>
      <c r="F148" s="6">
        <v>77.806831000000003</v>
      </c>
      <c r="G148" s="6">
        <v>77.654358000000002</v>
      </c>
      <c r="H148" s="6">
        <v>71.792923000000002</v>
      </c>
    </row>
    <row r="149" spans="1:8" ht="18" thickBot="1">
      <c r="A149" s="57"/>
      <c r="B149" s="25" t="s">
        <v>25</v>
      </c>
      <c r="C149" s="6">
        <v>80.649719000000005</v>
      </c>
      <c r="D149" s="6">
        <v>80.142876000000001</v>
      </c>
      <c r="E149" s="6">
        <v>79.056777999999994</v>
      </c>
      <c r="F149" s="6">
        <v>77.538368000000006</v>
      </c>
      <c r="G149" s="6">
        <v>71.868483999999995</v>
      </c>
      <c r="H149" s="6">
        <v>71.564284999999998</v>
      </c>
    </row>
    <row r="150" spans="1:8" ht="17">
      <c r="A150" s="44" t="s">
        <v>28</v>
      </c>
      <c r="B150" s="26" t="s">
        <v>23</v>
      </c>
      <c r="C150" s="6">
        <v>72.129386999999994</v>
      </c>
      <c r="D150" s="6">
        <v>65.245384000000001</v>
      </c>
      <c r="E150" s="6">
        <v>65.508232000000007</v>
      </c>
      <c r="F150" s="6">
        <v>84.218406999999999</v>
      </c>
      <c r="G150" s="6">
        <v>76.528319999999994</v>
      </c>
      <c r="H150" s="6">
        <v>76.593802999999994</v>
      </c>
    </row>
    <row r="151" spans="1:8" ht="17">
      <c r="A151" s="45"/>
      <c r="B151" s="24" t="s">
        <v>24</v>
      </c>
      <c r="C151" s="6">
        <v>74.766677999999999</v>
      </c>
      <c r="D151" s="6">
        <v>73.944068999999999</v>
      </c>
      <c r="E151" s="6">
        <v>74.138587999999999</v>
      </c>
      <c r="F151" s="6">
        <v>89.830275999999998</v>
      </c>
      <c r="G151" s="6">
        <v>80.201164000000006</v>
      </c>
      <c r="H151" s="6">
        <v>80.114814999999993</v>
      </c>
    </row>
    <row r="152" spans="1:8" ht="18" thickBot="1">
      <c r="A152" s="46"/>
      <c r="B152" s="27" t="s">
        <v>25</v>
      </c>
      <c r="C152" s="6">
        <v>71.177627999999999</v>
      </c>
      <c r="D152" s="6">
        <v>64.247558999999995</v>
      </c>
      <c r="E152" s="6">
        <v>64.181449999999998</v>
      </c>
      <c r="F152" s="6">
        <v>87.206612000000007</v>
      </c>
      <c r="G152" s="6">
        <v>77.964493000000004</v>
      </c>
      <c r="H152" s="6">
        <v>78.036652000000004</v>
      </c>
    </row>
    <row r="153" spans="1:8" ht="17" thickTop="1"/>
    <row r="157" spans="1:8">
      <c r="B157" t="s">
        <v>99</v>
      </c>
      <c r="C157" t="s">
        <v>100</v>
      </c>
      <c r="D157" t="s">
        <v>101</v>
      </c>
    </row>
    <row r="158" spans="1:8" ht="17">
      <c r="A158" t="s">
        <v>98</v>
      </c>
      <c r="B158" s="6">
        <v>4612.5</v>
      </c>
      <c r="C158" s="6">
        <v>14832</v>
      </c>
      <c r="D158" s="6">
        <v>14474.911504</v>
      </c>
    </row>
    <row r="159" spans="1:8" ht="17">
      <c r="A159" t="s">
        <v>30</v>
      </c>
      <c r="B159" s="6">
        <v>4608.5</v>
      </c>
      <c r="C159" s="6">
        <v>14320</v>
      </c>
      <c r="D159" s="6">
        <v>14078.132721</v>
      </c>
    </row>
    <row r="163" spans="1:5">
      <c r="B163" s="48" t="s">
        <v>29</v>
      </c>
      <c r="C163" s="48"/>
      <c r="D163" s="48" t="s">
        <v>30</v>
      </c>
      <c r="E163" s="48"/>
    </row>
    <row r="164" spans="1:5">
      <c r="A164" t="s">
        <v>102</v>
      </c>
      <c r="B164" t="s">
        <v>100</v>
      </c>
      <c r="C164" t="s">
        <v>101</v>
      </c>
      <c r="D164" t="s">
        <v>100</v>
      </c>
      <c r="E164" t="s">
        <v>101</v>
      </c>
    </row>
    <row r="165" spans="1:5">
      <c r="A165" t="s">
        <v>22</v>
      </c>
      <c r="B165" s="42">
        <v>14832</v>
      </c>
      <c r="C165" s="42">
        <v>14762.815634000001</v>
      </c>
      <c r="D165" s="43">
        <v>14320</v>
      </c>
      <c r="E165" s="42">
        <v>14241.497496</v>
      </c>
    </row>
    <row r="166" spans="1:5">
      <c r="A166" t="s">
        <v>28</v>
      </c>
      <c r="B166" s="42">
        <v>14832</v>
      </c>
      <c r="C166" s="42">
        <v>14031.075091999999</v>
      </c>
      <c r="D166" s="42">
        <v>14832</v>
      </c>
      <c r="E166" s="42">
        <v>13808.981053</v>
      </c>
    </row>
  </sheetData>
  <mergeCells count="43">
    <mergeCell ref="N87:Q87"/>
    <mergeCell ref="T63:W63"/>
    <mergeCell ref="A86:D86"/>
    <mergeCell ref="I59:K59"/>
    <mergeCell ref="J46:L46"/>
    <mergeCell ref="M46:O46"/>
    <mergeCell ref="A74:A76"/>
    <mergeCell ref="A77:A79"/>
    <mergeCell ref="A50:D50"/>
    <mergeCell ref="A57:D57"/>
    <mergeCell ref="A63:D63"/>
    <mergeCell ref="A67:D67"/>
    <mergeCell ref="O63:S63"/>
    <mergeCell ref="O68:S68"/>
    <mergeCell ref="N77:P77"/>
    <mergeCell ref="Q77:S77"/>
    <mergeCell ref="A31:D31"/>
    <mergeCell ref="F1:I1"/>
    <mergeCell ref="F8:I8"/>
    <mergeCell ref="A37:D37"/>
    <mergeCell ref="A43:D43"/>
    <mergeCell ref="A1:D1"/>
    <mergeCell ref="A7:D7"/>
    <mergeCell ref="A13:D13"/>
    <mergeCell ref="A19:D19"/>
    <mergeCell ref="A25:D25"/>
    <mergeCell ref="C72:E72"/>
    <mergeCell ref="F72:H72"/>
    <mergeCell ref="B145:E145"/>
    <mergeCell ref="F145:H145"/>
    <mergeCell ref="A147:A149"/>
    <mergeCell ref="A105:A107"/>
    <mergeCell ref="A108:A110"/>
    <mergeCell ref="B103:E103"/>
    <mergeCell ref="F103:H103"/>
    <mergeCell ref="B92:E92"/>
    <mergeCell ref="A94:A96"/>
    <mergeCell ref="A97:A99"/>
    <mergeCell ref="A150:A152"/>
    <mergeCell ref="A144:H144"/>
    <mergeCell ref="B163:C163"/>
    <mergeCell ref="D163:E163"/>
    <mergeCell ref="O98:S98"/>
  </mergeCells>
  <pageMargins left="0" right="0" top="0.39370078740157505" bottom="0.39370078740157505" header="0" footer="0"/>
  <pageSetup paperSize="9" orientation="portrait" horizontalDpi="0" verticalDpi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 Agwata</dc:creator>
  <cp:lastModifiedBy>Jones Agwata</cp:lastModifiedBy>
  <cp:revision>3</cp:revision>
  <dcterms:created xsi:type="dcterms:W3CDTF">2018-06-26T08:33:18Z</dcterms:created>
  <dcterms:modified xsi:type="dcterms:W3CDTF">2018-09-06T12:21:27Z</dcterms:modified>
</cp:coreProperties>
</file>