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inion\Desktop\Seattle Project\Survey Data\Characterizations\"/>
    </mc:Choice>
  </mc:AlternateContent>
  <bookViews>
    <workbookView xWindow="0" yWindow="0" windowWidth="28800" windowHeight="12435"/>
  </bookViews>
  <sheets>
    <sheet name="Survey Sheet (2)" sheetId="22" r:id="rId1"/>
    <sheet name="2360-190602" sheetId="7" r:id="rId2"/>
    <sheet name="Map" sheetId="21" r:id="rId3"/>
  </sheets>
  <definedNames>
    <definedName name="_2360" localSheetId="1">#REF!</definedName>
    <definedName name="_2360" localSheetId="2">#REF!</definedName>
    <definedName name="_2360" localSheetId="0">#REF!</definedName>
    <definedName name="_2360">#REF!</definedName>
    <definedName name="_xlnm.Print_Area" localSheetId="1">'2360-190602'!$A$1:$S$39</definedName>
    <definedName name="_xlnm.Print_Area" localSheetId="2">Map!$A$1:$BY$45</definedName>
    <definedName name="_xlnm.Print_Area" localSheetId="0">'Survey Sheet (2)'!$A$1:$Y$41</definedName>
    <definedName name="_xlnm.Print_Titles" localSheetId="1">'2360-190602'!$1:$17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0" i="22" l="1"/>
  <c r="W10" i="22"/>
  <c r="Q11" i="22"/>
  <c r="W11" i="22"/>
  <c r="Q12" i="22"/>
  <c r="W12" i="22"/>
  <c r="T18" i="22"/>
  <c r="W18" i="22"/>
  <c r="L22" i="22"/>
  <c r="M22" i="22"/>
  <c r="N22" i="22"/>
  <c r="Q22" i="22"/>
  <c r="R22" i="22"/>
  <c r="S22" i="22"/>
  <c r="U22" i="22"/>
  <c r="V22" i="22"/>
  <c r="X22" i="22"/>
  <c r="Y22" i="22"/>
  <c r="L23" i="22"/>
  <c r="M23" i="22"/>
  <c r="N23" i="22" s="1"/>
  <c r="Q23" i="22"/>
  <c r="R23" i="22"/>
  <c r="S23" i="22"/>
  <c r="U23" i="22"/>
  <c r="V23" i="22"/>
  <c r="X23" i="22"/>
  <c r="Y23" i="22"/>
  <c r="L24" i="22"/>
  <c r="M24" i="22"/>
  <c r="N24" i="22"/>
  <c r="Q24" i="22"/>
  <c r="R24" i="22"/>
  <c r="S24" i="22" s="1"/>
  <c r="U24" i="22"/>
  <c r="V24" i="22"/>
  <c r="X24" i="22"/>
  <c r="Y24" i="22"/>
  <c r="L25" i="22"/>
  <c r="M25" i="22"/>
  <c r="N25" i="22"/>
  <c r="Q25" i="22"/>
  <c r="R25" i="22"/>
  <c r="S25" i="22"/>
  <c r="U25" i="22"/>
  <c r="V25" i="22"/>
  <c r="X25" i="22"/>
  <c r="Y25" i="22"/>
  <c r="L26" i="22"/>
  <c r="M26" i="22"/>
  <c r="N26" i="22"/>
  <c r="Q26" i="22"/>
  <c r="R26" i="22"/>
  <c r="S26" i="22"/>
  <c r="U26" i="22"/>
  <c r="V26" i="22"/>
  <c r="X26" i="22"/>
  <c r="Y26" i="22"/>
  <c r="L27" i="22"/>
  <c r="M27" i="22"/>
  <c r="N27" i="22" s="1"/>
  <c r="Q27" i="22"/>
  <c r="R27" i="22"/>
  <c r="S27" i="22"/>
  <c r="U27" i="22"/>
  <c r="V27" i="22"/>
  <c r="X27" i="22"/>
  <c r="Y27" i="22"/>
  <c r="L28" i="22"/>
  <c r="M28" i="22"/>
  <c r="N28" i="22"/>
  <c r="Q28" i="22"/>
  <c r="R28" i="22"/>
  <c r="S28" i="22"/>
  <c r="U28" i="22"/>
  <c r="V28" i="22"/>
  <c r="X28" i="22"/>
  <c r="Y28" i="22"/>
  <c r="L29" i="22"/>
  <c r="M29" i="22"/>
  <c r="N29" i="22" s="1"/>
  <c r="Q29" i="22"/>
  <c r="R29" i="22"/>
  <c r="S29" i="22" s="1"/>
  <c r="U29" i="22"/>
  <c r="V29" i="22"/>
  <c r="X29" i="22"/>
  <c r="Y29" i="22"/>
  <c r="L30" i="22"/>
  <c r="M30" i="22"/>
  <c r="N30" i="22"/>
  <c r="Q30" i="22"/>
  <c r="R30" i="22"/>
  <c r="S30" i="22"/>
  <c r="U30" i="22"/>
  <c r="V30" i="22"/>
  <c r="X30" i="22"/>
  <c r="Y30" i="22"/>
  <c r="L31" i="22"/>
  <c r="M31" i="22"/>
  <c r="N31" i="22"/>
  <c r="Q31" i="22"/>
  <c r="R31" i="22"/>
  <c r="S31" i="22"/>
  <c r="U31" i="22"/>
  <c r="V31" i="22"/>
  <c r="X31" i="22"/>
  <c r="Y31" i="22"/>
  <c r="L32" i="22"/>
  <c r="M32" i="22"/>
  <c r="N32" i="22"/>
  <c r="Q32" i="22"/>
  <c r="R32" i="22"/>
  <c r="S32" i="22"/>
  <c r="U32" i="22"/>
  <c r="V32" i="22"/>
  <c r="X32" i="22"/>
  <c r="Y32" i="22"/>
  <c r="L33" i="22"/>
  <c r="M33" i="22"/>
  <c r="N33" i="22"/>
  <c r="Q33" i="22"/>
  <c r="R33" i="22"/>
  <c r="S33" i="22"/>
  <c r="U33" i="22"/>
  <c r="V33" i="22"/>
  <c r="X33" i="22"/>
  <c r="Y33" i="22"/>
  <c r="L34" i="22"/>
  <c r="M34" i="22"/>
  <c r="N34" i="22"/>
  <c r="Q34" i="22"/>
  <c r="R34" i="22"/>
  <c r="S34" i="22"/>
  <c r="U34" i="22"/>
  <c r="V34" i="22"/>
  <c r="X34" i="22"/>
  <c r="Y34" i="22"/>
  <c r="L35" i="22"/>
  <c r="M35" i="22"/>
  <c r="N35" i="22"/>
  <c r="Q35" i="22"/>
  <c r="R35" i="22"/>
  <c r="S35" i="22"/>
  <c r="U35" i="22"/>
  <c r="V35" i="22"/>
  <c r="X35" i="22"/>
  <c r="Y35" i="22"/>
  <c r="L36" i="22"/>
  <c r="M36" i="22"/>
  <c r="N36" i="22"/>
  <c r="Q36" i="22"/>
  <c r="R36" i="22"/>
  <c r="S36" i="22"/>
  <c r="U36" i="22"/>
  <c r="V36" i="22"/>
  <c r="X36" i="22"/>
  <c r="Y36" i="22"/>
  <c r="L37" i="22"/>
  <c r="M37" i="22"/>
  <c r="N37" i="22"/>
  <c r="Q37" i="22"/>
  <c r="R37" i="22"/>
  <c r="S37" i="22"/>
  <c r="U37" i="22"/>
  <c r="V37" i="22"/>
  <c r="X37" i="22"/>
  <c r="Y37" i="22"/>
  <c r="L38" i="22"/>
  <c r="M38" i="22"/>
  <c r="N38" i="22"/>
  <c r="Q38" i="22"/>
  <c r="R38" i="22"/>
  <c r="S38" i="22"/>
  <c r="U38" i="22"/>
  <c r="V38" i="22"/>
  <c r="X38" i="22"/>
  <c r="Y38" i="22"/>
  <c r="L39" i="22"/>
  <c r="M39" i="22"/>
  <c r="N39" i="22"/>
  <c r="Q39" i="22"/>
  <c r="R39" i="22"/>
  <c r="S39" i="22"/>
  <c r="U39" i="22"/>
  <c r="V39" i="22"/>
  <c r="X39" i="22"/>
  <c r="Y39" i="22"/>
  <c r="L40" i="22"/>
  <c r="M40" i="22"/>
  <c r="N40" i="22"/>
  <c r="Q40" i="22"/>
  <c r="R40" i="22"/>
  <c r="S40" i="22"/>
  <c r="U40" i="22"/>
  <c r="V40" i="22"/>
  <c r="X40" i="22"/>
  <c r="Y40" i="22"/>
  <c r="L41" i="22"/>
  <c r="M41" i="22"/>
  <c r="N41" i="22"/>
  <c r="Q41" i="22"/>
  <c r="R41" i="22"/>
  <c r="S41" i="22"/>
  <c r="U41" i="22"/>
  <c r="V41" i="22"/>
  <c r="X41" i="22"/>
  <c r="Y41" i="22"/>
  <c r="R16" i="7" l="1"/>
  <c r="P16" i="7"/>
  <c r="R15" i="7"/>
  <c r="P15" i="7"/>
  <c r="R9" i="7"/>
  <c r="R8" i="7"/>
  <c r="R7" i="7"/>
  <c r="N16" i="7"/>
  <c r="L16" i="7"/>
  <c r="N15" i="7"/>
  <c r="L15" i="7"/>
  <c r="N9" i="7"/>
  <c r="N8" i="7"/>
  <c r="N7" i="7"/>
  <c r="M20" i="7" l="1"/>
  <c r="M18" i="7"/>
  <c r="S38" i="7" l="1"/>
  <c r="O24" i="7" l="1"/>
  <c r="O25" i="7"/>
  <c r="O26" i="7"/>
  <c r="O27" i="7"/>
  <c r="O28" i="7"/>
  <c r="O29" i="7"/>
  <c r="O30" i="7"/>
  <c r="O31" i="7"/>
  <c r="O32" i="7"/>
  <c r="O33" i="7"/>
  <c r="S37" i="7" l="1"/>
  <c r="Q37" i="7"/>
  <c r="O37" i="7"/>
  <c r="M37" i="7"/>
  <c r="S36" i="7"/>
  <c r="Q36" i="7"/>
  <c r="O36" i="7"/>
  <c r="M36" i="7"/>
  <c r="S35" i="7"/>
  <c r="Q35" i="7"/>
  <c r="O35" i="7"/>
  <c r="M35" i="7"/>
  <c r="S34" i="7"/>
  <c r="Q34" i="7"/>
  <c r="O34" i="7"/>
  <c r="M34" i="7"/>
  <c r="S33" i="7"/>
  <c r="Q33" i="7"/>
  <c r="M33" i="7"/>
  <c r="S32" i="7"/>
  <c r="Q32" i="7"/>
  <c r="M32" i="7"/>
  <c r="S31" i="7"/>
  <c r="Q31" i="7"/>
  <c r="M31" i="7"/>
  <c r="S30" i="7"/>
  <c r="Q30" i="7"/>
  <c r="M30" i="7"/>
  <c r="S29" i="7"/>
  <c r="Q29" i="7"/>
  <c r="M29" i="7"/>
  <c r="S28" i="7"/>
  <c r="Q28" i="7"/>
  <c r="M28" i="7"/>
  <c r="S27" i="7"/>
  <c r="Q27" i="7"/>
  <c r="M27" i="7"/>
  <c r="S26" i="7"/>
  <c r="Q26" i="7"/>
  <c r="M26" i="7"/>
  <c r="S25" i="7"/>
  <c r="Q25" i="7"/>
  <c r="M25" i="7"/>
  <c r="S24" i="7"/>
  <c r="Q24" i="7"/>
  <c r="M24" i="7"/>
  <c r="S23" i="7"/>
  <c r="Q23" i="7"/>
  <c r="O23" i="7"/>
  <c r="M23" i="7"/>
  <c r="S22" i="7"/>
  <c r="Q22" i="7"/>
  <c r="O22" i="7"/>
  <c r="M22" i="7"/>
  <c r="S21" i="7"/>
  <c r="Q21" i="7"/>
  <c r="O21" i="7"/>
  <c r="M21" i="7"/>
  <c r="S20" i="7"/>
  <c r="Q20" i="7"/>
  <c r="O20" i="7"/>
  <c r="S19" i="7"/>
  <c r="Q19" i="7"/>
  <c r="O19" i="7"/>
  <c r="M19" i="7"/>
  <c r="S18" i="7"/>
  <c r="Q18" i="7"/>
  <c r="O18" i="7"/>
  <c r="V11" i="7"/>
  <c r="V9" i="7"/>
  <c r="V8" i="7"/>
  <c r="V6" i="7"/>
  <c r="V5" i="7"/>
  <c r="V10" i="7" l="1"/>
  <c r="V7" i="7"/>
</calcChain>
</file>

<file path=xl/sharedStrings.xml><?xml version="1.0" encoding="utf-8"?>
<sst xmlns="http://schemas.openxmlformats.org/spreadsheetml/2006/main" count="190" uniqueCount="95">
  <si>
    <t>Survey No</t>
  </si>
  <si>
    <t>Item Surveyed</t>
  </si>
  <si>
    <t>Date</t>
  </si>
  <si>
    <t>Survey Tech</t>
  </si>
  <si>
    <t>Count Room Tech</t>
  </si>
  <si>
    <t>Parameters</t>
  </si>
  <si>
    <t>Gamma</t>
  </si>
  <si>
    <t>Total Activity</t>
  </si>
  <si>
    <t>Removable Activity</t>
  </si>
  <si>
    <t>Date Counted</t>
  </si>
  <si>
    <t>CPM</t>
  </si>
  <si>
    <t>Alpha</t>
  </si>
  <si>
    <t>Beta-Gamma</t>
  </si>
  <si>
    <t>Survey Type</t>
  </si>
  <si>
    <t>Instrument Model</t>
  </si>
  <si>
    <t>Level of Posting</t>
  </si>
  <si>
    <t>Instrument SN</t>
  </si>
  <si>
    <t>Notes</t>
  </si>
  <si>
    <t>Cal. Due Date</t>
  </si>
  <si>
    <t xml:space="preserve">   PCF = Probe Correction Factor</t>
  </si>
  <si>
    <t xml:space="preserve">   dpm = (cpm - Bcpm)/(eff * PCF)</t>
  </si>
  <si>
    <t>Efficiency</t>
  </si>
  <si>
    <r>
      <rPr>
        <sz val="6"/>
        <rFont val="Times New Roman"/>
        <family val="1"/>
      </rPr>
      <t xml:space="preserve">   T</t>
    </r>
    <r>
      <rPr>
        <vertAlign val="subscript"/>
        <sz val="6"/>
        <rFont val="Times New Roman"/>
        <family val="1"/>
      </rPr>
      <t>b</t>
    </r>
    <r>
      <rPr>
        <sz val="6"/>
        <rFont val="Times New Roman"/>
        <family val="1"/>
      </rPr>
      <t xml:space="preserve"> = Background count time</t>
    </r>
  </si>
  <si>
    <t>Background Counts</t>
  </si>
  <si>
    <r>
      <rPr>
        <sz val="6"/>
        <rFont val="Times New Roman"/>
        <family val="1"/>
      </rPr>
      <t xml:space="preserve">   T</t>
    </r>
    <r>
      <rPr>
        <vertAlign val="subscript"/>
        <sz val="6"/>
        <rFont val="Times New Roman"/>
        <family val="1"/>
      </rPr>
      <t>s</t>
    </r>
    <r>
      <rPr>
        <sz val="6"/>
        <rFont val="Times New Roman"/>
        <family val="1"/>
      </rPr>
      <t xml:space="preserve"> = Sample count time</t>
    </r>
  </si>
  <si>
    <t xml:space="preserve">   dpm = (cpm - Bcpm)/ eff</t>
  </si>
  <si>
    <t>PCF</t>
  </si>
  <si>
    <t xml:space="preserve"> </t>
  </si>
  <si>
    <r>
      <t xml:space="preserve">   R</t>
    </r>
    <r>
      <rPr>
        <vertAlign val="subscript"/>
        <sz val="6"/>
        <rFont val="Times New Roman"/>
        <family val="1"/>
      </rPr>
      <t xml:space="preserve">b </t>
    </r>
    <r>
      <rPr>
        <sz val="6"/>
        <rFont val="Times New Roman"/>
        <family val="1"/>
      </rPr>
      <t>= Background count rate</t>
    </r>
  </si>
  <si>
    <r>
      <t xml:space="preserve">   *dpm results are per 100cm</t>
    </r>
    <r>
      <rPr>
        <vertAlign val="superscript"/>
        <sz val="6"/>
        <rFont val="Times New Roman"/>
        <family val="1"/>
      </rPr>
      <t>2</t>
    </r>
  </si>
  <si>
    <t>Tb</t>
  </si>
  <si>
    <t xml:space="preserve">   Bcpm = Background cpm </t>
  </si>
  <si>
    <t>Ts</t>
  </si>
  <si>
    <t xml:space="preserve">   MDCR = Minimum Detectable Count Rate (net cpm)</t>
  </si>
  <si>
    <t>MDCR</t>
  </si>
  <si>
    <r>
      <t xml:space="preserve">   MDC = Minimum Detectable Concentration (dpm per 100cm</t>
    </r>
    <r>
      <rPr>
        <vertAlign val="superscript"/>
        <sz val="6"/>
        <rFont val="Times New Roman"/>
        <family val="1"/>
      </rPr>
      <t>2</t>
    </r>
    <r>
      <rPr>
        <sz val="6"/>
        <rFont val="Times New Roman"/>
        <family val="1"/>
      </rPr>
      <t>)</t>
    </r>
  </si>
  <si>
    <t>MDC</t>
  </si>
  <si>
    <t>No.</t>
  </si>
  <si>
    <t>Descriptions</t>
  </si>
  <si>
    <t>cpm</t>
  </si>
  <si>
    <t>gross counts</t>
  </si>
  <si>
    <t>*dpm</t>
  </si>
  <si>
    <t>Comments</t>
  </si>
  <si>
    <t>µR/hr</t>
  </si>
  <si>
    <t>µRem/hr</t>
  </si>
  <si>
    <t>INIS-011020-950</t>
  </si>
  <si>
    <t>M. Renderos</t>
  </si>
  <si>
    <t>S. Baine</t>
  </si>
  <si>
    <t>Characterization</t>
  </si>
  <si>
    <t>RCA</t>
  </si>
  <si>
    <t>Research and Training Building Curtain Wall Brick Removal - Points 9, 14, and 19</t>
  </si>
  <si>
    <t>Reference survey INIS-121319-807 for previous survey results</t>
  </si>
  <si>
    <t>2360/43-93</t>
  </si>
  <si>
    <t>227430/PR389072</t>
  </si>
  <si>
    <t>Outside brick face, #19 on previous survey</t>
  </si>
  <si>
    <t>Inside wall, #19 on previous survey</t>
  </si>
  <si>
    <t>Inside brick face, #19 on previous survey</t>
  </si>
  <si>
    <t>Outside brick face, #14 on previous survey</t>
  </si>
  <si>
    <t>Inside wall, #14 on previous survey</t>
  </si>
  <si>
    <t>Inside brick face, #14 on previous survey</t>
  </si>
  <si>
    <t>Outside brick face, #9 on previous survey</t>
  </si>
  <si>
    <t>Inside wall, #9 on previous survey</t>
  </si>
  <si>
    <t>Inside brick face, #9 on previous survey</t>
  </si>
  <si>
    <t>Net Activity*</t>
  </si>
  <si>
    <t>Net cpm</t>
  </si>
  <si>
    <t>Gross Counts</t>
  </si>
  <si>
    <t>MDC*</t>
  </si>
  <si>
    <t>Bldg Material Bkg</t>
  </si>
  <si>
    <t>Description/Location</t>
  </si>
  <si>
    <t>No</t>
  </si>
  <si>
    <t>Dose</t>
  </si>
  <si>
    <t>*MDC &amp; Net Activity displayed in dpm/100cm²</t>
  </si>
  <si>
    <t>Note</t>
  </si>
  <si>
    <t>See Below</t>
  </si>
  <si>
    <t>N/A</t>
  </si>
  <si>
    <t>Instrument Background</t>
  </si>
  <si>
    <t>Sample Count Time (min)</t>
  </si>
  <si>
    <t>Background Count Time (min)</t>
  </si>
  <si>
    <t>Wood</t>
  </si>
  <si>
    <t>Probe Correction Factor</t>
  </si>
  <si>
    <t>Ceiling Tile</t>
  </si>
  <si>
    <t>Instrument Efficiency</t>
  </si>
  <si>
    <t>Metal</t>
  </si>
  <si>
    <t>Cal Due Date</t>
  </si>
  <si>
    <t>Drywall</t>
  </si>
  <si>
    <t>247862</t>
  </si>
  <si>
    <t>Linoleum</t>
  </si>
  <si>
    <t>Concrete</t>
  </si>
  <si>
    <t>Brick</t>
  </si>
  <si>
    <t>Beta</t>
  </si>
  <si>
    <t>Building Material Background - cpm</t>
  </si>
  <si>
    <t>Instrumentation</t>
  </si>
  <si>
    <t>Level Of Posting</t>
  </si>
  <si>
    <t>1/11/20</t>
  </si>
  <si>
    <t>Survey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</si>
</sst>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;;;"/>
    <numFmt numFmtId="165" formatCode="m/d/yy;@"/>
    <numFmt numFmtId="166" formatCode="m/d/yyyy;@"/>
    <numFmt numFmtId="167" formatCode="0.0"/>
  </numFmts>
  <fonts count="31" x14ac:knownFonts="1">
    <font>
      <sz val="10"/>
      <name val="Arial"/>
      <family val="2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i/>
      <sz val="8"/>
      <name val="Times New Roman"/>
      <family val="1"/>
    </font>
    <font>
      <i/>
      <sz val="8"/>
      <name val="Times New Roman"/>
      <family val="1"/>
    </font>
    <font>
      <u/>
      <sz val="8"/>
      <name val="Times New Roman"/>
      <family val="1"/>
    </font>
    <font>
      <b/>
      <u/>
      <sz val="8"/>
      <name val="Times New Roman"/>
      <family val="1"/>
    </font>
    <font>
      <sz val="6"/>
      <name val="Times New Roman"/>
      <family val="1"/>
    </font>
    <font>
      <i/>
      <sz val="7"/>
      <name val="Times New Roman"/>
      <family val="1"/>
    </font>
    <font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i/>
      <sz val="10"/>
      <name val="Arial"/>
      <family val="2"/>
    </font>
    <font>
      <sz val="8"/>
      <color indexed="8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8"/>
      <name val="Arial"/>
      <family val="2"/>
    </font>
    <font>
      <b/>
      <sz val="2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2"/>
      <name val="Calibri"/>
      <family val="2"/>
      <scheme val="minor"/>
    </font>
    <font>
      <b/>
      <sz val="9"/>
      <name val="Times New Roman"/>
      <family val="1"/>
    </font>
    <font>
      <b/>
      <sz val="11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  <fill>
      <patternFill patternType="solid">
        <fgColor theme="0" tint="-0.14999847407452621"/>
        <bgColor indexed="64"/>
      </patternFill>
    </fill>
  </fills>
  <borders count="1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0" fillId="0" borderId="0"/>
    <xf numFmtId="0" fontId="20" fillId="0" borderId="0"/>
    <xf numFmtId="0" fontId="20" fillId="0" borderId="0"/>
  </cellStyleXfs>
  <cellXfs count="490">
    <xf numFmtId="0" fontId="0" fillId="0" borderId="0" xfId="0"/>
    <xf numFmtId="0" fontId="2" fillId="0" borderId="24" xfId="0" applyFont="1" applyFill="1" applyBorder="1" applyAlignment="1" applyProtection="1">
      <alignment horizontal="left" vertical="center"/>
    </xf>
    <xf numFmtId="0" fontId="2" fillId="0" borderId="50" xfId="0" applyFont="1" applyFill="1" applyBorder="1" applyAlignment="1" applyProtection="1">
      <alignment horizontal="left" vertical="center"/>
    </xf>
    <xf numFmtId="0" fontId="10" fillId="0" borderId="47" xfId="0" applyFont="1" applyFill="1" applyBorder="1" applyAlignment="1" applyProtection="1">
      <alignment horizontal="left" vertical="center"/>
    </xf>
    <xf numFmtId="0" fontId="10" fillId="0" borderId="50" xfId="0" applyFont="1" applyFill="1" applyBorder="1" applyAlignment="1" applyProtection="1">
      <alignment horizontal="left" vertical="center"/>
    </xf>
    <xf numFmtId="0" fontId="12" fillId="0" borderId="47" xfId="0" applyFont="1" applyFill="1" applyBorder="1" applyAlignment="1" applyProtection="1">
      <alignment horizontal="left" vertical="center"/>
    </xf>
    <xf numFmtId="0" fontId="7" fillId="4" borderId="56" xfId="0" applyFont="1" applyFill="1" applyBorder="1" applyAlignment="1" applyProtection="1">
      <alignment horizontal="center"/>
    </xf>
    <xf numFmtId="0" fontId="7" fillId="4" borderId="62" xfId="0" applyFont="1" applyFill="1" applyBorder="1" applyAlignment="1" applyProtection="1">
      <alignment horizontal="center" wrapText="1"/>
    </xf>
    <xf numFmtId="0" fontId="7" fillId="4" borderId="59" xfId="0" applyFont="1" applyFill="1" applyBorder="1" applyAlignment="1" applyProtection="1">
      <alignment horizontal="center"/>
    </xf>
    <xf numFmtId="0" fontId="7" fillId="4" borderId="63" xfId="0" applyFont="1" applyFill="1" applyBorder="1" applyAlignment="1" applyProtection="1">
      <alignment horizontal="center"/>
    </xf>
    <xf numFmtId="0" fontId="7" fillId="4" borderId="64" xfId="0" applyFont="1" applyFill="1" applyBorder="1" applyAlignment="1" applyProtection="1">
      <alignment horizontal="center"/>
    </xf>
    <xf numFmtId="0" fontId="7" fillId="4" borderId="60" xfId="0" applyFont="1" applyFill="1" applyBorder="1" applyAlignment="1" applyProtection="1">
      <alignment horizontal="center"/>
    </xf>
    <xf numFmtId="0" fontId="7" fillId="4" borderId="61" xfId="0" applyFont="1" applyFill="1" applyBorder="1" applyAlignment="1" applyProtection="1">
      <alignment horizontal="center"/>
    </xf>
    <xf numFmtId="0" fontId="0" fillId="0" borderId="0" xfId="0" applyAlignment="1" applyProtection="1">
      <alignment vertical="center"/>
    </xf>
    <xf numFmtId="0" fontId="2" fillId="0" borderId="2" xfId="0" applyFont="1" applyFill="1" applyBorder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right" vertical="center"/>
    </xf>
    <xf numFmtId="0" fontId="2" fillId="0" borderId="8" xfId="0" applyFont="1" applyFill="1" applyBorder="1" applyAlignment="1" applyProtection="1">
      <alignment horizontal="left" vertical="center"/>
    </xf>
    <xf numFmtId="0" fontId="2" fillId="0" borderId="9" xfId="0" applyFont="1" applyFill="1" applyBorder="1" applyAlignment="1" applyProtection="1">
      <alignment horizontal="right" vertical="center"/>
    </xf>
    <xf numFmtId="0" fontId="2" fillId="0" borderId="18" xfId="0" applyFont="1" applyFill="1" applyBorder="1" applyAlignment="1" applyProtection="1">
      <alignment horizontal="left" vertical="center"/>
    </xf>
    <xf numFmtId="0" fontId="2" fillId="0" borderId="19" xfId="0" applyFont="1" applyFill="1" applyBorder="1" applyAlignment="1" applyProtection="1">
      <alignment horizontal="right" vertical="center"/>
    </xf>
    <xf numFmtId="0" fontId="2" fillId="0" borderId="18" xfId="0" applyFont="1" applyFill="1" applyBorder="1" applyAlignment="1" applyProtection="1">
      <alignment vertical="center"/>
    </xf>
    <xf numFmtId="0" fontId="6" fillId="3" borderId="24" xfId="0" applyFont="1" applyFill="1" applyBorder="1" applyAlignment="1" applyProtection="1">
      <alignment horizontal="centerContinuous" vertical="center"/>
    </xf>
    <xf numFmtId="0" fontId="4" fillId="3" borderId="25" xfId="0" applyFont="1" applyFill="1" applyBorder="1" applyAlignment="1" applyProtection="1">
      <alignment horizontal="centerContinuous" vertical="center"/>
    </xf>
    <xf numFmtId="0" fontId="3" fillId="3" borderId="25" xfId="0" applyFont="1" applyFill="1" applyBorder="1" applyAlignment="1" applyProtection="1">
      <alignment horizontal="centerContinuous" vertical="center"/>
    </xf>
    <xf numFmtId="0" fontId="3" fillId="3" borderId="26" xfId="0" applyFont="1" applyFill="1" applyBorder="1" applyAlignment="1" applyProtection="1">
      <alignment horizontal="centerContinuous" vertical="center"/>
    </xf>
    <xf numFmtId="0" fontId="6" fillId="3" borderId="30" xfId="0" applyFont="1" applyFill="1" applyBorder="1" applyAlignment="1" applyProtection="1">
      <alignment horizontal="centerContinuous" vertical="center"/>
    </xf>
    <xf numFmtId="0" fontId="7" fillId="3" borderId="25" xfId="0" applyFont="1" applyFill="1" applyBorder="1" applyAlignment="1" applyProtection="1">
      <alignment horizontal="centerContinuous" vertical="center"/>
    </xf>
    <xf numFmtId="0" fontId="7" fillId="3" borderId="26" xfId="0" applyFont="1" applyFill="1" applyBorder="1" applyAlignment="1" applyProtection="1">
      <alignment horizontal="centerContinuous" vertical="center"/>
    </xf>
    <xf numFmtId="0" fontId="7" fillId="3" borderId="29" xfId="0" applyFont="1" applyFill="1" applyBorder="1" applyAlignment="1" applyProtection="1">
      <alignment horizontal="centerContinuous" vertical="center"/>
    </xf>
    <xf numFmtId="0" fontId="3" fillId="3" borderId="31" xfId="0" applyFont="1" applyFill="1" applyBorder="1" applyAlignment="1" applyProtection="1">
      <alignment horizontal="centerContinuous" vertical="center"/>
    </xf>
    <xf numFmtId="164" fontId="5" fillId="4" borderId="0" xfId="0" applyNumberFormat="1" applyFont="1" applyFill="1" applyBorder="1" applyAlignment="1" applyProtection="1">
      <alignment vertical="center"/>
    </xf>
    <xf numFmtId="0" fontId="3" fillId="0" borderId="18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right" vertical="center"/>
    </xf>
    <xf numFmtId="0" fontId="8" fillId="3" borderId="32" xfId="0" applyFont="1" applyFill="1" applyBorder="1" applyAlignment="1" applyProtection="1">
      <alignment vertical="center"/>
    </xf>
    <xf numFmtId="0" fontId="8" fillId="3" borderId="33" xfId="0" applyFont="1" applyFill="1" applyBorder="1" applyAlignment="1" applyProtection="1">
      <alignment vertical="center"/>
    </xf>
    <xf numFmtId="0" fontId="9" fillId="3" borderId="33" xfId="0" applyFont="1" applyFill="1" applyBorder="1" applyAlignment="1" applyProtection="1">
      <alignment horizontal="centerContinuous" vertical="center"/>
    </xf>
    <xf numFmtId="0" fontId="9" fillId="3" borderId="34" xfId="0" applyFont="1" applyFill="1" applyBorder="1" applyAlignment="1" applyProtection="1">
      <alignment horizontal="centerContinuous" vertical="center"/>
    </xf>
    <xf numFmtId="0" fontId="3" fillId="3" borderId="36" xfId="0" applyFont="1" applyFill="1" applyBorder="1" applyAlignment="1" applyProtection="1">
      <alignment horizontal="center" vertical="center" wrapText="1"/>
    </xf>
    <xf numFmtId="0" fontId="3" fillId="3" borderId="34" xfId="0" applyFont="1" applyFill="1" applyBorder="1" applyAlignment="1" applyProtection="1">
      <alignment horizontal="center" vertical="center"/>
    </xf>
    <xf numFmtId="0" fontId="3" fillId="3" borderId="37" xfId="0" applyFont="1" applyFill="1" applyBorder="1" applyAlignment="1" applyProtection="1">
      <alignment horizontal="centerContinuous" vertical="center"/>
    </xf>
    <xf numFmtId="0" fontId="3" fillId="3" borderId="35" xfId="0" applyFont="1" applyFill="1" applyBorder="1" applyAlignment="1" applyProtection="1">
      <alignment horizontal="centerContinuous" vertical="center" wrapText="1"/>
    </xf>
    <xf numFmtId="0" fontId="3" fillId="3" borderId="38" xfId="0" applyFont="1" applyFill="1" applyBorder="1" applyAlignment="1" applyProtection="1">
      <alignment horizontal="centerContinuous" vertical="center"/>
    </xf>
    <xf numFmtId="0" fontId="3" fillId="3" borderId="39" xfId="0" applyFont="1" applyFill="1" applyBorder="1" applyAlignment="1" applyProtection="1">
      <alignment horizontal="centerContinuous" vertical="center"/>
    </xf>
    <xf numFmtId="0" fontId="4" fillId="3" borderId="33" xfId="0" applyFont="1" applyFill="1" applyBorder="1" applyAlignment="1" applyProtection="1">
      <alignment horizontal="centerContinuous" vertical="center"/>
    </xf>
    <xf numFmtId="0" fontId="4" fillId="3" borderId="40" xfId="0" applyFont="1" applyFill="1" applyBorder="1" applyAlignment="1" applyProtection="1">
      <alignment horizontal="centerContinuous" vertical="center"/>
    </xf>
    <xf numFmtId="0" fontId="2" fillId="0" borderId="8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horizontal="left" vertical="center"/>
    </xf>
    <xf numFmtId="0" fontId="3" fillId="3" borderId="41" xfId="0" applyFont="1" applyFill="1" applyBorder="1" applyAlignment="1" applyProtection="1">
      <alignment horizontal="left" vertical="center"/>
    </xf>
    <xf numFmtId="0" fontId="11" fillId="3" borderId="15" xfId="0" applyFont="1" applyFill="1" applyBorder="1" applyAlignment="1" applyProtection="1">
      <alignment vertical="center"/>
    </xf>
    <xf numFmtId="0" fontId="7" fillId="3" borderId="42" xfId="0" applyFont="1" applyFill="1" applyBorder="1" applyAlignment="1" applyProtection="1">
      <alignment horizontal="right" vertical="center"/>
    </xf>
    <xf numFmtId="0" fontId="3" fillId="0" borderId="4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3" fillId="3" borderId="41" xfId="0" applyFont="1" applyFill="1" applyBorder="1" applyAlignment="1" applyProtection="1">
      <alignment vertical="center"/>
    </xf>
    <xf numFmtId="0" fontId="4" fillId="0" borderId="25" xfId="0" applyFont="1" applyFill="1" applyBorder="1" applyAlignment="1" applyProtection="1">
      <alignment vertical="center"/>
    </xf>
    <xf numFmtId="0" fontId="3" fillId="0" borderId="25" xfId="0" applyFont="1" applyFill="1" applyBorder="1" applyAlignment="1" applyProtection="1">
      <alignment vertical="center"/>
    </xf>
    <xf numFmtId="0" fontId="11" fillId="3" borderId="15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vertical="center"/>
    </xf>
    <xf numFmtId="0" fontId="11" fillId="3" borderId="12" xfId="0" applyFont="1" applyFill="1" applyBorder="1" applyAlignment="1" applyProtection="1">
      <alignment horizontal="right" vertical="center"/>
    </xf>
    <xf numFmtId="0" fontId="7" fillId="3" borderId="13" xfId="0" applyFont="1" applyFill="1" applyBorder="1" applyAlignment="1" applyProtection="1">
      <alignment horizontal="right" vertical="center"/>
    </xf>
    <xf numFmtId="0" fontId="11" fillId="3" borderId="13" xfId="0" applyFont="1" applyFill="1" applyBorder="1" applyAlignment="1" applyProtection="1">
      <alignment horizontal="right" vertical="center"/>
    </xf>
    <xf numFmtId="0" fontId="7" fillId="3" borderId="14" xfId="0" applyFont="1" applyFill="1" applyBorder="1" applyAlignment="1" applyProtection="1">
      <alignment horizontal="right" vertical="center"/>
    </xf>
    <xf numFmtId="0" fontId="2" fillId="5" borderId="51" xfId="0" applyFont="1" applyFill="1" applyBorder="1" applyAlignment="1" applyProtection="1">
      <alignment horizontal="centerContinuous" vertical="center"/>
    </xf>
    <xf numFmtId="0" fontId="3" fillId="5" borderId="52" xfId="0" applyFont="1" applyFill="1" applyBorder="1" applyAlignment="1" applyProtection="1">
      <alignment horizontal="center" vertical="center"/>
    </xf>
    <xf numFmtId="0" fontId="3" fillId="5" borderId="51" xfId="0" applyFont="1" applyFill="1" applyBorder="1" applyAlignment="1" applyProtection="1">
      <alignment horizontal="center" vertical="center"/>
    </xf>
    <xf numFmtId="0" fontId="11" fillId="3" borderId="18" xfId="0" quotePrefix="1" applyFont="1" applyFill="1" applyBorder="1" applyAlignment="1" applyProtection="1">
      <alignment horizontal="right" vertical="center"/>
    </xf>
    <xf numFmtId="0" fontId="7" fillId="3" borderId="15" xfId="0" quotePrefix="1" applyFont="1" applyFill="1" applyBorder="1" applyAlignment="1" applyProtection="1">
      <alignment horizontal="right" vertical="center"/>
    </xf>
    <xf numFmtId="0" fontId="11" fillId="3" borderId="15" xfId="0" quotePrefix="1" applyFont="1" applyFill="1" applyBorder="1" applyAlignment="1" applyProtection="1">
      <alignment horizontal="right" vertical="center"/>
    </xf>
    <xf numFmtId="0" fontId="14" fillId="0" borderId="0" xfId="0" applyFont="1" applyFill="1" applyBorder="1" applyAlignment="1" applyProtection="1">
      <alignment vertical="center"/>
    </xf>
    <xf numFmtId="0" fontId="2" fillId="5" borderId="52" xfId="0" applyFont="1" applyFill="1" applyBorder="1" applyAlignment="1" applyProtection="1">
      <alignment horizontal="centerContinuous" vertical="center"/>
    </xf>
    <xf numFmtId="0" fontId="15" fillId="3" borderId="15" xfId="0" applyFont="1" applyFill="1" applyBorder="1" applyAlignment="1" applyProtection="1">
      <alignment horizontal="left" vertical="center"/>
    </xf>
    <xf numFmtId="0" fontId="2" fillId="5" borderId="41" xfId="0" applyFont="1" applyFill="1" applyBorder="1" applyAlignment="1" applyProtection="1">
      <alignment horizontal="centerContinuous" vertical="center"/>
    </xf>
    <xf numFmtId="0" fontId="2" fillId="5" borderId="10" xfId="0" applyFont="1" applyFill="1" applyBorder="1" applyAlignment="1" applyProtection="1">
      <alignment horizontal="centerContinuous" vertical="center"/>
    </xf>
    <xf numFmtId="0" fontId="2" fillId="5" borderId="45" xfId="0" applyFont="1" applyFill="1" applyBorder="1" applyAlignment="1" applyProtection="1">
      <alignment horizontal="centerContinuous" vertical="center"/>
    </xf>
    <xf numFmtId="0" fontId="2" fillId="5" borderId="15" xfId="0" applyFont="1" applyFill="1" applyBorder="1" applyAlignment="1" applyProtection="1">
      <alignment horizontal="centerContinuous" vertical="center"/>
    </xf>
    <xf numFmtId="0" fontId="10" fillId="0" borderId="50" xfId="0" applyFont="1" applyFill="1" applyBorder="1" applyAlignment="1" applyProtection="1">
      <alignment vertical="center"/>
    </xf>
    <xf numFmtId="1" fontId="3" fillId="0" borderId="67" xfId="0" applyNumberFormat="1" applyFont="1" applyFill="1" applyBorder="1" applyAlignment="1" applyProtection="1">
      <alignment horizontal="right" vertical="center"/>
    </xf>
    <xf numFmtId="1" fontId="3" fillId="0" borderId="68" xfId="0" applyNumberFormat="1" applyFont="1" applyFill="1" applyBorder="1" applyAlignment="1" applyProtection="1">
      <alignment horizontal="right" vertical="center"/>
    </xf>
    <xf numFmtId="1" fontId="3" fillId="0" borderId="69" xfId="0" applyNumberFormat="1" applyFont="1" applyFill="1" applyBorder="1" applyAlignment="1" applyProtection="1">
      <alignment horizontal="right" vertical="center"/>
    </xf>
    <xf numFmtId="0" fontId="3" fillId="2" borderId="66" xfId="0" applyFont="1" applyFill="1" applyBorder="1" applyAlignment="1" applyProtection="1">
      <alignment horizontal="right" vertical="center"/>
      <protection locked="0"/>
    </xf>
    <xf numFmtId="1" fontId="3" fillId="0" borderId="70" xfId="0" applyNumberFormat="1" applyFont="1" applyFill="1" applyBorder="1" applyAlignment="1" applyProtection="1">
      <alignment horizontal="right" vertical="center"/>
    </xf>
    <xf numFmtId="0" fontId="18" fillId="0" borderId="0" xfId="0" applyFont="1" applyAlignment="1" applyProtection="1">
      <alignment vertical="center"/>
    </xf>
    <xf numFmtId="1" fontId="3" fillId="0" borderId="73" xfId="0" applyNumberFormat="1" applyFont="1" applyFill="1" applyBorder="1" applyAlignment="1" applyProtection="1">
      <alignment horizontal="right" vertical="center"/>
    </xf>
    <xf numFmtId="1" fontId="3" fillId="0" borderId="79" xfId="0" applyNumberFormat="1" applyFont="1" applyFill="1" applyBorder="1" applyAlignment="1" applyProtection="1">
      <alignment horizontal="right" vertical="center"/>
    </xf>
    <xf numFmtId="1" fontId="3" fillId="0" borderId="80" xfId="0" applyNumberFormat="1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vertical="center"/>
    </xf>
    <xf numFmtId="0" fontId="14" fillId="4" borderId="0" xfId="0" applyFont="1" applyFill="1" applyBorder="1" applyAlignment="1" applyProtection="1">
      <alignment vertical="center"/>
    </xf>
    <xf numFmtId="0" fontId="10" fillId="4" borderId="0" xfId="0" applyFont="1" applyFill="1" applyBorder="1" applyAlignment="1" applyProtection="1">
      <alignment vertical="center"/>
    </xf>
    <xf numFmtId="1" fontId="10" fillId="4" borderId="0" xfId="0" applyNumberFormat="1" applyFont="1" applyFill="1" applyBorder="1" applyAlignment="1" applyProtection="1">
      <alignment vertical="center"/>
    </xf>
    <xf numFmtId="0" fontId="10" fillId="4" borderId="0" xfId="0" applyFont="1" applyFill="1" applyBorder="1" applyAlignment="1" applyProtection="1">
      <alignment horizontal="right" vertical="center"/>
    </xf>
    <xf numFmtId="1" fontId="10" fillId="4" borderId="0" xfId="0" applyNumberFormat="1" applyFont="1" applyFill="1" applyBorder="1" applyAlignment="1" applyProtection="1">
      <alignment horizontal="right" vertical="center"/>
    </xf>
    <xf numFmtId="0" fontId="0" fillId="4" borderId="0" xfId="0" applyFill="1" applyBorder="1" applyAlignment="1" applyProtection="1">
      <alignment vertical="center"/>
    </xf>
    <xf numFmtId="0" fontId="0" fillId="0" borderId="0" xfId="0" applyAlignment="1" applyProtection="1"/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44" xfId="0" applyFont="1" applyFill="1" applyBorder="1" applyAlignment="1" applyProtection="1">
      <alignment horizontal="centerContinuous" vertical="center" wrapText="1"/>
      <protection locked="0"/>
    </xf>
    <xf numFmtId="0" fontId="3" fillId="2" borderId="45" xfId="0" applyFont="1" applyFill="1" applyBorder="1" applyAlignment="1" applyProtection="1">
      <alignment horizontal="centerContinuous" vertical="center"/>
      <protection locked="0"/>
    </xf>
    <xf numFmtId="14" fontId="3" fillId="2" borderId="45" xfId="0" applyNumberFormat="1" applyFont="1" applyFill="1" applyBorder="1" applyAlignment="1" applyProtection="1">
      <alignment horizontal="centerContinuous" vertical="center"/>
      <protection locked="0"/>
    </xf>
    <xf numFmtId="0" fontId="3" fillId="2" borderId="45" xfId="0" applyFont="1" applyFill="1" applyBorder="1" applyAlignment="1" applyProtection="1">
      <alignment horizontal="center" vertical="center"/>
      <protection locked="0"/>
    </xf>
    <xf numFmtId="0" fontId="3" fillId="2" borderId="51" xfId="0" applyFont="1" applyFill="1" applyBorder="1" applyAlignment="1" applyProtection="1">
      <alignment horizontal="centerContinuous" vertical="center"/>
      <protection locked="0"/>
    </xf>
    <xf numFmtId="0" fontId="3" fillId="2" borderId="65" xfId="0" applyFont="1" applyFill="1" applyBorder="1" applyAlignment="1" applyProtection="1">
      <alignment horizontal="center" vertical="center"/>
      <protection locked="0"/>
    </xf>
    <xf numFmtId="0" fontId="3" fillId="2" borderId="51" xfId="0" applyFont="1" applyFill="1" applyBorder="1" applyAlignment="1" applyProtection="1">
      <alignment vertical="center"/>
      <protection locked="0"/>
    </xf>
    <xf numFmtId="0" fontId="3" fillId="2" borderId="52" xfId="0" applyFont="1" applyFill="1" applyBorder="1" applyAlignment="1" applyProtection="1">
      <alignment vertical="center"/>
      <protection locked="0"/>
    </xf>
    <xf numFmtId="0" fontId="17" fillId="2" borderId="66" xfId="0" applyFont="1" applyFill="1" applyBorder="1" applyAlignment="1" applyProtection="1">
      <alignment horizontal="right" vertical="center"/>
      <protection locked="0"/>
    </xf>
    <xf numFmtId="0" fontId="3" fillId="2" borderId="71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vertical="center"/>
      <protection locked="0"/>
    </xf>
    <xf numFmtId="0" fontId="3" fillId="2" borderId="72" xfId="0" applyFont="1" applyFill="1" applyBorder="1" applyAlignment="1" applyProtection="1">
      <alignment horizontal="right" vertical="center"/>
      <protection locked="0"/>
    </xf>
    <xf numFmtId="1" fontId="3" fillId="2" borderId="42" xfId="0" applyNumberFormat="1" applyFont="1" applyFill="1" applyBorder="1" applyAlignment="1" applyProtection="1">
      <alignment vertical="center"/>
      <protection locked="0"/>
    </xf>
    <xf numFmtId="0" fontId="3" fillId="2" borderId="75" xfId="0" applyFont="1" applyFill="1" applyBorder="1" applyAlignment="1" applyProtection="1">
      <alignment horizontal="center" vertical="center"/>
      <protection locked="0"/>
    </xf>
    <xf numFmtId="0" fontId="3" fillId="2" borderId="48" xfId="0" applyFont="1" applyFill="1" applyBorder="1" applyAlignment="1" applyProtection="1">
      <alignment vertical="center"/>
      <protection locked="0"/>
    </xf>
    <xf numFmtId="0" fontId="3" fillId="2" borderId="77" xfId="0" applyFont="1" applyFill="1" applyBorder="1" applyAlignment="1" applyProtection="1">
      <alignment vertical="center"/>
      <protection locked="0"/>
    </xf>
    <xf numFmtId="1" fontId="3" fillId="2" borderId="55" xfId="0" applyNumberFormat="1" applyFont="1" applyFill="1" applyBorder="1" applyAlignment="1" applyProtection="1">
      <alignment vertical="center"/>
      <protection locked="0"/>
    </xf>
    <xf numFmtId="0" fontId="3" fillId="2" borderId="78" xfId="0" applyFont="1" applyFill="1" applyBorder="1" applyAlignment="1" applyProtection="1">
      <alignment horizontal="right" vertical="center"/>
      <protection locked="0"/>
    </xf>
    <xf numFmtId="0" fontId="3" fillId="2" borderId="43" xfId="0" applyFont="1" applyFill="1" applyBorder="1" applyAlignment="1" applyProtection="1">
      <alignment horizontal="center" vertical="center"/>
      <protection locked="0"/>
    </xf>
    <xf numFmtId="49" fontId="3" fillId="2" borderId="1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 applyAlignment="1" applyProtection="1">
      <alignment vertical="center"/>
    </xf>
    <xf numFmtId="165" fontId="3" fillId="2" borderId="10" xfId="0" applyNumberFormat="1" applyFont="1" applyFill="1" applyBorder="1" applyAlignment="1" applyProtection="1">
      <alignment horizontal="center" vertical="center"/>
      <protection locked="0"/>
    </xf>
    <xf numFmtId="0" fontId="6" fillId="3" borderId="29" xfId="0" applyFont="1" applyFill="1" applyBorder="1" applyAlignment="1" applyProtection="1">
      <alignment horizontal="centerContinuous" vertical="center"/>
    </xf>
    <xf numFmtId="0" fontId="20" fillId="0" borderId="0" xfId="1" applyProtection="1"/>
    <xf numFmtId="0" fontId="22" fillId="0" borderId="24" xfId="1" applyFont="1" applyFill="1" applyBorder="1" applyAlignment="1" applyProtection="1">
      <alignment vertical="center"/>
    </xf>
    <xf numFmtId="0" fontId="22" fillId="0" borderId="25" xfId="1" applyFont="1" applyFill="1" applyBorder="1" applyAlignment="1" applyProtection="1">
      <alignment vertical="center"/>
    </xf>
    <xf numFmtId="0" fontId="22" fillId="0" borderId="31" xfId="1" applyFont="1" applyFill="1" applyBorder="1" applyAlignment="1" applyProtection="1">
      <alignment vertical="center"/>
    </xf>
    <xf numFmtId="0" fontId="22" fillId="0" borderId="47" xfId="1" applyFont="1" applyFill="1" applyBorder="1" applyAlignment="1" applyProtection="1">
      <alignment vertical="center"/>
    </xf>
    <xf numFmtId="0" fontId="22" fillId="0" borderId="0" xfId="1" applyFont="1" applyFill="1" applyBorder="1" applyAlignment="1" applyProtection="1">
      <alignment vertical="center"/>
      <protection locked="0"/>
    </xf>
    <xf numFmtId="0" fontId="22" fillId="0" borderId="0" xfId="1" applyFont="1" applyFill="1" applyBorder="1" applyAlignment="1" applyProtection="1">
      <alignment vertical="center"/>
    </xf>
    <xf numFmtId="0" fontId="22" fillId="0" borderId="81" xfId="1" applyFont="1" applyFill="1" applyBorder="1" applyAlignment="1" applyProtection="1">
      <alignment vertical="center"/>
    </xf>
    <xf numFmtId="0" fontId="20" fillId="0" borderId="47" xfId="1" applyFill="1" applyBorder="1" applyProtection="1"/>
    <xf numFmtId="0" fontId="20" fillId="0" borderId="0" xfId="1" applyFill="1" applyBorder="1" applyProtection="1"/>
    <xf numFmtId="49" fontId="19" fillId="0" borderId="0" xfId="1" applyNumberFormat="1" applyFont="1" applyFill="1" applyBorder="1" applyAlignment="1" applyProtection="1"/>
    <xf numFmtId="0" fontId="20" fillId="0" borderId="81" xfId="1" applyFill="1" applyBorder="1" applyProtection="1"/>
    <xf numFmtId="0" fontId="20" fillId="0" borderId="0" xfId="1" applyFont="1" applyFill="1" applyBorder="1" applyProtection="1"/>
    <xf numFmtId="0" fontId="19" fillId="0" borderId="0" xfId="1" applyFont="1" applyFill="1" applyBorder="1" applyAlignment="1" applyProtection="1">
      <alignment vertical="top"/>
    </xf>
    <xf numFmtId="0" fontId="19" fillId="0" borderId="0" xfId="1" applyFont="1" applyProtection="1"/>
    <xf numFmtId="0" fontId="19" fillId="0" borderId="0" xfId="1" applyFont="1" applyBorder="1" applyAlignment="1" applyProtection="1">
      <alignment horizontal="right"/>
    </xf>
    <xf numFmtId="0" fontId="19" fillId="0" borderId="0" xfId="1" applyFont="1" applyAlignment="1" applyProtection="1">
      <alignment horizontal="right"/>
    </xf>
    <xf numFmtId="0" fontId="19" fillId="0" borderId="0" xfId="1" applyFont="1" applyFill="1" applyBorder="1" applyAlignment="1" applyProtection="1"/>
    <xf numFmtId="0" fontId="23" fillId="0" borderId="0" xfId="1" applyFont="1" applyFill="1" applyBorder="1" applyAlignment="1" applyProtection="1"/>
    <xf numFmtId="0" fontId="20" fillId="0" borderId="47" xfId="1" applyBorder="1" applyProtection="1"/>
    <xf numFmtId="0" fontId="20" fillId="0" borderId="0" xfId="1" applyBorder="1" applyProtection="1"/>
    <xf numFmtId="14" fontId="23" fillId="0" borderId="0" xfId="1" applyNumberFormat="1" applyFont="1" applyFill="1" applyBorder="1" applyAlignment="1" applyProtection="1"/>
    <xf numFmtId="49" fontId="1" fillId="0" borderId="0" xfId="1" applyNumberFormat="1" applyFont="1" applyFill="1" applyBorder="1" applyAlignment="1" applyProtection="1"/>
    <xf numFmtId="49" fontId="23" fillId="0" borderId="0" xfId="1" applyNumberFormat="1" applyFont="1" applyFill="1" applyBorder="1" applyAlignment="1" applyProtection="1"/>
    <xf numFmtId="0" fontId="20" fillId="0" borderId="20" xfId="1" applyFont="1" applyFill="1" applyBorder="1" applyProtection="1"/>
    <xf numFmtId="0" fontId="20" fillId="0" borderId="1" xfId="1" applyFill="1" applyBorder="1" applyProtection="1"/>
    <xf numFmtId="0" fontId="20" fillId="0" borderId="1" xfId="1" applyFont="1" applyFill="1" applyBorder="1" applyProtection="1"/>
    <xf numFmtId="0" fontId="20" fillId="0" borderId="1" xfId="1" applyBorder="1" applyProtection="1"/>
    <xf numFmtId="0" fontId="20" fillId="0" borderId="23" xfId="1" applyFill="1" applyBorder="1" applyProtection="1"/>
    <xf numFmtId="0" fontId="4" fillId="0" borderId="25" xfId="1" applyFont="1" applyFill="1" applyBorder="1" applyProtection="1"/>
    <xf numFmtId="0" fontId="19" fillId="0" borderId="25" xfId="1" applyFont="1" applyFill="1" applyBorder="1" applyAlignment="1" applyProtection="1">
      <alignment vertical="center"/>
    </xf>
    <xf numFmtId="0" fontId="20" fillId="0" borderId="25" xfId="1" applyFont="1" applyBorder="1" applyProtection="1"/>
    <xf numFmtId="0" fontId="4" fillId="0" borderId="31" xfId="1" applyFont="1" applyFill="1" applyBorder="1" applyProtection="1"/>
    <xf numFmtId="0" fontId="4" fillId="0" borderId="0" xfId="1" applyFont="1" applyFill="1" applyBorder="1" applyProtection="1"/>
    <xf numFmtId="0" fontId="4" fillId="0" borderId="81" xfId="1" applyFont="1" applyFill="1" applyBorder="1" applyProtection="1"/>
    <xf numFmtId="0" fontId="24" fillId="0" borderId="0" xfId="1" applyFont="1" applyFill="1" applyBorder="1" applyAlignment="1" applyProtection="1">
      <alignment vertical="center"/>
    </xf>
    <xf numFmtId="0" fontId="20" fillId="0" borderId="0" xfId="1" applyFont="1" applyProtection="1"/>
    <xf numFmtId="0" fontId="4" fillId="0" borderId="0" xfId="1" applyFont="1" applyFill="1" applyBorder="1" applyAlignment="1" applyProtection="1">
      <alignment horizontal="center"/>
    </xf>
    <xf numFmtId="0" fontId="24" fillId="0" borderId="0" xfId="1" applyFont="1" applyFill="1" applyBorder="1" applyAlignment="1" applyProtection="1">
      <alignment vertical="top"/>
    </xf>
    <xf numFmtId="0" fontId="4" fillId="0" borderId="0" xfId="1" applyFont="1" applyFill="1" applyBorder="1" applyAlignment="1" applyProtection="1">
      <alignment horizontal="left"/>
    </xf>
    <xf numFmtId="0" fontId="24" fillId="0" borderId="1" xfId="1" applyFont="1" applyFill="1" applyBorder="1" applyAlignment="1" applyProtection="1"/>
    <xf numFmtId="0" fontId="4" fillId="0" borderId="23" xfId="1" applyFont="1" applyFill="1" applyBorder="1" applyProtection="1"/>
    <xf numFmtId="0" fontId="4" fillId="0" borderId="0" xfId="1" applyFont="1" applyFill="1" applyProtection="1"/>
    <xf numFmtId="0" fontId="19" fillId="0" borderId="0" xfId="1" applyFont="1" applyFill="1" applyProtection="1"/>
    <xf numFmtId="1" fontId="4" fillId="3" borderId="80" xfId="1" applyNumberFormat="1" applyFont="1" applyFill="1" applyBorder="1" applyAlignment="1" applyProtection="1">
      <alignment horizontal="center" vertical="center"/>
    </xf>
    <xf numFmtId="1" fontId="4" fillId="3" borderId="87" xfId="2" applyNumberFormat="1" applyFont="1" applyFill="1" applyBorder="1" applyAlignment="1" applyProtection="1">
      <alignment horizontal="center" vertical="center"/>
    </xf>
    <xf numFmtId="1" fontId="4" fillId="6" borderId="78" xfId="1" applyNumberFormat="1" applyFont="1" applyFill="1" applyBorder="1" applyAlignment="1" applyProtection="1">
      <alignment horizontal="center" vertical="center"/>
      <protection locked="0"/>
    </xf>
    <xf numFmtId="1" fontId="4" fillId="3" borderId="76" xfId="1" applyNumberFormat="1" applyFont="1" applyFill="1" applyBorder="1" applyAlignment="1" applyProtection="1">
      <alignment horizontal="center" vertical="center"/>
    </xf>
    <xf numFmtId="1" fontId="4" fillId="0" borderId="79" xfId="1" applyNumberFormat="1" applyFont="1" applyFill="1" applyBorder="1" applyAlignment="1" applyProtection="1">
      <alignment horizontal="center" vertical="center"/>
    </xf>
    <xf numFmtId="1" fontId="4" fillId="0" borderId="88" xfId="1" applyNumberFormat="1" applyFont="1" applyFill="1" applyBorder="1" applyAlignment="1" applyProtection="1">
      <alignment horizontal="center" vertical="center"/>
    </xf>
    <xf numFmtId="1" fontId="4" fillId="0" borderId="87" xfId="1" applyNumberFormat="1" applyFont="1" applyFill="1" applyBorder="1" applyAlignment="1" applyProtection="1">
      <alignment horizontal="center" vertical="center"/>
    </xf>
    <xf numFmtId="1" fontId="4" fillId="6" borderId="88" xfId="1" applyNumberFormat="1" applyFont="1" applyFill="1" applyBorder="1" applyAlignment="1" applyProtection="1">
      <alignment horizontal="center" vertical="center"/>
      <protection locked="0"/>
    </xf>
    <xf numFmtId="1" fontId="4" fillId="6" borderId="87" xfId="1" applyNumberFormat="1" applyFont="1" applyFill="1" applyBorder="1" applyAlignment="1" applyProtection="1">
      <alignment horizontal="center" vertical="center"/>
      <protection locked="0"/>
    </xf>
    <xf numFmtId="1" fontId="4" fillId="6" borderId="55" xfId="1" applyNumberFormat="1" applyFont="1" applyFill="1" applyBorder="1" applyAlignment="1" applyProtection="1">
      <alignment vertical="center"/>
      <protection locked="0"/>
    </xf>
    <xf numFmtId="1" fontId="4" fillId="6" borderId="77" xfId="1" applyNumberFormat="1" applyFont="1" applyFill="1" applyBorder="1" applyAlignment="1" applyProtection="1">
      <alignment vertical="center"/>
      <protection locked="0"/>
    </xf>
    <xf numFmtId="0" fontId="4" fillId="6" borderId="75" xfId="2" applyFont="1" applyFill="1" applyBorder="1" applyAlignment="1" applyProtection="1">
      <alignment horizontal="center" vertical="center"/>
      <protection locked="0"/>
    </xf>
    <xf numFmtId="1" fontId="4" fillId="3" borderId="73" xfId="1" applyNumberFormat="1" applyFont="1" applyFill="1" applyBorder="1" applyAlignment="1" applyProtection="1">
      <alignment horizontal="center" vertical="center"/>
    </xf>
    <xf numFmtId="1" fontId="4" fillId="3" borderId="89" xfId="2" applyNumberFormat="1" applyFont="1" applyFill="1" applyBorder="1" applyAlignment="1" applyProtection="1">
      <alignment horizontal="center" vertical="center"/>
    </xf>
    <xf numFmtId="1" fontId="4" fillId="6" borderId="72" xfId="1" applyNumberFormat="1" applyFont="1" applyFill="1" applyBorder="1" applyAlignment="1" applyProtection="1">
      <alignment horizontal="center" vertical="center"/>
      <protection locked="0"/>
    </xf>
    <xf numFmtId="1" fontId="4" fillId="3" borderId="74" xfId="1" applyNumberFormat="1" applyFont="1" applyFill="1" applyBorder="1" applyAlignment="1" applyProtection="1">
      <alignment horizontal="center" vertical="center"/>
    </xf>
    <xf numFmtId="1" fontId="4" fillId="0" borderId="67" xfId="1" applyNumberFormat="1" applyFont="1" applyFill="1" applyBorder="1" applyAlignment="1" applyProtection="1">
      <alignment horizontal="center" vertical="center"/>
    </xf>
    <xf numFmtId="1" fontId="4" fillId="0" borderId="19" xfId="1" applyNumberFormat="1" applyFont="1" applyFill="1" applyBorder="1" applyAlignment="1" applyProtection="1">
      <alignment horizontal="center" vertical="center"/>
    </xf>
    <xf numFmtId="1" fontId="4" fillId="0" borderId="89" xfId="1" applyNumberFormat="1" applyFont="1" applyFill="1" applyBorder="1" applyAlignment="1" applyProtection="1">
      <alignment horizontal="center" vertical="center"/>
    </xf>
    <xf numFmtId="1" fontId="4" fillId="6" borderId="19" xfId="1" applyNumberFormat="1" applyFont="1" applyFill="1" applyBorder="1" applyAlignment="1" applyProtection="1">
      <alignment horizontal="center" vertical="center"/>
      <protection locked="0"/>
    </xf>
    <xf numFmtId="1" fontId="4" fillId="6" borderId="89" xfId="1" applyNumberFormat="1" applyFont="1" applyFill="1" applyBorder="1" applyAlignment="1" applyProtection="1">
      <alignment horizontal="center" vertical="center"/>
      <protection locked="0"/>
    </xf>
    <xf numFmtId="1" fontId="4" fillId="6" borderId="42" xfId="1" applyNumberFormat="1" applyFont="1" applyFill="1" applyBorder="1" applyAlignment="1" applyProtection="1">
      <alignment vertical="center"/>
      <protection locked="0"/>
    </xf>
    <xf numFmtId="1" fontId="4" fillId="6" borderId="45" xfId="1" applyNumberFormat="1" applyFont="1" applyFill="1" applyBorder="1" applyAlignment="1" applyProtection="1">
      <alignment vertical="center"/>
      <protection locked="0"/>
    </xf>
    <xf numFmtId="0" fontId="4" fillId="6" borderId="65" xfId="2" applyFont="1" applyFill="1" applyBorder="1" applyAlignment="1" applyProtection="1">
      <alignment horizontal="center" vertical="center"/>
      <protection locked="0"/>
    </xf>
    <xf numFmtId="0" fontId="4" fillId="6" borderId="71" xfId="2" applyFont="1" applyFill="1" applyBorder="1" applyAlignment="1" applyProtection="1">
      <alignment horizontal="center" vertical="center"/>
      <protection locked="0"/>
    </xf>
    <xf numFmtId="1" fontId="4" fillId="3" borderId="19" xfId="1" applyNumberFormat="1" applyFont="1" applyFill="1" applyBorder="1" applyAlignment="1" applyProtection="1">
      <alignment horizontal="center" vertical="center"/>
    </xf>
    <xf numFmtId="1" fontId="4" fillId="3" borderId="70" xfId="1" applyNumberFormat="1" applyFont="1" applyFill="1" applyBorder="1" applyAlignment="1" applyProtection="1">
      <alignment horizontal="center" vertical="center"/>
    </xf>
    <xf numFmtId="1" fontId="4" fillId="3" borderId="90" xfId="2" applyNumberFormat="1" applyFont="1" applyFill="1" applyBorder="1" applyAlignment="1" applyProtection="1">
      <alignment horizontal="center" vertical="center"/>
    </xf>
    <xf numFmtId="1" fontId="4" fillId="6" borderId="91" xfId="1" applyNumberFormat="1" applyFont="1" applyFill="1" applyBorder="1" applyAlignment="1" applyProtection="1">
      <alignment horizontal="center" vertical="center"/>
      <protection locked="0"/>
    </xf>
    <xf numFmtId="1" fontId="4" fillId="3" borderId="84" xfId="1" applyNumberFormat="1" applyFont="1" applyFill="1" applyBorder="1" applyAlignment="1" applyProtection="1">
      <alignment horizontal="center" vertical="center"/>
    </xf>
    <xf numFmtId="1" fontId="4" fillId="0" borderId="69" xfId="1" applyNumberFormat="1" applyFont="1" applyFill="1" applyBorder="1" applyAlignment="1" applyProtection="1">
      <alignment horizontal="center" vertical="center"/>
    </xf>
    <xf numFmtId="1" fontId="4" fillId="0" borderId="3" xfId="1" applyNumberFormat="1" applyFont="1" applyFill="1" applyBorder="1" applyAlignment="1" applyProtection="1">
      <alignment horizontal="center" vertical="center"/>
    </xf>
    <xf numFmtId="1" fontId="4" fillId="0" borderId="90" xfId="1" applyNumberFormat="1" applyFont="1" applyFill="1" applyBorder="1" applyAlignment="1" applyProtection="1">
      <alignment horizontal="center" vertical="center"/>
    </xf>
    <xf numFmtId="1" fontId="4" fillId="6" borderId="92" xfId="1" applyNumberFormat="1" applyFont="1" applyFill="1" applyBorder="1" applyAlignment="1" applyProtection="1">
      <alignment horizontal="center" vertical="center"/>
      <protection locked="0"/>
    </xf>
    <xf numFmtId="1" fontId="4" fillId="6" borderId="93" xfId="1" applyNumberFormat="1" applyFont="1" applyFill="1" applyBorder="1" applyAlignment="1" applyProtection="1">
      <alignment horizontal="center" vertical="center"/>
      <protection locked="0"/>
    </xf>
    <xf numFmtId="1" fontId="4" fillId="0" borderId="94" xfId="1" applyNumberFormat="1" applyFont="1" applyFill="1" applyBorder="1" applyAlignment="1" applyProtection="1">
      <alignment horizontal="center" vertical="center"/>
    </xf>
    <xf numFmtId="1" fontId="4" fillId="6" borderId="94" xfId="1" applyNumberFormat="1" applyFont="1" applyFill="1" applyBorder="1" applyAlignment="1" applyProtection="1">
      <alignment horizontal="center" vertical="center"/>
      <protection locked="0"/>
    </xf>
    <xf numFmtId="1" fontId="4" fillId="6" borderId="7" xfId="1" applyNumberFormat="1" applyFont="1" applyFill="1" applyBorder="1" applyAlignment="1" applyProtection="1">
      <alignment vertical="center"/>
      <protection locked="0"/>
    </xf>
    <xf numFmtId="1" fontId="4" fillId="6" borderId="95" xfId="1" applyNumberFormat="1" applyFont="1" applyFill="1" applyBorder="1" applyAlignment="1" applyProtection="1">
      <alignment vertical="center"/>
      <protection locked="0"/>
    </xf>
    <xf numFmtId="0" fontId="4" fillId="6" borderId="96" xfId="2" applyFont="1" applyFill="1" applyBorder="1" applyAlignment="1" applyProtection="1">
      <alignment horizontal="center" vertical="center"/>
      <protection locked="0"/>
    </xf>
    <xf numFmtId="0" fontId="27" fillId="0" borderId="64" xfId="1" applyFont="1" applyFill="1" applyBorder="1" applyAlignment="1" applyProtection="1">
      <alignment horizontal="center" wrapText="1"/>
    </xf>
    <xf numFmtId="0" fontId="27" fillId="0" borderId="97" xfId="1" applyFont="1" applyFill="1" applyBorder="1" applyAlignment="1" applyProtection="1">
      <alignment horizontal="center" wrapText="1"/>
    </xf>
    <xf numFmtId="0" fontId="27" fillId="0" borderId="60" xfId="1" applyFont="1" applyFill="1" applyBorder="1" applyAlignment="1" applyProtection="1">
      <alignment horizontal="center" wrapText="1"/>
    </xf>
    <xf numFmtId="0" fontId="27" fillId="0" borderId="58" xfId="1" applyFont="1" applyFill="1" applyBorder="1" applyAlignment="1" applyProtection="1">
      <alignment horizontal="center" wrapText="1"/>
    </xf>
    <xf numFmtId="0" fontId="27" fillId="0" borderId="30" xfId="1" applyFont="1" applyFill="1" applyBorder="1" applyAlignment="1" applyProtection="1">
      <alignment horizontal="center" wrapText="1"/>
    </xf>
    <xf numFmtId="0" fontId="27" fillId="0" borderId="62" xfId="1" applyFont="1" applyFill="1" applyBorder="1" applyAlignment="1" applyProtection="1">
      <alignment horizontal="center" wrapText="1"/>
    </xf>
    <xf numFmtId="0" fontId="27" fillId="0" borderId="59" xfId="1" applyFont="1" applyFill="1" applyBorder="1" applyAlignment="1" applyProtection="1">
      <alignment horizontal="center"/>
    </xf>
    <xf numFmtId="0" fontId="27" fillId="0" borderId="61" xfId="1" applyFont="1" applyFill="1" applyBorder="1" applyAlignment="1" applyProtection="1">
      <alignment horizontal="center"/>
    </xf>
    <xf numFmtId="0" fontId="28" fillId="0" borderId="56" xfId="1" applyFont="1" applyFill="1" applyBorder="1" applyAlignment="1" applyProtection="1">
      <alignment horizontal="center"/>
    </xf>
    <xf numFmtId="0" fontId="25" fillId="0" borderId="21" xfId="1" applyFont="1" applyFill="1" applyBorder="1" applyAlignment="1" applyProtection="1">
      <alignment horizontal="center" vertical="center"/>
    </xf>
    <xf numFmtId="49" fontId="25" fillId="0" borderId="103" xfId="1" applyNumberFormat="1" applyFont="1" applyFill="1" applyBorder="1" applyAlignment="1" applyProtection="1">
      <alignment horizontal="center" vertical="center"/>
    </xf>
    <xf numFmtId="0" fontId="30" fillId="0" borderId="24" xfId="1" applyFont="1" applyFill="1" applyBorder="1" applyAlignment="1" applyProtection="1">
      <alignment horizontal="right" vertical="top"/>
    </xf>
    <xf numFmtId="0" fontId="4" fillId="0" borderId="0" xfId="1" applyFont="1" applyFill="1" applyAlignment="1" applyProtection="1"/>
    <xf numFmtId="1" fontId="4" fillId="0" borderId="81" xfId="1" applyNumberFormat="1" applyFont="1" applyFill="1" applyBorder="1" applyAlignment="1" applyProtection="1">
      <alignment horizontal="center" vertical="center"/>
    </xf>
    <xf numFmtId="1" fontId="4" fillId="0" borderId="14" xfId="1" applyNumberFormat="1" applyFont="1" applyFill="1" applyBorder="1" applyAlignment="1" applyProtection="1">
      <alignment horizontal="center" vertical="center"/>
    </xf>
    <xf numFmtId="0" fontId="4" fillId="0" borderId="77" xfId="1" applyFont="1" applyFill="1" applyBorder="1" applyAlignment="1" applyProtection="1">
      <alignment horizontal="center" vertical="center"/>
    </xf>
    <xf numFmtId="0" fontId="4" fillId="0" borderId="105" xfId="1" applyFont="1" applyFill="1" applyBorder="1" applyAlignment="1" applyProtection="1">
      <alignment horizontal="center" vertical="center"/>
    </xf>
    <xf numFmtId="1" fontId="4" fillId="0" borderId="106" xfId="1" applyNumberFormat="1" applyFont="1" applyFill="1" applyBorder="1" applyAlignment="1" applyProtection="1">
      <alignment horizontal="center" vertical="center"/>
    </xf>
    <xf numFmtId="1" fontId="4" fillId="0" borderId="82" xfId="1" applyNumberFormat="1" applyFont="1" applyFill="1" applyBorder="1" applyAlignment="1" applyProtection="1">
      <alignment horizontal="center" vertical="center"/>
    </xf>
    <xf numFmtId="0" fontId="4" fillId="6" borderId="45" xfId="1" applyFont="1" applyFill="1" applyBorder="1" applyAlignment="1" applyProtection="1">
      <alignment horizontal="center" vertical="center"/>
      <protection locked="0"/>
    </xf>
    <xf numFmtId="0" fontId="4" fillId="6" borderId="107" xfId="1" applyFont="1" applyFill="1" applyBorder="1" applyAlignment="1" applyProtection="1">
      <alignment horizontal="center" vertical="center"/>
      <protection locked="0"/>
    </xf>
    <xf numFmtId="0" fontId="4" fillId="0" borderId="45" xfId="1" applyFont="1" applyFill="1" applyBorder="1" applyAlignment="1" applyProtection="1">
      <alignment horizontal="center" vertical="center"/>
    </xf>
    <xf numFmtId="0" fontId="4" fillId="0" borderId="107" xfId="1" applyFont="1" applyFill="1" applyBorder="1" applyAlignment="1" applyProtection="1">
      <alignment horizontal="center" vertical="center"/>
    </xf>
    <xf numFmtId="165" fontId="4" fillId="6" borderId="45" xfId="1" applyNumberFormat="1" applyFont="1" applyFill="1" applyBorder="1" applyAlignment="1" applyProtection="1">
      <alignment horizontal="center" vertical="center"/>
      <protection locked="0"/>
    </xf>
    <xf numFmtId="165" fontId="4" fillId="6" borderId="107" xfId="1" applyNumberFormat="1" applyFont="1" applyFill="1" applyBorder="1" applyAlignment="1" applyProtection="1">
      <alignment horizontal="center" vertical="center"/>
      <protection locked="0"/>
    </xf>
    <xf numFmtId="0" fontId="4" fillId="6" borderId="95" xfId="1" applyFont="1" applyFill="1" applyBorder="1" applyAlignment="1" applyProtection="1">
      <alignment horizontal="center" vertical="center"/>
      <protection locked="0"/>
    </xf>
    <xf numFmtId="0" fontId="4" fillId="6" borderId="108" xfId="1" applyFont="1" applyFill="1" applyBorder="1" applyAlignment="1" applyProtection="1">
      <alignment horizontal="center" vertical="center"/>
      <protection locked="0"/>
    </xf>
    <xf numFmtId="0" fontId="4" fillId="0" borderId="0" xfId="1" applyFont="1" applyFill="1" applyBorder="1" applyAlignment="1" applyProtection="1">
      <alignment vertical="center"/>
    </xf>
    <xf numFmtId="0" fontId="25" fillId="0" borderId="23" xfId="1" applyFont="1" applyFill="1" applyBorder="1" applyAlignment="1" applyProtection="1">
      <alignment horizontal="center" vertical="center"/>
    </xf>
    <xf numFmtId="0" fontId="25" fillId="0" borderId="64" xfId="1" applyFont="1" applyFill="1" applyBorder="1" applyAlignment="1" applyProtection="1">
      <alignment horizontal="center" vertical="center"/>
    </xf>
    <xf numFmtId="0" fontId="25" fillId="0" borderId="59" xfId="1" applyFont="1" applyFill="1" applyBorder="1" applyAlignment="1" applyProtection="1">
      <alignment horizontal="center" vertical="center"/>
    </xf>
    <xf numFmtId="0" fontId="4" fillId="0" borderId="1" xfId="1" applyFont="1" applyFill="1" applyBorder="1" applyProtection="1"/>
    <xf numFmtId="0" fontId="25" fillId="0" borderId="2" xfId="1" applyFont="1" applyFill="1" applyBorder="1" applyAlignment="1" applyProtection="1">
      <alignment horizontal="right" vertical="center"/>
    </xf>
    <xf numFmtId="0" fontId="25" fillId="0" borderId="6" xfId="1" applyFont="1" applyFill="1" applyBorder="1" applyAlignment="1" applyProtection="1">
      <alignment horizontal="right" vertical="center"/>
    </xf>
    <xf numFmtId="0" fontId="25" fillId="0" borderId="5" xfId="1" applyFont="1" applyFill="1" applyBorder="1" applyAlignment="1" applyProtection="1">
      <alignment horizontal="right" vertical="center"/>
    </xf>
    <xf numFmtId="49" fontId="4" fillId="6" borderId="2" xfId="1" applyNumberFormat="1" applyFont="1" applyFill="1" applyBorder="1" applyAlignment="1" applyProtection="1">
      <alignment horizontal="left" vertical="center"/>
      <protection locked="0"/>
    </xf>
    <xf numFmtId="49" fontId="4" fillId="6" borderId="6" xfId="1" applyNumberFormat="1" applyFont="1" applyFill="1" applyBorder="1" applyAlignment="1" applyProtection="1">
      <alignment horizontal="left" vertical="center"/>
      <protection locked="0"/>
    </xf>
    <xf numFmtId="49" fontId="4" fillId="6" borderId="5" xfId="1" applyNumberFormat="1" applyFont="1" applyFill="1" applyBorder="1" applyAlignment="1" applyProtection="1">
      <alignment horizontal="left" vertical="center"/>
      <protection locked="0"/>
    </xf>
    <xf numFmtId="0" fontId="25" fillId="0" borderId="18" xfId="1" applyFont="1" applyFill="1" applyBorder="1" applyAlignment="1" applyProtection="1">
      <alignment horizontal="right" vertical="center"/>
    </xf>
    <xf numFmtId="0" fontId="25" fillId="0" borderId="15" xfId="1" applyFont="1" applyFill="1" applyBorder="1" applyAlignment="1" applyProtection="1">
      <alignment horizontal="right" vertical="center"/>
    </xf>
    <xf numFmtId="0" fontId="25" fillId="0" borderId="11" xfId="1" applyFont="1" applyFill="1" applyBorder="1" applyAlignment="1" applyProtection="1">
      <alignment horizontal="right" vertical="center"/>
    </xf>
    <xf numFmtId="14" fontId="4" fillId="6" borderId="18" xfId="1" applyNumberFormat="1" applyFont="1" applyFill="1" applyBorder="1" applyAlignment="1" applyProtection="1">
      <alignment horizontal="left" vertical="center"/>
      <protection locked="0"/>
    </xf>
    <xf numFmtId="14" fontId="4" fillId="6" borderId="15" xfId="1" applyNumberFormat="1" applyFont="1" applyFill="1" applyBorder="1" applyAlignment="1" applyProtection="1">
      <alignment horizontal="left" vertical="center"/>
      <protection locked="0"/>
    </xf>
    <xf numFmtId="14" fontId="4" fillId="6" borderId="11" xfId="1" applyNumberFormat="1" applyFont="1" applyFill="1" applyBorder="1" applyAlignment="1" applyProtection="1">
      <alignment horizontal="left" vertical="center"/>
      <protection locked="0"/>
    </xf>
    <xf numFmtId="49" fontId="4" fillId="6" borderId="18" xfId="1" applyNumberFormat="1" applyFont="1" applyFill="1" applyBorder="1" applyAlignment="1" applyProtection="1">
      <alignment horizontal="left" vertical="center"/>
      <protection locked="0"/>
    </xf>
    <xf numFmtId="49" fontId="4" fillId="6" borderId="15" xfId="1" applyNumberFormat="1" applyFont="1" applyFill="1" applyBorder="1" applyAlignment="1" applyProtection="1">
      <alignment horizontal="left" vertical="center"/>
      <protection locked="0"/>
    </xf>
    <xf numFmtId="49" fontId="4" fillId="6" borderId="11" xfId="1" applyNumberFormat="1" applyFont="1" applyFill="1" applyBorder="1" applyAlignment="1" applyProtection="1">
      <alignment horizontal="left" vertical="center"/>
      <protection locked="0"/>
    </xf>
    <xf numFmtId="0" fontId="25" fillId="0" borderId="7" xfId="1" applyFont="1" applyFill="1" applyBorder="1" applyAlignment="1" applyProtection="1">
      <alignment horizontal="right" vertical="center"/>
    </xf>
    <xf numFmtId="0" fontId="4" fillId="6" borderId="4" xfId="1" applyFont="1" applyFill="1" applyBorder="1" applyAlignment="1" applyProtection="1">
      <alignment horizontal="left" vertical="center" wrapText="1"/>
      <protection locked="0"/>
    </xf>
    <xf numFmtId="0" fontId="4" fillId="6" borderId="6" xfId="1" applyFont="1" applyFill="1" applyBorder="1" applyAlignment="1" applyProtection="1">
      <alignment horizontal="left" vertical="center" wrapText="1"/>
      <protection locked="0"/>
    </xf>
    <xf numFmtId="0" fontId="4" fillId="6" borderId="5" xfId="1" applyFont="1" applyFill="1" applyBorder="1" applyAlignment="1" applyProtection="1">
      <alignment horizontal="left" vertical="center" wrapText="1"/>
      <protection locked="0"/>
    </xf>
    <xf numFmtId="0" fontId="25" fillId="0" borderId="47" xfId="1" applyFont="1" applyFill="1" applyBorder="1" applyAlignment="1" applyProtection="1">
      <alignment horizontal="right" vertical="top"/>
    </xf>
    <xf numFmtId="0" fontId="25" fillId="0" borderId="0" xfId="1" applyFont="1" applyFill="1" applyBorder="1" applyAlignment="1" applyProtection="1">
      <alignment horizontal="right" vertical="top"/>
    </xf>
    <xf numFmtId="0" fontId="25" fillId="0" borderId="20" xfId="1" applyFont="1" applyFill="1" applyBorder="1" applyAlignment="1" applyProtection="1">
      <alignment horizontal="right" vertical="top"/>
    </xf>
    <xf numFmtId="0" fontId="25" fillId="0" borderId="1" xfId="1" applyFont="1" applyFill="1" applyBorder="1" applyAlignment="1" applyProtection="1">
      <alignment horizontal="right" vertical="top"/>
    </xf>
    <xf numFmtId="0" fontId="4" fillId="6" borderId="10" xfId="1" applyFont="1" applyFill="1" applyBorder="1" applyAlignment="1" applyProtection="1">
      <alignment horizontal="left" vertical="top" wrapText="1"/>
      <protection locked="0"/>
    </xf>
    <xf numFmtId="0" fontId="4" fillId="6" borderId="15" xfId="1" applyFont="1" applyFill="1" applyBorder="1" applyAlignment="1" applyProtection="1">
      <alignment horizontal="left" vertical="top" wrapText="1"/>
      <protection locked="0"/>
    </xf>
    <xf numFmtId="0" fontId="4" fillId="6" borderId="11" xfId="1" applyFont="1" applyFill="1" applyBorder="1" applyAlignment="1" applyProtection="1">
      <alignment horizontal="left" vertical="top" wrapText="1"/>
      <protection locked="0"/>
    </xf>
    <xf numFmtId="0" fontId="4" fillId="6" borderId="48" xfId="1" applyFont="1" applyFill="1" applyBorder="1" applyAlignment="1" applyProtection="1">
      <alignment horizontal="left" vertical="top" wrapText="1"/>
      <protection locked="0"/>
    </xf>
    <xf numFmtId="0" fontId="4" fillId="6" borderId="54" xfId="1" applyFont="1" applyFill="1" applyBorder="1" applyAlignment="1" applyProtection="1">
      <alignment horizontal="left" vertical="top" wrapText="1"/>
      <protection locked="0"/>
    </xf>
    <xf numFmtId="0" fontId="4" fillId="6" borderId="49" xfId="1" applyFont="1" applyFill="1" applyBorder="1" applyAlignment="1" applyProtection="1">
      <alignment horizontal="left" vertical="top" wrapText="1"/>
      <protection locked="0"/>
    </xf>
    <xf numFmtId="0" fontId="25" fillId="0" borderId="53" xfId="1" applyFont="1" applyFill="1" applyBorder="1" applyAlignment="1" applyProtection="1">
      <alignment horizontal="right" vertical="center"/>
    </xf>
    <xf numFmtId="0" fontId="25" fillId="0" borderId="54" xfId="1" applyFont="1" applyFill="1" applyBorder="1" applyAlignment="1" applyProtection="1">
      <alignment horizontal="right" vertical="center"/>
    </xf>
    <xf numFmtId="0" fontId="25" fillId="0" borderId="49" xfId="1" applyFont="1" applyFill="1" applyBorder="1" applyAlignment="1" applyProtection="1">
      <alignment horizontal="right" vertical="center"/>
    </xf>
    <xf numFmtId="49" fontId="4" fillId="6" borderId="53" xfId="1" applyNumberFormat="1" applyFont="1" applyFill="1" applyBorder="1" applyAlignment="1" applyProtection="1">
      <alignment horizontal="left" vertical="center"/>
      <protection locked="0"/>
    </xf>
    <xf numFmtId="49" fontId="4" fillId="6" borderId="54" xfId="1" applyNumberFormat="1" applyFont="1" applyFill="1" applyBorder="1" applyAlignment="1" applyProtection="1">
      <alignment horizontal="left" vertical="center"/>
      <protection locked="0"/>
    </xf>
    <xf numFmtId="49" fontId="4" fillId="6" borderId="49" xfId="1" applyNumberFormat="1" applyFont="1" applyFill="1" applyBorder="1" applyAlignment="1" applyProtection="1">
      <alignment horizontal="left" vertical="center"/>
      <protection locked="0"/>
    </xf>
    <xf numFmtId="0" fontId="25" fillId="0" borderId="20" xfId="1" applyFont="1" applyFill="1" applyBorder="1" applyAlignment="1" applyProtection="1">
      <alignment horizontal="center" vertical="center"/>
    </xf>
    <xf numFmtId="0" fontId="25" fillId="0" borderId="1" xfId="1" applyFont="1" applyFill="1" applyBorder="1" applyAlignment="1" applyProtection="1">
      <alignment horizontal="center" vertical="center"/>
    </xf>
    <xf numFmtId="0" fontId="25" fillId="0" borderId="23" xfId="1" applyFont="1" applyFill="1" applyBorder="1" applyAlignment="1" applyProtection="1">
      <alignment horizontal="center" vertical="center"/>
    </xf>
    <xf numFmtId="0" fontId="25" fillId="0" borderId="112" xfId="1" applyFont="1" applyFill="1" applyBorder="1" applyAlignment="1" applyProtection="1">
      <alignment horizontal="center" vertical="center"/>
    </xf>
    <xf numFmtId="0" fontId="25" fillId="0" borderId="58" xfId="1" applyFont="1" applyFill="1" applyBorder="1" applyAlignment="1" applyProtection="1">
      <alignment horizontal="center" vertical="center"/>
    </xf>
    <xf numFmtId="0" fontId="25" fillId="0" borderId="59" xfId="1" applyFont="1" applyFill="1" applyBorder="1" applyAlignment="1" applyProtection="1">
      <alignment horizontal="center" vertical="center"/>
    </xf>
    <xf numFmtId="49" fontId="25" fillId="0" borderId="104" xfId="1" applyNumberFormat="1" applyFont="1" applyFill="1" applyBorder="1" applyAlignment="1" applyProtection="1">
      <alignment horizontal="center" vertical="center"/>
    </xf>
    <xf numFmtId="49" fontId="25" fillId="0" borderId="111" xfId="1" applyNumberFormat="1" applyFont="1" applyFill="1" applyBorder="1" applyAlignment="1" applyProtection="1">
      <alignment horizontal="center" vertical="center"/>
    </xf>
    <xf numFmtId="0" fontId="25" fillId="0" borderId="32" xfId="1" applyFont="1" applyFill="1" applyBorder="1" applyAlignment="1" applyProtection="1">
      <alignment horizontal="center" vertical="center"/>
    </xf>
    <xf numFmtId="0" fontId="20" fillId="0" borderId="33" xfId="3" applyFont="1" applyFill="1" applyBorder="1" applyAlignment="1" applyProtection="1">
      <alignment horizontal="center" vertical="center"/>
    </xf>
    <xf numFmtId="0" fontId="25" fillId="0" borderId="39" xfId="1" applyFont="1" applyFill="1" applyBorder="1" applyAlignment="1" applyProtection="1">
      <alignment horizontal="center" vertical="center"/>
    </xf>
    <xf numFmtId="0" fontId="20" fillId="0" borderId="33" xfId="2" applyFont="1" applyFill="1" applyBorder="1" applyAlignment="1" applyProtection="1">
      <alignment horizontal="center" vertical="center"/>
    </xf>
    <xf numFmtId="0" fontId="20" fillId="0" borderId="110" xfId="2" applyFont="1" applyFill="1" applyBorder="1" applyAlignment="1" applyProtection="1">
      <alignment horizontal="center" vertical="center"/>
    </xf>
    <xf numFmtId="0" fontId="25" fillId="0" borderId="8" xfId="1" applyFont="1" applyFill="1" applyBorder="1" applyAlignment="1" applyProtection="1">
      <alignment horizontal="right" vertical="center"/>
    </xf>
    <xf numFmtId="0" fontId="25" fillId="0" borderId="41" xfId="1" applyFont="1" applyFill="1" applyBorder="1" applyAlignment="1" applyProtection="1">
      <alignment horizontal="right" vertical="center"/>
    </xf>
    <xf numFmtId="0" fontId="25" fillId="0" borderId="82" xfId="1" applyFont="1" applyFill="1" applyBorder="1" applyAlignment="1" applyProtection="1">
      <alignment horizontal="right" vertical="center"/>
    </xf>
    <xf numFmtId="0" fontId="25" fillId="0" borderId="103" xfId="1" applyFont="1" applyFill="1" applyBorder="1" applyAlignment="1" applyProtection="1">
      <alignment horizontal="center" vertical="center"/>
    </xf>
    <xf numFmtId="0" fontId="20" fillId="0" borderId="109" xfId="3" applyFont="1" applyFill="1" applyBorder="1" applyAlignment="1" applyProtection="1">
      <alignment horizontal="center" vertical="center"/>
    </xf>
    <xf numFmtId="0" fontId="25" fillId="0" borderId="109" xfId="1" applyFont="1" applyFill="1" applyBorder="1" applyAlignment="1" applyProtection="1">
      <alignment horizontal="center" vertical="center"/>
    </xf>
    <xf numFmtId="0" fontId="20" fillId="0" borderId="100" xfId="3" applyFont="1" applyFill="1" applyBorder="1" applyAlignment="1" applyProtection="1">
      <alignment horizontal="center" vertical="center"/>
    </xf>
    <xf numFmtId="0" fontId="25" fillId="0" borderId="100" xfId="1" applyFont="1" applyFill="1" applyBorder="1" applyAlignment="1" applyProtection="1">
      <alignment horizontal="center" vertical="center"/>
    </xf>
    <xf numFmtId="0" fontId="20" fillId="0" borderId="99" xfId="2" applyFont="1" applyFill="1" applyBorder="1" applyAlignment="1" applyProtection="1">
      <alignment vertical="center"/>
    </xf>
    <xf numFmtId="0" fontId="20" fillId="0" borderId="102" xfId="2" applyFont="1" applyFill="1" applyBorder="1" applyAlignment="1" applyProtection="1">
      <alignment vertical="center"/>
    </xf>
    <xf numFmtId="0" fontId="20" fillId="0" borderId="99" xfId="2" applyFont="1" applyFill="1" applyBorder="1" applyAlignment="1" applyProtection="1">
      <alignment horizontal="center" vertical="center"/>
    </xf>
    <xf numFmtId="0" fontId="20" fillId="0" borderId="98" xfId="2" applyFont="1" applyFill="1" applyBorder="1" applyAlignment="1" applyProtection="1">
      <alignment horizontal="center" vertical="center"/>
    </xf>
    <xf numFmtId="0" fontId="25" fillId="0" borderId="42" xfId="1" applyFont="1" applyFill="1" applyBorder="1" applyAlignment="1" applyProtection="1">
      <alignment horizontal="right" vertical="center"/>
    </xf>
    <xf numFmtId="0" fontId="25" fillId="0" borderId="6" xfId="1" applyFont="1" applyFill="1" applyBorder="1" applyAlignment="1" applyProtection="1">
      <alignment horizontal="center" vertical="center"/>
    </xf>
    <xf numFmtId="0" fontId="25" fillId="0" borderId="7" xfId="1" applyFont="1" applyFill="1" applyBorder="1" applyAlignment="1" applyProtection="1">
      <alignment horizontal="center" vertical="center"/>
    </xf>
    <xf numFmtId="0" fontId="4" fillId="6" borderId="51" xfId="1" applyFont="1" applyFill="1" applyBorder="1" applyAlignment="1" applyProtection="1">
      <alignment horizontal="center" vertical="center"/>
      <protection locked="0"/>
    </xf>
    <xf numFmtId="0" fontId="20" fillId="6" borderId="41" xfId="3" applyFont="1" applyFill="1" applyBorder="1" applyAlignment="1" applyProtection="1">
      <alignment horizontal="center" vertical="center"/>
      <protection locked="0"/>
    </xf>
    <xf numFmtId="0" fontId="4" fillId="6" borderId="10" xfId="1" applyFont="1" applyFill="1" applyBorder="1" applyAlignment="1" applyProtection="1">
      <alignment horizontal="center" vertical="center"/>
    </xf>
    <xf numFmtId="0" fontId="20" fillId="6" borderId="15" xfId="3" applyFont="1" applyFill="1" applyBorder="1" applyAlignment="1" applyProtection="1">
      <alignment horizontal="center" vertical="center"/>
    </xf>
    <xf numFmtId="0" fontId="4" fillId="6" borderId="4" xfId="1" applyFont="1" applyFill="1" applyBorder="1" applyAlignment="1" applyProtection="1">
      <alignment horizontal="center" vertical="center"/>
      <protection locked="0"/>
    </xf>
    <xf numFmtId="0" fontId="20" fillId="6" borderId="6" xfId="2" applyFont="1" applyFill="1" applyBorder="1" applyAlignment="1" applyProtection="1">
      <alignment horizontal="center" vertical="center"/>
      <protection locked="0"/>
    </xf>
    <xf numFmtId="0" fontId="20" fillId="6" borderId="7" xfId="2" applyFont="1" applyFill="1" applyBorder="1" applyAlignment="1" applyProtection="1">
      <alignment horizontal="center" vertical="center"/>
      <protection locked="0"/>
    </xf>
    <xf numFmtId="0" fontId="4" fillId="6" borderId="4" xfId="1" applyFont="1" applyFill="1" applyBorder="1" applyAlignment="1" applyProtection="1">
      <alignment horizontal="center" vertical="center"/>
    </xf>
    <xf numFmtId="0" fontId="20" fillId="6" borderId="6" xfId="2" applyFont="1" applyFill="1" applyBorder="1" applyAlignment="1" applyProtection="1">
      <alignment horizontal="center" vertical="center"/>
    </xf>
    <xf numFmtId="0" fontId="20" fillId="6" borderId="5" xfId="2" applyFont="1" applyFill="1" applyBorder="1" applyAlignment="1" applyProtection="1">
      <alignment horizontal="center" vertical="center"/>
    </xf>
    <xf numFmtId="0" fontId="25" fillId="0" borderId="15" xfId="1" applyFont="1" applyFill="1" applyBorder="1" applyAlignment="1" applyProtection="1">
      <alignment horizontal="center" vertical="center"/>
    </xf>
    <xf numFmtId="0" fontId="25" fillId="0" borderId="42" xfId="1" applyFont="1" applyFill="1" applyBorder="1" applyAlignment="1" applyProtection="1">
      <alignment horizontal="center" vertical="center"/>
    </xf>
    <xf numFmtId="0" fontId="4" fillId="6" borderId="10" xfId="1" applyFont="1" applyFill="1" applyBorder="1" applyAlignment="1" applyProtection="1">
      <alignment horizontal="center" vertical="center"/>
      <protection locked="0"/>
    </xf>
    <xf numFmtId="0" fontId="20" fillId="6" borderId="15" xfId="3" applyFont="1" applyFill="1" applyBorder="1" applyAlignment="1" applyProtection="1">
      <alignment horizontal="center" vertical="center"/>
      <protection locked="0"/>
    </xf>
    <xf numFmtId="49" fontId="4" fillId="6" borderId="51" xfId="1" applyNumberFormat="1" applyFont="1" applyFill="1" applyBorder="1" applyAlignment="1" applyProtection="1">
      <alignment horizontal="center" vertical="center"/>
      <protection locked="0"/>
    </xf>
    <xf numFmtId="49" fontId="20" fillId="6" borderId="41" xfId="2" applyNumberFormat="1" applyFont="1" applyFill="1" applyBorder="1" applyAlignment="1" applyProtection="1">
      <alignment horizontal="center" vertical="center"/>
      <protection locked="0"/>
    </xf>
    <xf numFmtId="49" fontId="20" fillId="6" borderId="82" xfId="2" applyNumberFormat="1" applyFont="1" applyFill="1" applyBorder="1" applyAlignment="1" applyProtection="1">
      <alignment horizontal="center" vertical="center"/>
      <protection locked="0"/>
    </xf>
    <xf numFmtId="0" fontId="20" fillId="6" borderId="15" xfId="2" applyFont="1" applyFill="1" applyBorder="1" applyAlignment="1" applyProtection="1">
      <alignment horizontal="center" vertical="center"/>
    </xf>
    <xf numFmtId="0" fontId="20" fillId="6" borderId="11" xfId="2" applyFont="1" applyFill="1" applyBorder="1" applyAlignment="1" applyProtection="1">
      <alignment horizontal="center" vertical="center"/>
    </xf>
    <xf numFmtId="14" fontId="4" fillId="6" borderId="10" xfId="1" applyNumberFormat="1" applyFont="1" applyFill="1" applyBorder="1" applyAlignment="1" applyProtection="1">
      <alignment horizontal="center" vertical="center"/>
      <protection locked="0"/>
    </xf>
    <xf numFmtId="14" fontId="20" fillId="6" borderId="15" xfId="3" applyNumberFormat="1" applyFont="1" applyFill="1" applyBorder="1" applyAlignment="1" applyProtection="1">
      <alignment horizontal="center" vertical="center"/>
      <protection locked="0"/>
    </xf>
    <xf numFmtId="14" fontId="4" fillId="6" borderId="10" xfId="1" applyNumberFormat="1" applyFont="1" applyFill="1" applyBorder="1" applyAlignment="1" applyProtection="1">
      <alignment horizontal="center" vertical="center"/>
    </xf>
    <xf numFmtId="14" fontId="20" fillId="6" borderId="15" xfId="3" applyNumberFormat="1" applyFont="1" applyFill="1" applyBorder="1" applyAlignment="1" applyProtection="1">
      <alignment horizontal="center" vertical="center"/>
    </xf>
    <xf numFmtId="14" fontId="20" fillId="6" borderId="15" xfId="2" applyNumberFormat="1" applyFont="1" applyFill="1" applyBorder="1" applyAlignment="1" applyProtection="1">
      <alignment horizontal="center" vertical="center"/>
      <protection locked="0"/>
    </xf>
    <xf numFmtId="14" fontId="20" fillId="6" borderId="42" xfId="2" applyNumberFormat="1" applyFont="1" applyFill="1" applyBorder="1" applyAlignment="1" applyProtection="1">
      <alignment horizontal="center" vertical="center"/>
      <protection locked="0"/>
    </xf>
    <xf numFmtId="14" fontId="20" fillId="6" borderId="15" xfId="2" applyNumberFormat="1" applyFont="1" applyFill="1" applyBorder="1" applyAlignment="1" applyProtection="1">
      <alignment horizontal="center" vertical="center"/>
    </xf>
    <xf numFmtId="14" fontId="20" fillId="6" borderId="11" xfId="2" applyNumberFormat="1" applyFont="1" applyFill="1" applyBorder="1" applyAlignment="1" applyProtection="1">
      <alignment horizontal="center" vertical="center"/>
    </xf>
    <xf numFmtId="10" fontId="4" fillId="6" borderId="10" xfId="1" applyNumberFormat="1" applyFont="1" applyFill="1" applyBorder="1" applyAlignment="1" applyProtection="1">
      <alignment horizontal="center" vertical="center"/>
      <protection locked="0"/>
    </xf>
    <xf numFmtId="10" fontId="20" fillId="6" borderId="15" xfId="3" applyNumberFormat="1" applyFont="1" applyFill="1" applyBorder="1" applyAlignment="1" applyProtection="1">
      <alignment horizontal="center" vertical="center"/>
      <protection locked="0"/>
    </xf>
    <xf numFmtId="10" fontId="4" fillId="6" borderId="10" xfId="3" applyNumberFormat="1" applyFont="1" applyFill="1" applyBorder="1" applyAlignment="1" applyProtection="1">
      <alignment horizontal="center" vertical="center"/>
      <protection locked="0"/>
    </xf>
    <xf numFmtId="10" fontId="4" fillId="6" borderId="15" xfId="3" applyNumberFormat="1" applyFont="1" applyFill="1" applyBorder="1" applyAlignment="1" applyProtection="1">
      <alignment horizontal="center" vertical="center"/>
      <protection locked="0"/>
    </xf>
    <xf numFmtId="10" fontId="20" fillId="6" borderId="15" xfId="2" applyNumberFormat="1" applyFont="1" applyFill="1" applyBorder="1" applyAlignment="1" applyProtection="1">
      <alignment horizontal="center" vertical="center"/>
      <protection locked="0"/>
    </xf>
    <xf numFmtId="10" fontId="20" fillId="6" borderId="42" xfId="2" applyNumberFormat="1" applyFont="1" applyFill="1" applyBorder="1" applyAlignment="1" applyProtection="1">
      <alignment horizontal="center" vertical="center"/>
      <protection locked="0"/>
    </xf>
    <xf numFmtId="10" fontId="4" fillId="6" borderId="10" xfId="2" applyNumberFormat="1" applyFont="1" applyFill="1" applyBorder="1" applyAlignment="1" applyProtection="1">
      <alignment horizontal="center" vertical="center"/>
      <protection locked="0"/>
    </xf>
    <xf numFmtId="10" fontId="4" fillId="6" borderId="15" xfId="2" applyNumberFormat="1" applyFont="1" applyFill="1" applyBorder="1" applyAlignment="1" applyProtection="1">
      <alignment horizontal="center" vertical="center"/>
      <protection locked="0"/>
    </xf>
    <xf numFmtId="10" fontId="4" fillId="6" borderId="11" xfId="2" applyNumberFormat="1" applyFont="1" applyFill="1" applyBorder="1" applyAlignment="1" applyProtection="1">
      <alignment horizontal="center" vertical="center"/>
      <protection locked="0"/>
    </xf>
    <xf numFmtId="0" fontId="4" fillId="0" borderId="10" xfId="1" applyFont="1" applyFill="1" applyBorder="1" applyAlignment="1" applyProtection="1">
      <alignment horizontal="center" vertical="center"/>
    </xf>
    <xf numFmtId="0" fontId="20" fillId="0" borderId="15" xfId="3" applyFont="1" applyFill="1" applyBorder="1" applyAlignment="1" applyProtection="1">
      <alignment horizontal="center" vertical="center"/>
    </xf>
    <xf numFmtId="0" fontId="20" fillId="0" borderId="42" xfId="3" applyFont="1" applyFill="1" applyBorder="1" applyAlignment="1" applyProtection="1">
      <alignment horizontal="center" vertical="center"/>
    </xf>
    <xf numFmtId="0" fontId="20" fillId="0" borderId="15" xfId="2" applyFont="1" applyFill="1" applyBorder="1" applyAlignment="1" applyProtection="1">
      <alignment horizontal="center" vertical="center"/>
    </xf>
    <xf numFmtId="0" fontId="20" fillId="0" borderId="42" xfId="2" applyFont="1" applyFill="1" applyBorder="1" applyAlignment="1" applyProtection="1">
      <alignment horizontal="center" vertical="center"/>
    </xf>
    <xf numFmtId="0" fontId="20" fillId="0" borderId="11" xfId="2" applyFont="1" applyFill="1" applyBorder="1" applyAlignment="1" applyProtection="1">
      <alignment horizontal="center" vertical="center"/>
    </xf>
    <xf numFmtId="0" fontId="25" fillId="0" borderId="18" xfId="1" applyFont="1" applyFill="1" applyBorder="1" applyAlignment="1" applyProtection="1">
      <alignment horizontal="center" vertical="center"/>
    </xf>
    <xf numFmtId="1" fontId="4" fillId="6" borderId="10" xfId="1" applyNumberFormat="1" applyFont="1" applyFill="1" applyBorder="1" applyAlignment="1" applyProtection="1">
      <alignment horizontal="center" vertical="center"/>
      <protection locked="0"/>
    </xf>
    <xf numFmtId="1" fontId="20" fillId="6" borderId="15" xfId="2" applyNumberFormat="1" applyFont="1" applyFill="1" applyBorder="1" applyAlignment="1" applyProtection="1">
      <alignment horizontal="center" vertical="center"/>
      <protection locked="0"/>
    </xf>
    <xf numFmtId="1" fontId="20" fillId="6" borderId="42" xfId="2" applyNumberFormat="1" applyFont="1" applyFill="1" applyBorder="1" applyAlignment="1" applyProtection="1">
      <alignment horizontal="center" vertical="center"/>
      <protection locked="0"/>
    </xf>
    <xf numFmtId="0" fontId="20" fillId="6" borderId="15" xfId="2" applyFont="1" applyFill="1" applyBorder="1" applyAlignment="1" applyProtection="1">
      <alignment horizontal="center" vertical="center"/>
      <protection locked="0"/>
    </xf>
    <xf numFmtId="0" fontId="20" fillId="6" borderId="42" xfId="2" applyFont="1" applyFill="1" applyBorder="1" applyAlignment="1" applyProtection="1">
      <alignment horizontal="center" vertical="center"/>
      <protection locked="0"/>
    </xf>
    <xf numFmtId="0" fontId="4" fillId="6" borderId="15" xfId="1" applyFont="1" applyFill="1" applyBorder="1" applyAlignment="1" applyProtection="1">
      <alignment horizontal="center" vertical="center"/>
      <protection locked="0"/>
    </xf>
    <xf numFmtId="0" fontId="20" fillId="6" borderId="11" xfId="2" applyFont="1" applyFill="1" applyBorder="1" applyAlignment="1" applyProtection="1">
      <alignment horizontal="center" vertical="center"/>
      <protection locked="0"/>
    </xf>
    <xf numFmtId="0" fontId="25" fillId="0" borderId="54" xfId="1" applyFont="1" applyFill="1" applyBorder="1" applyAlignment="1" applyProtection="1">
      <alignment horizontal="center" vertical="center"/>
    </xf>
    <xf numFmtId="0" fontId="25" fillId="0" borderId="55" xfId="1" applyFont="1" applyFill="1" applyBorder="1" applyAlignment="1" applyProtection="1">
      <alignment horizontal="center" vertical="center"/>
    </xf>
    <xf numFmtId="167" fontId="29" fillId="0" borderId="48" xfId="1" applyNumberFormat="1" applyFont="1" applyFill="1" applyBorder="1" applyAlignment="1" applyProtection="1">
      <alignment horizontal="center" vertical="center"/>
    </xf>
    <xf numFmtId="167" fontId="29" fillId="0" borderId="54" xfId="1" applyNumberFormat="1" applyFont="1" applyFill="1" applyBorder="1" applyAlignment="1" applyProtection="1">
      <alignment horizontal="center" vertical="center"/>
    </xf>
    <xf numFmtId="167" fontId="29" fillId="0" borderId="55" xfId="1" applyNumberFormat="1" applyFont="1" applyFill="1" applyBorder="1" applyAlignment="1" applyProtection="1">
      <alignment horizontal="center" vertical="center"/>
    </xf>
    <xf numFmtId="1" fontId="4" fillId="0" borderId="48" xfId="1" applyNumberFormat="1" applyFont="1" applyFill="1" applyBorder="1" applyAlignment="1" applyProtection="1">
      <alignment horizontal="center" vertical="center"/>
    </xf>
    <xf numFmtId="1" fontId="20" fillId="0" borderId="54" xfId="2" applyNumberFormat="1" applyFont="1" applyFill="1" applyBorder="1" applyAlignment="1" applyProtection="1">
      <alignment horizontal="center" vertical="center"/>
    </xf>
    <xf numFmtId="1" fontId="20" fillId="0" borderId="55" xfId="2" applyNumberFormat="1" applyFont="1" applyFill="1" applyBorder="1" applyAlignment="1" applyProtection="1">
      <alignment horizontal="center" vertical="center"/>
    </xf>
    <xf numFmtId="1" fontId="20" fillId="0" borderId="49" xfId="2" applyNumberFormat="1" applyFont="1" applyFill="1" applyBorder="1" applyAlignment="1" applyProtection="1">
      <alignment horizontal="center" vertical="center"/>
    </xf>
    <xf numFmtId="0" fontId="25" fillId="0" borderId="53" xfId="1" applyFont="1" applyFill="1" applyBorder="1" applyAlignment="1" applyProtection="1">
      <alignment horizontal="center" vertical="center"/>
    </xf>
    <xf numFmtId="0" fontId="25" fillId="0" borderId="13" xfId="1" applyFont="1" applyFill="1" applyBorder="1" applyAlignment="1" applyProtection="1">
      <alignment horizontal="center" vertical="center"/>
    </xf>
    <xf numFmtId="0" fontId="25" fillId="0" borderId="14" xfId="1" applyFont="1" applyFill="1" applyBorder="1" applyAlignment="1" applyProtection="1">
      <alignment horizontal="center" vertical="center"/>
    </xf>
    <xf numFmtId="49" fontId="25" fillId="0" borderId="27" xfId="1" applyNumberFormat="1" applyFont="1" applyFill="1" applyBorder="1" applyAlignment="1" applyProtection="1">
      <alignment horizontal="center" vertical="center"/>
    </xf>
    <xf numFmtId="0" fontId="25" fillId="0" borderId="29" xfId="2" applyFont="1" applyFill="1" applyBorder="1" applyAlignment="1" applyProtection="1">
      <alignment horizontal="center" vertical="center"/>
    </xf>
    <xf numFmtId="0" fontId="25" fillId="0" borderId="27" xfId="2" applyFont="1" applyFill="1" applyBorder="1" applyAlignment="1" applyProtection="1">
      <alignment horizontal="center" vertical="center"/>
    </xf>
    <xf numFmtId="0" fontId="25" fillId="0" borderId="28" xfId="1" applyFont="1" applyFill="1" applyBorder="1" applyAlignment="1" applyProtection="1">
      <alignment horizontal="center" vertical="center"/>
    </xf>
    <xf numFmtId="0" fontId="25" fillId="0" borderId="29" xfId="1" applyFont="1" applyFill="1" applyBorder="1" applyAlignment="1" applyProtection="1">
      <alignment horizontal="center" vertical="center"/>
    </xf>
    <xf numFmtId="0" fontId="25" fillId="0" borderId="25" xfId="1" applyFont="1" applyFill="1" applyBorder="1" applyAlignment="1" applyProtection="1">
      <alignment horizontal="center" vertical="center"/>
    </xf>
    <xf numFmtId="0" fontId="25" fillId="0" borderId="31" xfId="1" applyFont="1" applyFill="1" applyBorder="1" applyAlignment="1" applyProtection="1">
      <alignment horizontal="center" vertical="center"/>
    </xf>
    <xf numFmtId="0" fontId="29" fillId="0" borderId="58" xfId="1" applyFont="1" applyFill="1" applyBorder="1" applyAlignment="1" applyProtection="1">
      <alignment horizontal="left" vertical="top"/>
    </xf>
    <xf numFmtId="0" fontId="29" fillId="0" borderId="64" xfId="1" applyFont="1" applyFill="1" applyBorder="1" applyAlignment="1" applyProtection="1">
      <alignment horizontal="left" vertical="top"/>
    </xf>
    <xf numFmtId="0" fontId="25" fillId="0" borderId="99" xfId="1" applyFont="1" applyFill="1" applyBorder="1" applyAlignment="1" applyProtection="1">
      <alignment horizontal="center" vertical="center"/>
    </xf>
    <xf numFmtId="0" fontId="25" fillId="0" borderId="100" xfId="2" applyFont="1" applyFill="1" applyBorder="1" applyAlignment="1" applyProtection="1">
      <alignment horizontal="center" vertical="center"/>
    </xf>
    <xf numFmtId="0" fontId="25" fillId="0" borderId="99" xfId="2" applyFont="1" applyFill="1" applyBorder="1" applyAlignment="1" applyProtection="1">
      <alignment horizontal="center" vertical="center"/>
    </xf>
    <xf numFmtId="0" fontId="25" fillId="0" borderId="102" xfId="2" applyFont="1" applyFill="1" applyBorder="1" applyAlignment="1" applyProtection="1">
      <alignment horizontal="center" vertical="center"/>
    </xf>
    <xf numFmtId="0" fontId="25" fillId="0" borderId="85" xfId="1" applyFont="1" applyFill="1" applyBorder="1" applyAlignment="1" applyProtection="1">
      <alignment horizontal="center" vertical="center"/>
    </xf>
    <xf numFmtId="0" fontId="20" fillId="0" borderId="101" xfId="2" applyFill="1" applyBorder="1" applyAlignment="1" applyProtection="1">
      <alignment vertical="center"/>
    </xf>
    <xf numFmtId="0" fontId="20" fillId="0" borderId="86" xfId="2" applyFill="1" applyBorder="1" applyAlignment="1" applyProtection="1">
      <alignment vertical="center"/>
    </xf>
    <xf numFmtId="0" fontId="20" fillId="0" borderId="99" xfId="2" applyFill="1" applyBorder="1" applyAlignment="1" applyProtection="1">
      <alignment horizontal="center" vertical="center"/>
    </xf>
    <xf numFmtId="0" fontId="20" fillId="0" borderId="98" xfId="2" applyFill="1" applyBorder="1" applyAlignment="1" applyProtection="1">
      <alignment horizontal="center" vertical="center"/>
    </xf>
    <xf numFmtId="0" fontId="28" fillId="0" borderId="57" xfId="1" applyFont="1" applyFill="1" applyBorder="1" applyAlignment="1" applyProtection="1">
      <alignment horizontal="center"/>
    </xf>
    <xf numFmtId="0" fontId="28" fillId="0" borderId="58" xfId="1" applyFont="1" applyFill="1" applyBorder="1" applyAlignment="1" applyProtection="1">
      <alignment horizontal="center"/>
    </xf>
    <xf numFmtId="0" fontId="28" fillId="0" borderId="59" xfId="1" applyFont="1" applyFill="1" applyBorder="1" applyAlignment="1" applyProtection="1">
      <alignment horizontal="center"/>
    </xf>
    <xf numFmtId="0" fontId="4" fillId="6" borderId="84" xfId="1" applyFont="1" applyFill="1" applyBorder="1" applyAlignment="1" applyProtection="1">
      <alignment horizontal="left" vertical="center"/>
      <protection locked="0"/>
    </xf>
    <xf numFmtId="0" fontId="4" fillId="6" borderId="6" xfId="1" applyFont="1" applyFill="1" applyBorder="1" applyAlignment="1" applyProtection="1">
      <alignment horizontal="left" vertical="center"/>
      <protection locked="0"/>
    </xf>
    <xf numFmtId="0" fontId="4" fillId="6" borderId="7" xfId="1" applyFont="1" applyFill="1" applyBorder="1" applyAlignment="1" applyProtection="1">
      <alignment horizontal="left" vertical="center"/>
      <protection locked="0"/>
    </xf>
    <xf numFmtId="0" fontId="4" fillId="6" borderId="74" xfId="1" applyFont="1" applyFill="1" applyBorder="1" applyAlignment="1" applyProtection="1">
      <alignment horizontal="left" vertical="center"/>
      <protection locked="0"/>
    </xf>
    <xf numFmtId="0" fontId="4" fillId="6" borderId="15" xfId="1" applyFont="1" applyFill="1" applyBorder="1" applyAlignment="1" applyProtection="1">
      <alignment horizontal="left" vertical="center"/>
      <protection locked="0"/>
    </xf>
    <xf numFmtId="0" fontId="4" fillId="6" borderId="42" xfId="1" applyFont="1" applyFill="1" applyBorder="1" applyAlignment="1" applyProtection="1">
      <alignment horizontal="left" vertical="center"/>
      <protection locked="0"/>
    </xf>
    <xf numFmtId="0" fontId="4" fillId="6" borderId="76" xfId="1" applyFont="1" applyFill="1" applyBorder="1" applyAlignment="1" applyProtection="1">
      <alignment horizontal="left" vertical="center"/>
      <protection locked="0"/>
    </xf>
    <xf numFmtId="0" fontId="4" fillId="6" borderId="54" xfId="1" applyFont="1" applyFill="1" applyBorder="1" applyAlignment="1" applyProtection="1">
      <alignment horizontal="left" vertical="center"/>
      <protection locked="0"/>
    </xf>
    <xf numFmtId="0" fontId="4" fillId="6" borderId="55" xfId="1" applyFont="1" applyFill="1" applyBorder="1" applyAlignment="1" applyProtection="1">
      <alignment horizontal="left" vertical="center"/>
      <protection locked="0"/>
    </xf>
    <xf numFmtId="0" fontId="3" fillId="2" borderId="74" xfId="0" applyFont="1" applyFill="1" applyBorder="1" applyAlignment="1" applyProtection="1">
      <alignment horizontal="left" vertical="center"/>
      <protection locked="0"/>
    </xf>
    <xf numFmtId="0" fontId="3" fillId="2" borderId="15" xfId="0" applyFont="1" applyFill="1" applyBorder="1" applyAlignment="1" applyProtection="1">
      <alignment horizontal="left" vertical="center"/>
      <protection locked="0"/>
    </xf>
    <xf numFmtId="0" fontId="3" fillId="2" borderId="42" xfId="0" applyFont="1" applyFill="1" applyBorder="1" applyAlignment="1" applyProtection="1">
      <alignment horizontal="left" vertical="center"/>
      <protection locked="0"/>
    </xf>
    <xf numFmtId="1" fontId="19" fillId="4" borderId="0" xfId="0" applyNumberFormat="1" applyFont="1" applyFill="1" applyBorder="1" applyAlignment="1" applyProtection="1">
      <alignment horizontal="right" vertical="center"/>
    </xf>
    <xf numFmtId="0" fontId="3" fillId="2" borderId="76" xfId="0" applyFont="1" applyFill="1" applyBorder="1" applyAlignment="1" applyProtection="1">
      <alignment horizontal="left" vertical="center"/>
      <protection locked="0"/>
    </xf>
    <xf numFmtId="0" fontId="3" fillId="2" borderId="54" xfId="0" applyFont="1" applyFill="1" applyBorder="1" applyAlignment="1" applyProtection="1">
      <alignment horizontal="left" vertical="center"/>
      <protection locked="0"/>
    </xf>
    <xf numFmtId="0" fontId="3" fillId="2" borderId="55" xfId="0" applyFont="1" applyFill="1" applyBorder="1" applyAlignment="1" applyProtection="1">
      <alignment horizontal="left" vertical="center"/>
      <protection locked="0"/>
    </xf>
    <xf numFmtId="0" fontId="26" fillId="4" borderId="0" xfId="0" applyFont="1" applyFill="1" applyBorder="1" applyAlignment="1" applyProtection="1">
      <alignment horizontal="left" vertical="center"/>
    </xf>
    <xf numFmtId="0" fontId="19" fillId="4" borderId="0" xfId="0" applyFont="1" applyFill="1" applyBorder="1" applyAlignment="1" applyProtection="1">
      <alignment horizontal="left" vertical="center"/>
    </xf>
    <xf numFmtId="1" fontId="3" fillId="0" borderId="10" xfId="0" applyNumberFormat="1" applyFont="1" applyFill="1" applyBorder="1" applyAlignment="1" applyProtection="1">
      <alignment horizontal="center" vertical="center"/>
    </xf>
    <xf numFmtId="1" fontId="3" fillId="0" borderId="42" xfId="0" applyNumberFormat="1" applyFont="1" applyFill="1" applyBorder="1" applyAlignment="1" applyProtection="1">
      <alignment horizontal="center" vertical="center"/>
    </xf>
    <xf numFmtId="0" fontId="3" fillId="2" borderId="84" xfId="0" applyFont="1" applyFill="1" applyBorder="1" applyAlignment="1" applyProtection="1">
      <alignment horizontal="left" vertical="center"/>
      <protection locked="0"/>
    </xf>
    <xf numFmtId="0" fontId="3" fillId="2" borderId="6" xfId="0" applyFont="1" applyFill="1" applyBorder="1" applyAlignment="1" applyProtection="1">
      <alignment horizontal="left" vertical="center"/>
      <protection locked="0"/>
    </xf>
    <xf numFmtId="0" fontId="3" fillId="2" borderId="7" xfId="0" applyFont="1" applyFill="1" applyBorder="1" applyAlignment="1" applyProtection="1">
      <alignment horizontal="left" vertical="center"/>
      <protection locked="0"/>
    </xf>
    <xf numFmtId="1" fontId="3" fillId="0" borderId="48" xfId="0" applyNumberFormat="1" applyFont="1" applyFill="1" applyBorder="1" applyAlignment="1" applyProtection="1">
      <alignment horizontal="center" vertical="center"/>
    </xf>
    <xf numFmtId="1" fontId="3" fillId="0" borderId="55" xfId="0" applyNumberFormat="1" applyFont="1" applyFill="1" applyBorder="1" applyAlignment="1" applyProtection="1">
      <alignment horizontal="center" vertical="center"/>
    </xf>
    <xf numFmtId="1" fontId="3" fillId="0" borderId="49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 applyProtection="1">
      <alignment horizontal="center" vertical="center"/>
    </xf>
    <xf numFmtId="0" fontId="3" fillId="3" borderId="42" xfId="0" applyFont="1" applyFill="1" applyBorder="1" applyAlignment="1" applyProtection="1">
      <alignment horizontal="center" vertical="center"/>
    </xf>
    <xf numFmtId="0" fontId="3" fillId="3" borderId="11" xfId="0" applyFont="1" applyFill="1" applyBorder="1" applyAlignment="1" applyProtection="1">
      <alignment horizontal="center" vertical="center"/>
    </xf>
    <xf numFmtId="0" fontId="7" fillId="4" borderId="57" xfId="0" applyFont="1" applyFill="1" applyBorder="1" applyAlignment="1" applyProtection="1">
      <alignment horizontal="center"/>
    </xf>
    <xf numFmtId="0" fontId="0" fillId="0" borderId="58" xfId="0" applyBorder="1" applyAlignment="1" applyProtection="1"/>
    <xf numFmtId="0" fontId="0" fillId="0" borderId="59" xfId="0" applyBorder="1" applyAlignment="1" applyProtection="1"/>
    <xf numFmtId="0" fontId="3" fillId="0" borderId="10" xfId="0" applyFont="1" applyFill="1" applyBorder="1" applyAlignment="1" applyProtection="1">
      <alignment horizontal="center" vertical="center"/>
    </xf>
    <xf numFmtId="0" fontId="3" fillId="0" borderId="42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 vertical="center"/>
    </xf>
    <xf numFmtId="1" fontId="3" fillId="0" borderId="11" xfId="0" applyNumberFormat="1" applyFont="1" applyFill="1" applyBorder="1" applyAlignment="1" applyProtection="1">
      <alignment horizontal="center" vertical="center"/>
    </xf>
    <xf numFmtId="0" fontId="7" fillId="3" borderId="53" xfId="0" applyFont="1" applyFill="1" applyBorder="1" applyAlignment="1" applyProtection="1">
      <alignment horizontal="right" vertical="center"/>
    </xf>
    <xf numFmtId="0" fontId="16" fillId="3" borderId="54" xfId="0" applyFont="1" applyFill="1" applyBorder="1" applyAlignment="1" applyProtection="1">
      <alignment horizontal="right" vertical="center"/>
    </xf>
    <xf numFmtId="0" fontId="16" fillId="3" borderId="55" xfId="0" applyFont="1" applyFill="1" applyBorder="1" applyAlignment="1" applyProtection="1">
      <alignment horizontal="right" vertical="center"/>
    </xf>
    <xf numFmtId="10" fontId="3" fillId="0" borderId="10" xfId="0" applyNumberFormat="1" applyFont="1" applyFill="1" applyBorder="1" applyAlignment="1" applyProtection="1">
      <alignment horizontal="center" vertical="center"/>
    </xf>
    <xf numFmtId="10" fontId="3" fillId="0" borderId="42" xfId="0" applyNumberFormat="1" applyFont="1" applyFill="1" applyBorder="1" applyAlignment="1" applyProtection="1">
      <alignment horizontal="center" vertical="center"/>
    </xf>
    <xf numFmtId="10" fontId="3" fillId="0" borderId="51" xfId="0" applyNumberFormat="1" applyFont="1" applyFill="1" applyBorder="1" applyAlignment="1" applyProtection="1">
      <alignment horizontal="center" vertical="center"/>
    </xf>
    <xf numFmtId="10" fontId="3" fillId="0" borderId="82" xfId="0" applyNumberFormat="1" applyFont="1" applyFill="1" applyBorder="1" applyAlignment="1" applyProtection="1">
      <alignment horizontal="center" vertical="center"/>
    </xf>
    <xf numFmtId="10" fontId="3" fillId="3" borderId="10" xfId="0" applyNumberFormat="1" applyFont="1" applyFill="1" applyBorder="1" applyAlignment="1" applyProtection="1">
      <alignment horizontal="center" vertical="center"/>
    </xf>
    <xf numFmtId="10" fontId="3" fillId="3" borderId="42" xfId="0" applyNumberFormat="1" applyFont="1" applyFill="1" applyBorder="1" applyAlignment="1" applyProtection="1">
      <alignment horizontal="center" vertical="center"/>
    </xf>
    <xf numFmtId="10" fontId="3" fillId="3" borderId="11" xfId="0" applyNumberFormat="1" applyFont="1" applyFill="1" applyBorder="1" applyAlignment="1" applyProtection="1">
      <alignment horizontal="center" vertical="center"/>
    </xf>
    <xf numFmtId="1" fontId="3" fillId="2" borderId="10" xfId="0" applyNumberFormat="1" applyFont="1" applyFill="1" applyBorder="1" applyAlignment="1" applyProtection="1">
      <alignment horizontal="center" vertical="center"/>
      <protection locked="0"/>
    </xf>
    <xf numFmtId="1" fontId="3" fillId="2" borderId="42" xfId="0" applyNumberFormat="1" applyFont="1" applyFill="1" applyBorder="1" applyAlignment="1" applyProtection="1">
      <alignment horizontal="center" vertical="center"/>
      <protection locked="0"/>
    </xf>
    <xf numFmtId="1" fontId="3" fillId="2" borderId="11" xfId="0" applyNumberFormat="1" applyFont="1" applyFill="1" applyBorder="1" applyAlignment="1" applyProtection="1">
      <alignment horizontal="center" vertical="center"/>
      <protection locked="0"/>
    </xf>
    <xf numFmtId="14" fontId="3" fillId="0" borderId="10" xfId="0" applyNumberFormat="1" applyFont="1" applyFill="1" applyBorder="1" applyAlignment="1" applyProtection="1">
      <alignment horizontal="center" vertical="center"/>
    </xf>
    <xf numFmtId="14" fontId="3" fillId="0" borderId="42" xfId="0" applyNumberFormat="1" applyFont="1" applyFill="1" applyBorder="1" applyAlignment="1" applyProtection="1">
      <alignment horizontal="center" vertical="center"/>
    </xf>
    <xf numFmtId="166" fontId="3" fillId="0" borderId="10" xfId="0" applyNumberFormat="1" applyFont="1" applyFill="1" applyBorder="1" applyAlignment="1" applyProtection="1">
      <alignment horizontal="center" vertical="center"/>
    </xf>
    <xf numFmtId="166" fontId="3" fillId="0" borderId="42" xfId="0" applyNumberFormat="1" applyFont="1" applyFill="1" applyBorder="1" applyAlignment="1" applyProtection="1">
      <alignment horizontal="center" vertical="center"/>
    </xf>
    <xf numFmtId="14" fontId="3" fillId="3" borderId="10" xfId="0" applyNumberFormat="1" applyFont="1" applyFill="1" applyBorder="1" applyAlignment="1" applyProtection="1">
      <alignment horizontal="center" vertical="center"/>
    </xf>
    <xf numFmtId="14" fontId="3" fillId="3" borderId="42" xfId="0" applyNumberFormat="1" applyFont="1" applyFill="1" applyBorder="1" applyAlignment="1" applyProtection="1">
      <alignment horizontal="center" vertical="center"/>
    </xf>
    <xf numFmtId="14" fontId="3" fillId="3" borderId="11" xfId="0" applyNumberFormat="1" applyFont="1" applyFill="1" applyBorder="1" applyAlignment="1" applyProtection="1">
      <alignment horizontal="center" vertical="center"/>
    </xf>
    <xf numFmtId="0" fontId="3" fillId="3" borderId="43" xfId="0" applyFont="1" applyFill="1" applyBorder="1" applyAlignment="1" applyProtection="1">
      <alignment horizontal="center" vertical="center"/>
    </xf>
    <xf numFmtId="0" fontId="3" fillId="3" borderId="46" xfId="0" applyFont="1" applyFill="1" applyBorder="1" applyAlignment="1" applyProtection="1">
      <alignment horizontal="center" vertical="center"/>
    </xf>
    <xf numFmtId="0" fontId="3" fillId="3" borderId="83" xfId="0" applyFont="1" applyFill="1" applyBorder="1" applyAlignment="1" applyProtection="1">
      <alignment horizontal="center" vertical="center"/>
    </xf>
    <xf numFmtId="0" fontId="3" fillId="0" borderId="85" xfId="0" applyFont="1" applyFill="1" applyBorder="1" applyAlignment="1" applyProtection="1">
      <alignment horizontal="center" vertical="center"/>
    </xf>
    <xf numFmtId="0" fontId="3" fillId="0" borderId="86" xfId="0" applyFont="1" applyFill="1" applyBorder="1" applyAlignment="1" applyProtection="1">
      <alignment horizontal="center" vertical="center"/>
    </xf>
    <xf numFmtId="0" fontId="3" fillId="0" borderId="43" xfId="0" applyFont="1" applyFill="1" applyBorder="1" applyAlignment="1" applyProtection="1">
      <alignment horizontal="center" vertical="center"/>
    </xf>
    <xf numFmtId="0" fontId="3" fillId="0" borderId="46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14" fontId="3" fillId="2" borderId="4" xfId="0" applyNumberFormat="1" applyFont="1" applyFill="1" applyBorder="1" applyAlignment="1" applyProtection="1">
      <alignment horizontal="left" vertical="center"/>
      <protection locked="0"/>
    </xf>
    <xf numFmtId="14" fontId="3" fillId="2" borderId="5" xfId="0" applyNumberFormat="1" applyFont="1" applyFill="1" applyBorder="1" applyAlignment="1" applyProtection="1">
      <alignment horizontal="left" vertical="center"/>
      <protection locked="0"/>
    </xf>
    <xf numFmtId="0" fontId="2" fillId="0" borderId="2" xfId="0" applyFont="1" applyFill="1" applyBorder="1" applyAlignment="1" applyProtection="1">
      <alignment horizontal="right" vertical="center"/>
    </xf>
    <xf numFmtId="0" fontId="2" fillId="0" borderId="6" xfId="0" applyFont="1" applyFill="1" applyBorder="1" applyAlignment="1" applyProtection="1">
      <alignment horizontal="right" vertical="center"/>
    </xf>
    <xf numFmtId="0" fontId="2" fillId="0" borderId="7" xfId="0" applyFont="1" applyFill="1" applyBorder="1" applyAlignment="1" applyProtection="1">
      <alignment horizontal="right" vertical="center"/>
    </xf>
    <xf numFmtId="0" fontId="3" fillId="2" borderId="4" xfId="0" applyFont="1" applyFill="1" applyBorder="1" applyAlignment="1" applyProtection="1">
      <alignment horizontal="left" vertical="center"/>
      <protection locked="0"/>
    </xf>
    <xf numFmtId="0" fontId="0" fillId="2" borderId="6" xfId="0" applyFill="1" applyBorder="1" applyAlignment="1" applyProtection="1">
      <alignment vertical="center"/>
      <protection locked="0"/>
    </xf>
    <xf numFmtId="0" fontId="0" fillId="2" borderId="5" xfId="0" applyFill="1" applyBorder="1" applyAlignment="1" applyProtection="1">
      <alignment vertical="center"/>
      <protection locked="0"/>
    </xf>
    <xf numFmtId="14" fontId="3" fillId="2" borderId="10" xfId="0" applyNumberFormat="1" applyFont="1" applyFill="1" applyBorder="1" applyAlignment="1" applyProtection="1">
      <alignment horizontal="left" vertical="center"/>
      <protection locked="0"/>
    </xf>
    <xf numFmtId="14" fontId="3" fillId="2" borderId="11" xfId="0" applyNumberFormat="1" applyFont="1" applyFill="1" applyBorder="1" applyAlignment="1" applyProtection="1">
      <alignment horizontal="left" vertical="center"/>
      <protection locked="0"/>
    </xf>
    <xf numFmtId="0" fontId="2" fillId="0" borderId="12" xfId="0" applyFont="1" applyFill="1" applyBorder="1" applyAlignment="1" applyProtection="1">
      <alignment horizontal="right" vertical="top" wrapText="1"/>
    </xf>
    <xf numFmtId="0" fontId="21" fillId="0" borderId="13" xfId="0" applyFont="1" applyBorder="1" applyAlignment="1" applyProtection="1">
      <alignment horizontal="right" vertical="top" wrapText="1"/>
    </xf>
    <xf numFmtId="0" fontId="21" fillId="0" borderId="14" xfId="0" applyFont="1" applyBorder="1" applyAlignment="1" applyProtection="1">
      <alignment horizontal="right" vertical="top" wrapText="1"/>
    </xf>
    <xf numFmtId="0" fontId="21" fillId="0" borderId="20" xfId="0" applyFont="1" applyBorder="1" applyAlignment="1" applyProtection="1">
      <alignment horizontal="right" vertical="top" wrapText="1"/>
    </xf>
    <xf numFmtId="0" fontId="21" fillId="0" borderId="1" xfId="0" applyFont="1" applyBorder="1" applyAlignment="1" applyProtection="1">
      <alignment horizontal="right" vertical="top" wrapText="1"/>
    </xf>
    <xf numFmtId="0" fontId="21" fillId="0" borderId="21" xfId="0" applyFont="1" applyBorder="1" applyAlignment="1" applyProtection="1">
      <alignment horizontal="right" vertical="top" wrapText="1"/>
    </xf>
    <xf numFmtId="0" fontId="3" fillId="2" borderId="16" xfId="0" applyFont="1" applyFill="1" applyBorder="1" applyAlignment="1" applyProtection="1">
      <alignment horizontal="left" vertical="top" wrapText="1"/>
      <protection locked="0"/>
    </xf>
    <xf numFmtId="0" fontId="3" fillId="2" borderId="13" xfId="0" applyFont="1" applyFill="1" applyBorder="1" applyAlignment="1" applyProtection="1">
      <alignment horizontal="left" vertical="top" wrapText="1"/>
      <protection locked="0"/>
    </xf>
    <xf numFmtId="0" fontId="3" fillId="2" borderId="17" xfId="0" applyFont="1" applyFill="1" applyBorder="1" applyAlignment="1" applyProtection="1">
      <alignment horizontal="left" vertical="top" wrapText="1"/>
      <protection locked="0"/>
    </xf>
    <xf numFmtId="0" fontId="3" fillId="2" borderId="22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2" borderId="23" xfId="0" applyFont="1" applyFill="1" applyBorder="1" applyAlignment="1" applyProtection="1">
      <alignment horizontal="left" vertical="top" wrapText="1"/>
      <protection locked="0"/>
    </xf>
    <xf numFmtId="0" fontId="3" fillId="2" borderId="10" xfId="0" applyFont="1" applyFill="1" applyBorder="1" applyAlignment="1" applyProtection="1">
      <alignment horizontal="left" vertical="center"/>
      <protection locked="0"/>
    </xf>
    <xf numFmtId="0" fontId="3" fillId="2" borderId="11" xfId="0" applyFont="1" applyFill="1" applyBorder="1" applyAlignment="1" applyProtection="1">
      <alignment horizontal="left" vertical="center"/>
      <protection locked="0"/>
    </xf>
    <xf numFmtId="0" fontId="7" fillId="3" borderId="18" xfId="0" applyFont="1" applyFill="1" applyBorder="1" applyAlignment="1" applyProtection="1">
      <alignment horizontal="right" vertical="center"/>
    </xf>
    <xf numFmtId="0" fontId="16" fillId="3" borderId="15" xfId="0" applyFont="1" applyFill="1" applyBorder="1" applyAlignment="1" applyProtection="1">
      <alignment horizontal="right" vertical="center"/>
    </xf>
    <xf numFmtId="0" fontId="16" fillId="3" borderId="42" xfId="0" applyFont="1" applyFill="1" applyBorder="1" applyAlignment="1" applyProtection="1">
      <alignment horizontal="right" vertical="center"/>
    </xf>
    <xf numFmtId="0" fontId="6" fillId="3" borderId="28" xfId="0" applyFont="1" applyFill="1" applyBorder="1" applyAlignment="1" applyProtection="1">
      <alignment horizontal="center" vertical="center"/>
    </xf>
    <xf numFmtId="0" fontId="0" fillId="3" borderId="29" xfId="0" applyFill="1" applyBorder="1" applyAlignment="1" applyProtection="1">
      <alignment horizontal="center" vertical="center"/>
    </xf>
    <xf numFmtId="0" fontId="0" fillId="3" borderId="27" xfId="0" applyFill="1" applyBorder="1" applyAlignment="1" applyProtection="1">
      <alignment horizontal="center" vertical="center"/>
    </xf>
    <xf numFmtId="0" fontId="3" fillId="2" borderId="48" xfId="0" applyFont="1" applyFill="1" applyBorder="1" applyAlignment="1" applyProtection="1">
      <alignment horizontal="left" vertical="center"/>
      <protection locked="0"/>
    </xf>
    <xf numFmtId="0" fontId="3" fillId="2" borderId="49" xfId="0" applyFont="1" applyFill="1" applyBorder="1" applyAlignment="1" applyProtection="1">
      <alignment horizontal="left" vertical="center"/>
      <protection locked="0"/>
    </xf>
    <xf numFmtId="49" fontId="4" fillId="2" borderId="10" xfId="1" applyNumberFormat="1" applyFont="1" applyFill="1" applyBorder="1" applyAlignment="1" applyProtection="1">
      <alignment horizontal="left" vertical="center"/>
      <protection locked="0"/>
    </xf>
    <xf numFmtId="49" fontId="4" fillId="2" borderId="15" xfId="1" applyNumberFormat="1" applyFont="1" applyFill="1" applyBorder="1" applyAlignment="1" applyProtection="1">
      <alignment horizontal="left" vertical="center"/>
      <protection locked="0"/>
    </xf>
    <xf numFmtId="49" fontId="4" fillId="2" borderId="11" xfId="1" applyNumberFormat="1" applyFont="1" applyFill="1" applyBorder="1" applyAlignment="1" applyProtection="1">
      <alignment horizontal="left" vertical="center"/>
      <protection locked="0"/>
    </xf>
    <xf numFmtId="0" fontId="1" fillId="0" borderId="1" xfId="1" applyFont="1" applyBorder="1" applyAlignment="1" applyProtection="1">
      <alignment horizontal="left"/>
    </xf>
    <xf numFmtId="49" fontId="4" fillId="2" borderId="4" xfId="1" applyNumberFormat="1" applyFont="1" applyFill="1" applyBorder="1" applyAlignment="1" applyProtection="1">
      <alignment horizontal="left" vertical="center"/>
      <protection locked="0"/>
    </xf>
    <xf numFmtId="49" fontId="4" fillId="2" borderId="6" xfId="1" applyNumberFormat="1" applyFont="1" applyFill="1" applyBorder="1" applyAlignment="1" applyProtection="1">
      <alignment horizontal="left" vertical="center"/>
      <protection locked="0"/>
    </xf>
    <xf numFmtId="49" fontId="4" fillId="2" borderId="5" xfId="1" applyNumberFormat="1" applyFont="1" applyFill="1" applyBorder="1" applyAlignment="1" applyProtection="1">
      <alignment horizontal="left" vertical="center"/>
      <protection locked="0"/>
    </xf>
    <xf numFmtId="14" fontId="4" fillId="2" borderId="10" xfId="1" applyNumberFormat="1" applyFont="1" applyFill="1" applyBorder="1" applyAlignment="1" applyProtection="1">
      <alignment horizontal="left" vertical="center"/>
      <protection locked="0"/>
    </xf>
    <xf numFmtId="14" fontId="4" fillId="2" borderId="15" xfId="1" applyNumberFormat="1" applyFont="1" applyFill="1" applyBorder="1" applyAlignment="1" applyProtection="1">
      <alignment horizontal="left" vertical="center"/>
      <protection locked="0"/>
    </xf>
    <xf numFmtId="14" fontId="4" fillId="2" borderId="11" xfId="1" applyNumberFormat="1" applyFont="1" applyFill="1" applyBorder="1" applyAlignment="1" applyProtection="1">
      <alignment horizontal="left" vertical="center"/>
      <protection locked="0"/>
    </xf>
    <xf numFmtId="0" fontId="25" fillId="0" borderId="55" xfId="1" applyFont="1" applyFill="1" applyBorder="1" applyAlignment="1" applyProtection="1">
      <alignment horizontal="right" vertical="center"/>
    </xf>
    <xf numFmtId="49" fontId="4" fillId="2" borderId="48" xfId="1" applyNumberFormat="1" applyFont="1" applyFill="1" applyBorder="1" applyAlignment="1" applyProtection="1">
      <alignment horizontal="left" vertical="center"/>
      <protection locked="0"/>
    </xf>
    <xf numFmtId="49" fontId="4" fillId="2" borderId="54" xfId="1" applyNumberFormat="1" applyFont="1" applyFill="1" applyBorder="1" applyAlignment="1" applyProtection="1">
      <alignment horizontal="left" vertical="center"/>
      <protection locked="0"/>
    </xf>
    <xf numFmtId="49" fontId="4" fillId="2" borderId="49" xfId="1" applyNumberFormat="1" applyFont="1" applyFill="1" applyBorder="1" applyAlignment="1" applyProtection="1">
      <alignment horizontal="left" vertical="center"/>
      <protection locked="0"/>
    </xf>
  </cellXfs>
  <cellStyles count="4">
    <cellStyle name="Normal" xfId="0" builtinId="0"/>
    <cellStyle name="Normal 2" xfId="1"/>
    <cellStyle name="Normal 4" xfId="2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0</xdr:row>
      <xdr:rowOff>0</xdr:rowOff>
    </xdr:from>
    <xdr:ext cx="1945515" cy="582757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0" y="0"/>
          <a:ext cx="1945515" cy="5827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600075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67235</xdr:colOff>
      <xdr:row>0</xdr:row>
      <xdr:rowOff>457200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3135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89651</xdr:colOff>
      <xdr:row>2</xdr:row>
      <xdr:rowOff>0</xdr:rowOff>
    </xdr:from>
    <xdr:to>
      <xdr:col>70</xdr:col>
      <xdr:colOff>44827</xdr:colOff>
      <xdr:row>36</xdr:row>
      <xdr:rowOff>11206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4" y="638735"/>
          <a:ext cx="7126941" cy="5345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2"/>
  <sheetViews>
    <sheetView showGridLines="0" tabSelected="1" zoomScaleNormal="100" workbookViewId="0">
      <selection activeCell="J5" sqref="J5:Y6"/>
    </sheetView>
  </sheetViews>
  <sheetFormatPr defaultColWidth="9.140625" defaultRowHeight="12.75" x14ac:dyDescent="0.2"/>
  <cols>
    <col min="1" max="25" width="7.28515625" style="159" customWidth="1"/>
    <col min="26" max="27" width="9.140625" style="159"/>
    <col min="28" max="28" width="11.42578125" style="159" bestFit="1" customWidth="1"/>
    <col min="29" max="29" width="9.140625" style="159"/>
    <col min="30" max="30" width="10" style="159" bestFit="1" customWidth="1"/>
    <col min="31" max="34" width="9.140625" style="159"/>
    <col min="35" max="35" width="10.85546875" style="159" bestFit="1" customWidth="1"/>
    <col min="36" max="16384" width="9.140625" style="159"/>
  </cols>
  <sheetData>
    <row r="1" spans="1:36" ht="18" customHeight="1" thickTop="1" x14ac:dyDescent="0.2">
      <c r="A1" s="233" t="s">
        <v>94</v>
      </c>
      <c r="B1" s="234"/>
      <c r="C1" s="235"/>
      <c r="D1" s="236" t="s">
        <v>45</v>
      </c>
      <c r="E1" s="237"/>
      <c r="F1" s="237" t="s">
        <v>45</v>
      </c>
      <c r="G1" s="238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</row>
    <row r="2" spans="1:36" ht="18" customHeight="1" x14ac:dyDescent="0.2">
      <c r="A2" s="239" t="s">
        <v>9</v>
      </c>
      <c r="B2" s="240"/>
      <c r="C2" s="241"/>
      <c r="D2" s="242">
        <v>43840</v>
      </c>
      <c r="E2" s="243"/>
      <c r="F2" s="243">
        <v>43840</v>
      </c>
      <c r="G2" s="244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</row>
    <row r="3" spans="1:36" ht="18" customHeight="1" thickBot="1" x14ac:dyDescent="0.25">
      <c r="A3" s="239" t="s">
        <v>3</v>
      </c>
      <c r="B3" s="240"/>
      <c r="C3" s="241"/>
      <c r="D3" s="245" t="s">
        <v>46</v>
      </c>
      <c r="E3" s="246"/>
      <c r="F3" s="246" t="s">
        <v>46</v>
      </c>
      <c r="G3" s="247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232"/>
      <c r="Z3" s="150"/>
    </row>
    <row r="4" spans="1:36" ht="18" customHeight="1" thickTop="1" x14ac:dyDescent="0.2">
      <c r="A4" s="239" t="s">
        <v>4</v>
      </c>
      <c r="B4" s="240"/>
      <c r="C4" s="241"/>
      <c r="D4" s="245" t="s">
        <v>47</v>
      </c>
      <c r="E4" s="246"/>
      <c r="F4" s="246" t="s">
        <v>47</v>
      </c>
      <c r="G4" s="247"/>
      <c r="H4" s="233" t="s">
        <v>1</v>
      </c>
      <c r="I4" s="248"/>
      <c r="J4" s="249" t="s">
        <v>50</v>
      </c>
      <c r="K4" s="250"/>
      <c r="L4" s="250"/>
      <c r="M4" s="250"/>
      <c r="N4" s="250"/>
      <c r="O4" s="250"/>
      <c r="P4" s="250"/>
      <c r="Q4" s="250"/>
      <c r="R4" s="250"/>
      <c r="S4" s="250"/>
      <c r="T4" s="250"/>
      <c r="U4" s="250"/>
      <c r="V4" s="250"/>
      <c r="W4" s="250"/>
      <c r="X4" s="250"/>
      <c r="Y4" s="251"/>
    </row>
    <row r="5" spans="1:36" ht="18" customHeight="1" x14ac:dyDescent="0.2">
      <c r="A5" s="239" t="s">
        <v>9</v>
      </c>
      <c r="B5" s="240"/>
      <c r="C5" s="241"/>
      <c r="D5" s="245" t="s">
        <v>93</v>
      </c>
      <c r="E5" s="246"/>
      <c r="F5" s="246">
        <v>43841</v>
      </c>
      <c r="G5" s="247"/>
      <c r="H5" s="252" t="s">
        <v>42</v>
      </c>
      <c r="I5" s="253"/>
      <c r="J5" s="256" t="s">
        <v>51</v>
      </c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8"/>
    </row>
    <row r="6" spans="1:36" ht="18" customHeight="1" thickBot="1" x14ac:dyDescent="0.25">
      <c r="A6" s="239" t="s">
        <v>13</v>
      </c>
      <c r="B6" s="240"/>
      <c r="C6" s="241"/>
      <c r="D6" s="245" t="s">
        <v>48</v>
      </c>
      <c r="E6" s="246"/>
      <c r="F6" s="246" t="s">
        <v>48</v>
      </c>
      <c r="G6" s="247"/>
      <c r="H6" s="254"/>
      <c r="I6" s="255"/>
      <c r="J6" s="259"/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1"/>
    </row>
    <row r="7" spans="1:36" ht="18" customHeight="1" thickTop="1" thickBot="1" x14ac:dyDescent="0.25">
      <c r="A7" s="262" t="s">
        <v>92</v>
      </c>
      <c r="B7" s="263"/>
      <c r="C7" s="264"/>
      <c r="D7" s="265" t="s">
        <v>49</v>
      </c>
      <c r="E7" s="266"/>
      <c r="F7" s="266" t="s">
        <v>49</v>
      </c>
      <c r="G7" s="267"/>
      <c r="H7" s="268" t="s">
        <v>91</v>
      </c>
      <c r="I7" s="269"/>
      <c r="J7" s="269"/>
      <c r="K7" s="269"/>
      <c r="L7" s="269"/>
      <c r="M7" s="269"/>
      <c r="N7" s="269"/>
      <c r="O7" s="269"/>
      <c r="P7" s="269"/>
      <c r="Q7" s="269"/>
      <c r="R7" s="269"/>
      <c r="S7" s="269"/>
      <c r="T7" s="269"/>
      <c r="U7" s="269"/>
      <c r="V7" s="269"/>
      <c r="W7" s="269"/>
      <c r="X7" s="269"/>
      <c r="Y7" s="270"/>
    </row>
    <row r="8" spans="1:36" ht="18" customHeight="1" thickTop="1" thickBot="1" x14ac:dyDescent="0.25">
      <c r="A8" s="271" t="s">
        <v>90</v>
      </c>
      <c r="B8" s="272"/>
      <c r="C8" s="272"/>
      <c r="D8" s="272"/>
      <c r="E8" s="273"/>
      <c r="F8" s="231" t="s">
        <v>11</v>
      </c>
      <c r="G8" s="230" t="s">
        <v>89</v>
      </c>
      <c r="H8" s="274" t="s">
        <v>6</v>
      </c>
      <c r="I8" s="275"/>
      <c r="J8" s="228"/>
      <c r="K8" s="228"/>
      <c r="L8" s="228"/>
      <c r="M8" s="228"/>
      <c r="N8" s="276" t="s">
        <v>7</v>
      </c>
      <c r="O8" s="277"/>
      <c r="P8" s="277"/>
      <c r="Q8" s="277"/>
      <c r="R8" s="277"/>
      <c r="S8" s="277"/>
      <c r="T8" s="278" t="s">
        <v>8</v>
      </c>
      <c r="U8" s="279"/>
      <c r="V8" s="279"/>
      <c r="W8" s="279"/>
      <c r="X8" s="279"/>
      <c r="Y8" s="280"/>
    </row>
    <row r="9" spans="1:36" ht="18" customHeight="1" thickTop="1" thickBot="1" x14ac:dyDescent="0.25">
      <c r="A9" s="281" t="s">
        <v>88</v>
      </c>
      <c r="B9" s="282"/>
      <c r="C9" s="282"/>
      <c r="D9" s="282"/>
      <c r="E9" s="283"/>
      <c r="F9" s="219">
        <v>3</v>
      </c>
      <c r="G9" s="218">
        <v>389.88</v>
      </c>
      <c r="H9" s="211" t="s">
        <v>70</v>
      </c>
      <c r="I9" s="229" t="s">
        <v>10</v>
      </c>
      <c r="J9" s="228"/>
      <c r="K9" s="228"/>
      <c r="L9" s="228"/>
      <c r="M9" s="228"/>
      <c r="N9" s="284" t="s">
        <v>11</v>
      </c>
      <c r="O9" s="285"/>
      <c r="P9" s="285"/>
      <c r="Q9" s="286" t="s">
        <v>12</v>
      </c>
      <c r="R9" s="285"/>
      <c r="S9" s="287"/>
      <c r="T9" s="288" t="s">
        <v>11</v>
      </c>
      <c r="U9" s="289"/>
      <c r="V9" s="290"/>
      <c r="W9" s="288" t="s">
        <v>12</v>
      </c>
      <c r="X9" s="291"/>
      <c r="Y9" s="292"/>
    </row>
    <row r="10" spans="1:36" ht="18" customHeight="1" thickTop="1" x14ac:dyDescent="0.2">
      <c r="A10" s="239" t="s">
        <v>87</v>
      </c>
      <c r="B10" s="240"/>
      <c r="C10" s="240"/>
      <c r="D10" s="240"/>
      <c r="E10" s="293"/>
      <c r="F10" s="219">
        <v>2</v>
      </c>
      <c r="G10" s="218">
        <v>223.05666666666667</v>
      </c>
      <c r="H10" s="227"/>
      <c r="I10" s="226"/>
      <c r="J10" s="294" t="s">
        <v>14</v>
      </c>
      <c r="K10" s="294"/>
      <c r="L10" s="294"/>
      <c r="M10" s="295"/>
      <c r="N10" s="296" t="s">
        <v>52</v>
      </c>
      <c r="O10" s="297"/>
      <c r="P10" s="297"/>
      <c r="Q10" s="298" t="str">
        <f>IF(ISBLANK(N10)," ",N10)</f>
        <v>2360/43-93</v>
      </c>
      <c r="R10" s="299"/>
      <c r="S10" s="299"/>
      <c r="T10" s="300">
        <v>3030</v>
      </c>
      <c r="U10" s="301"/>
      <c r="V10" s="302"/>
      <c r="W10" s="303">
        <f>IF(ISBLANK(T10)," ",T10)</f>
        <v>3030</v>
      </c>
      <c r="X10" s="304"/>
      <c r="Y10" s="305"/>
    </row>
    <row r="11" spans="1:36" ht="18" customHeight="1" x14ac:dyDescent="0.2">
      <c r="A11" s="239" t="s">
        <v>86</v>
      </c>
      <c r="B11" s="240"/>
      <c r="C11" s="240"/>
      <c r="D11" s="240"/>
      <c r="E11" s="293"/>
      <c r="F11" s="219">
        <v>1</v>
      </c>
      <c r="G11" s="218">
        <v>182.55</v>
      </c>
      <c r="H11" s="221"/>
      <c r="I11" s="220"/>
      <c r="J11" s="306" t="s">
        <v>16</v>
      </c>
      <c r="K11" s="306"/>
      <c r="L11" s="306"/>
      <c r="M11" s="307"/>
      <c r="N11" s="308" t="s">
        <v>53</v>
      </c>
      <c r="O11" s="309"/>
      <c r="P11" s="309"/>
      <c r="Q11" s="298" t="str">
        <f>IF(ISBLANK(N11)," ",N11)</f>
        <v>227430/PR389072</v>
      </c>
      <c r="R11" s="299"/>
      <c r="S11" s="299"/>
      <c r="T11" s="310" t="s">
        <v>85</v>
      </c>
      <c r="U11" s="311"/>
      <c r="V11" s="312"/>
      <c r="W11" s="298" t="str">
        <f>IF(ISBLANK(T11)," ",T11)</f>
        <v>247862</v>
      </c>
      <c r="X11" s="313"/>
      <c r="Y11" s="314"/>
    </row>
    <row r="12" spans="1:36" ht="18" customHeight="1" x14ac:dyDescent="0.2">
      <c r="A12" s="239" t="s">
        <v>84</v>
      </c>
      <c r="B12" s="240"/>
      <c r="C12" s="240"/>
      <c r="D12" s="240"/>
      <c r="E12" s="293"/>
      <c r="F12" s="219">
        <v>1</v>
      </c>
      <c r="G12" s="218">
        <v>165.01666666666668</v>
      </c>
      <c r="H12" s="225"/>
      <c r="I12" s="224"/>
      <c r="J12" s="306" t="s">
        <v>83</v>
      </c>
      <c r="K12" s="306"/>
      <c r="L12" s="306"/>
      <c r="M12" s="307"/>
      <c r="N12" s="315">
        <v>44183</v>
      </c>
      <c r="O12" s="316"/>
      <c r="P12" s="316"/>
      <c r="Q12" s="317">
        <f>IF(ISBLANK(N12)," ",N12)</f>
        <v>44183</v>
      </c>
      <c r="R12" s="318"/>
      <c r="S12" s="318"/>
      <c r="T12" s="315">
        <v>43865</v>
      </c>
      <c r="U12" s="319"/>
      <c r="V12" s="320"/>
      <c r="W12" s="317">
        <f>IF(ISBLANK(T12)," ",T12)</f>
        <v>43865</v>
      </c>
      <c r="X12" s="321"/>
      <c r="Y12" s="322"/>
      <c r="AA12" s="213"/>
      <c r="AB12" s="213"/>
      <c r="AC12" s="213"/>
      <c r="AD12" s="213"/>
      <c r="AE12" s="213"/>
      <c r="AF12" s="213"/>
      <c r="AG12" s="213"/>
      <c r="AH12" s="213"/>
      <c r="AI12" s="213"/>
      <c r="AJ12" s="213"/>
    </row>
    <row r="13" spans="1:36" ht="18" customHeight="1" x14ac:dyDescent="0.2">
      <c r="A13" s="239" t="s">
        <v>82</v>
      </c>
      <c r="B13" s="240"/>
      <c r="C13" s="240"/>
      <c r="D13" s="240"/>
      <c r="E13" s="293"/>
      <c r="F13" s="219">
        <v>1</v>
      </c>
      <c r="G13" s="218">
        <v>158.57666666666665</v>
      </c>
      <c r="H13" s="223" t="s">
        <v>74</v>
      </c>
      <c r="I13" s="222" t="s">
        <v>74</v>
      </c>
      <c r="J13" s="306" t="s">
        <v>81</v>
      </c>
      <c r="K13" s="306"/>
      <c r="L13" s="306"/>
      <c r="M13" s="307"/>
      <c r="N13" s="323">
        <v>0.20130000000000001</v>
      </c>
      <c r="O13" s="324"/>
      <c r="P13" s="324"/>
      <c r="Q13" s="325">
        <v>0.33679999999999999</v>
      </c>
      <c r="R13" s="326"/>
      <c r="S13" s="326"/>
      <c r="T13" s="323">
        <v>0.31309999999999999</v>
      </c>
      <c r="U13" s="327"/>
      <c r="V13" s="328"/>
      <c r="W13" s="329">
        <v>0.3614</v>
      </c>
      <c r="X13" s="330"/>
      <c r="Y13" s="331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</row>
    <row r="14" spans="1:36" ht="18" customHeight="1" x14ac:dyDescent="0.2">
      <c r="A14" s="239" t="s">
        <v>80</v>
      </c>
      <c r="B14" s="240"/>
      <c r="C14" s="240"/>
      <c r="D14" s="240"/>
      <c r="E14" s="293"/>
      <c r="F14" s="219">
        <v>2</v>
      </c>
      <c r="G14" s="218">
        <v>281</v>
      </c>
      <c r="H14" s="223" t="s">
        <v>74</v>
      </c>
      <c r="I14" s="222" t="s">
        <v>74</v>
      </c>
      <c r="J14" s="306" t="s">
        <v>79</v>
      </c>
      <c r="K14" s="306"/>
      <c r="L14" s="306"/>
      <c r="M14" s="307"/>
      <c r="N14" s="332">
        <v>1</v>
      </c>
      <c r="O14" s="333"/>
      <c r="P14" s="334"/>
      <c r="Q14" s="332">
        <v>1</v>
      </c>
      <c r="R14" s="333"/>
      <c r="S14" s="333"/>
      <c r="T14" s="332">
        <v>1</v>
      </c>
      <c r="U14" s="335"/>
      <c r="V14" s="336"/>
      <c r="W14" s="332">
        <v>1</v>
      </c>
      <c r="X14" s="335"/>
      <c r="Y14" s="337"/>
      <c r="AA14" s="213"/>
      <c r="AB14" s="213"/>
      <c r="AC14" s="213"/>
      <c r="AD14" s="213"/>
      <c r="AE14" s="213"/>
      <c r="AF14" s="213"/>
      <c r="AG14" s="213"/>
      <c r="AH14" s="213"/>
      <c r="AI14" s="213"/>
      <c r="AJ14" s="213"/>
    </row>
    <row r="15" spans="1:36" ht="18" customHeight="1" x14ac:dyDescent="0.2">
      <c r="A15" s="239" t="s">
        <v>78</v>
      </c>
      <c r="B15" s="240"/>
      <c r="C15" s="240"/>
      <c r="D15" s="240"/>
      <c r="E15" s="293"/>
      <c r="F15" s="219">
        <v>1</v>
      </c>
      <c r="G15" s="218">
        <v>160</v>
      </c>
      <c r="H15" s="221"/>
      <c r="I15" s="220"/>
      <c r="J15" s="306" t="s">
        <v>77</v>
      </c>
      <c r="K15" s="306"/>
      <c r="L15" s="306"/>
      <c r="M15" s="307"/>
      <c r="N15" s="332">
        <v>1</v>
      </c>
      <c r="O15" s="333"/>
      <c r="P15" s="334"/>
      <c r="Q15" s="332">
        <v>1</v>
      </c>
      <c r="R15" s="333"/>
      <c r="S15" s="333"/>
      <c r="T15" s="332">
        <v>60</v>
      </c>
      <c r="U15" s="335"/>
      <c r="V15" s="336"/>
      <c r="W15" s="332">
        <v>60</v>
      </c>
      <c r="X15" s="335"/>
      <c r="Y15" s="337"/>
      <c r="AA15" s="213"/>
      <c r="AB15" s="213"/>
      <c r="AC15" s="213"/>
      <c r="AD15" s="213"/>
      <c r="AE15" s="213"/>
      <c r="AF15" s="213"/>
      <c r="AG15" s="213"/>
      <c r="AH15" s="213"/>
      <c r="AI15" s="213"/>
      <c r="AJ15" s="213"/>
    </row>
    <row r="16" spans="1:36" ht="18" customHeight="1" x14ac:dyDescent="0.2">
      <c r="A16" s="338"/>
      <c r="B16" s="306"/>
      <c r="C16" s="306"/>
      <c r="D16" s="306"/>
      <c r="E16" s="307"/>
      <c r="F16" s="219"/>
      <c r="G16" s="218"/>
      <c r="H16" s="221"/>
      <c r="I16" s="220"/>
      <c r="J16" s="306" t="s">
        <v>76</v>
      </c>
      <c r="K16" s="306"/>
      <c r="L16" s="306"/>
      <c r="M16" s="307"/>
      <c r="N16" s="332">
        <v>1</v>
      </c>
      <c r="O16" s="333"/>
      <c r="P16" s="334"/>
      <c r="Q16" s="332">
        <v>1</v>
      </c>
      <c r="R16" s="333"/>
      <c r="S16" s="333"/>
      <c r="T16" s="332">
        <v>1</v>
      </c>
      <c r="U16" s="335"/>
      <c r="V16" s="336"/>
      <c r="W16" s="332">
        <v>1</v>
      </c>
      <c r="X16" s="335"/>
      <c r="Y16" s="337"/>
      <c r="AA16" s="213"/>
      <c r="AB16" s="213"/>
      <c r="AC16" s="213"/>
      <c r="AD16" s="213"/>
      <c r="AE16" s="213"/>
      <c r="AF16" s="213"/>
      <c r="AG16" s="213"/>
      <c r="AH16" s="213"/>
      <c r="AI16" s="213"/>
      <c r="AJ16" s="213"/>
    </row>
    <row r="17" spans="1:36" ht="18" customHeight="1" x14ac:dyDescent="0.2">
      <c r="A17" s="338"/>
      <c r="B17" s="306"/>
      <c r="C17" s="306"/>
      <c r="D17" s="306"/>
      <c r="E17" s="307"/>
      <c r="F17" s="219"/>
      <c r="G17" s="218"/>
      <c r="H17" s="221"/>
      <c r="I17" s="220"/>
      <c r="J17" s="306" t="s">
        <v>75</v>
      </c>
      <c r="K17" s="306"/>
      <c r="L17" s="306"/>
      <c r="M17" s="307"/>
      <c r="N17" s="339">
        <v>2</v>
      </c>
      <c r="O17" s="340"/>
      <c r="P17" s="341"/>
      <c r="Q17" s="339">
        <v>283</v>
      </c>
      <c r="R17" s="340"/>
      <c r="S17" s="340"/>
      <c r="T17" s="308">
        <v>29</v>
      </c>
      <c r="U17" s="342"/>
      <c r="V17" s="343"/>
      <c r="W17" s="344">
        <v>1342</v>
      </c>
      <c r="X17" s="342"/>
      <c r="Y17" s="345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</row>
    <row r="18" spans="1:36" ht="18" customHeight="1" thickBot="1" x14ac:dyDescent="0.25">
      <c r="A18" s="338"/>
      <c r="B18" s="306"/>
      <c r="C18" s="306"/>
      <c r="D18" s="306"/>
      <c r="E18" s="307"/>
      <c r="F18" s="219"/>
      <c r="G18" s="218"/>
      <c r="H18" s="217" t="s">
        <v>74</v>
      </c>
      <c r="I18" s="216" t="s">
        <v>74</v>
      </c>
      <c r="J18" s="346" t="s">
        <v>36</v>
      </c>
      <c r="K18" s="346"/>
      <c r="L18" s="346"/>
      <c r="M18" s="347"/>
      <c r="N18" s="348" t="s">
        <v>73</v>
      </c>
      <c r="O18" s="349"/>
      <c r="P18" s="349"/>
      <c r="Q18" s="349"/>
      <c r="R18" s="349"/>
      <c r="S18" s="350"/>
      <c r="T18" s="351">
        <f>IF(ISBLANK(T17)," ",(3+3.29*(((T17/T15)*T16*(1+(T16/T15)))^0.5))/(T13*T14*T16))</f>
        <v>16.947497857919203</v>
      </c>
      <c r="U18" s="352"/>
      <c r="V18" s="353"/>
      <c r="W18" s="351">
        <f>IF(ISBLANK(W17)," ",(3+3.29*(((W17/W15)*W16*(1+(W16/W15)))^0.5))/(W13*W14*W16))</f>
        <v>51.711840012864968</v>
      </c>
      <c r="X18" s="352"/>
      <c r="Y18" s="354"/>
      <c r="AA18" s="213"/>
      <c r="AB18" s="213"/>
      <c r="AC18" s="213"/>
      <c r="AD18" s="213"/>
      <c r="AE18" s="213"/>
      <c r="AF18" s="213"/>
      <c r="AG18" s="213"/>
      <c r="AH18" s="213"/>
      <c r="AI18" s="213"/>
      <c r="AJ18" s="213"/>
    </row>
    <row r="19" spans="1:36" ht="18" customHeight="1" thickTop="1" thickBot="1" x14ac:dyDescent="0.25">
      <c r="A19" s="355"/>
      <c r="B19" s="356"/>
      <c r="C19" s="356"/>
      <c r="D19" s="356"/>
      <c r="E19" s="357"/>
      <c r="F19" s="215"/>
      <c r="G19" s="214"/>
      <c r="H19" s="274" t="s">
        <v>6</v>
      </c>
      <c r="I19" s="358"/>
      <c r="J19" s="359" t="s">
        <v>7</v>
      </c>
      <c r="K19" s="359"/>
      <c r="L19" s="359"/>
      <c r="M19" s="359"/>
      <c r="N19" s="359"/>
      <c r="O19" s="359"/>
      <c r="P19" s="359"/>
      <c r="Q19" s="359"/>
      <c r="R19" s="359"/>
      <c r="S19" s="360"/>
      <c r="T19" s="361" t="s">
        <v>8</v>
      </c>
      <c r="U19" s="362"/>
      <c r="V19" s="362"/>
      <c r="W19" s="362"/>
      <c r="X19" s="363"/>
      <c r="Y19" s="364"/>
      <c r="AA19" s="213"/>
      <c r="AB19" s="213"/>
      <c r="AC19" s="213"/>
      <c r="AD19" s="213"/>
      <c r="AE19" s="213"/>
      <c r="AF19" s="213"/>
      <c r="AG19" s="213"/>
      <c r="AH19" s="213"/>
      <c r="AI19" s="213"/>
      <c r="AJ19" s="213"/>
    </row>
    <row r="20" spans="1:36" ht="18" customHeight="1" thickTop="1" thickBot="1" x14ac:dyDescent="0.25">
      <c r="A20" s="212" t="s">
        <v>72</v>
      </c>
      <c r="B20" s="365" t="s">
        <v>71</v>
      </c>
      <c r="C20" s="365"/>
      <c r="D20" s="365"/>
      <c r="E20" s="365"/>
      <c r="F20" s="365"/>
      <c r="G20" s="366"/>
      <c r="H20" s="211" t="s">
        <v>70</v>
      </c>
      <c r="I20" s="210" t="s">
        <v>10</v>
      </c>
      <c r="J20" s="367" t="s">
        <v>11</v>
      </c>
      <c r="K20" s="367"/>
      <c r="L20" s="367"/>
      <c r="M20" s="367"/>
      <c r="N20" s="367"/>
      <c r="O20" s="368" t="s">
        <v>12</v>
      </c>
      <c r="P20" s="369"/>
      <c r="Q20" s="369"/>
      <c r="R20" s="369"/>
      <c r="S20" s="370"/>
      <c r="T20" s="371" t="s">
        <v>11</v>
      </c>
      <c r="U20" s="372"/>
      <c r="V20" s="373"/>
      <c r="W20" s="288" t="s">
        <v>12</v>
      </c>
      <c r="X20" s="374"/>
      <c r="Y20" s="375"/>
    </row>
    <row r="21" spans="1:36" ht="49.9" customHeight="1" thickTop="1" thickBot="1" x14ac:dyDescent="0.25">
      <c r="A21" s="209" t="s">
        <v>69</v>
      </c>
      <c r="B21" s="376" t="s">
        <v>68</v>
      </c>
      <c r="C21" s="377"/>
      <c r="D21" s="377"/>
      <c r="E21" s="377"/>
      <c r="F21" s="377"/>
      <c r="G21" s="378"/>
      <c r="H21" s="208" t="s">
        <v>43</v>
      </c>
      <c r="I21" s="207" t="s">
        <v>39</v>
      </c>
      <c r="J21" s="206" t="s">
        <v>65</v>
      </c>
      <c r="K21" s="202" t="s">
        <v>67</v>
      </c>
      <c r="L21" s="202" t="s">
        <v>66</v>
      </c>
      <c r="M21" s="202" t="s">
        <v>64</v>
      </c>
      <c r="N21" s="204" t="s">
        <v>63</v>
      </c>
      <c r="O21" s="205" t="s">
        <v>65</v>
      </c>
      <c r="P21" s="202" t="s">
        <v>67</v>
      </c>
      <c r="Q21" s="202" t="s">
        <v>66</v>
      </c>
      <c r="R21" s="202" t="s">
        <v>64</v>
      </c>
      <c r="S21" s="204" t="s">
        <v>63</v>
      </c>
      <c r="T21" s="203" t="s">
        <v>65</v>
      </c>
      <c r="U21" s="202" t="s">
        <v>64</v>
      </c>
      <c r="V21" s="204" t="s">
        <v>63</v>
      </c>
      <c r="W21" s="203" t="s">
        <v>65</v>
      </c>
      <c r="X21" s="202" t="s">
        <v>64</v>
      </c>
      <c r="Y21" s="201" t="s">
        <v>63</v>
      </c>
    </row>
    <row r="22" spans="1:36" s="160" customFormat="1" ht="19.899999999999999" customHeight="1" thickTop="1" x14ac:dyDescent="0.25">
      <c r="A22" s="200">
        <v>1</v>
      </c>
      <c r="B22" s="379" t="s">
        <v>54</v>
      </c>
      <c r="C22" s="380"/>
      <c r="D22" s="380"/>
      <c r="E22" s="380"/>
      <c r="F22" s="380"/>
      <c r="G22" s="381"/>
      <c r="H22" s="199"/>
      <c r="I22" s="198"/>
      <c r="J22" s="195"/>
      <c r="K22" s="197"/>
      <c r="L22" s="179" t="str">
        <f t="shared" ref="L22:L41" si="0">IF(ISBLANK(K22)," ",IF(K22=" "," ",(3+3.29*(((K22)*$N$16*(1+($N$16/$N$15)))^0.5))/($N$14*$N$13*$N$16)))</f>
        <v xml:space="preserve"> </v>
      </c>
      <c r="M22" s="196" t="str">
        <f t="shared" ref="M22:M41" si="1">IF(ISBLANK(J22)," ",(J22/$N$16)-K22)</f>
        <v xml:space="preserve"> </v>
      </c>
      <c r="N22" s="191" t="str">
        <f t="shared" ref="N22:N41" si="2">IF(ISBLANK(J22)," ",M22/(N$13*N$14))</f>
        <v xml:space="preserve"> </v>
      </c>
      <c r="O22" s="195"/>
      <c r="P22" s="194"/>
      <c r="Q22" s="193" t="str">
        <f t="shared" ref="Q22:Q41" si="3">IF(ISBLANK(P22)," ",IF(P22=" "," ",(3+3.29*(((P22)*$Q$16*(1+($Q$16/$Q$15)))^0.5))/($Q$14*$Q$13*$Q$16)))</f>
        <v xml:space="preserve"> </v>
      </c>
      <c r="R22" s="192" t="str">
        <f t="shared" ref="R22:R41" si="4">IF(ISBLANK(O22)," ",(O22/$Q$16)-P22)</f>
        <v xml:space="preserve"> </v>
      </c>
      <c r="S22" s="191" t="str">
        <f t="shared" ref="S22:S41" si="5">IF(ISBLANK(O22)," ",R22/(Q$13*Q$14))</f>
        <v xml:space="preserve"> </v>
      </c>
      <c r="T22" s="189">
        <v>0</v>
      </c>
      <c r="U22" s="188">
        <f t="shared" ref="U22:U41" si="6">IF(ISBLANK(T22)," ",(T22/$T$16)-($T$17/$T$15))</f>
        <v>-0.48333333333333334</v>
      </c>
      <c r="V22" s="190">
        <f t="shared" ref="V22:V41" si="7">IF(ISBLANK(T22), " ", (U22/T$13))</f>
        <v>-1.5437027573725115</v>
      </c>
      <c r="W22" s="189">
        <v>20</v>
      </c>
      <c r="X22" s="188">
        <f t="shared" ref="X22:X41" si="8">IF(ISBLANK(W22)," ",(W22/$W$16)-($W$17/$W$15))</f>
        <v>-2.3666666666666671</v>
      </c>
      <c r="Y22" s="187">
        <f t="shared" ref="Y22:Y41" si="9">IF(ISBLANK(W22), " ", (X22/$W$13))</f>
        <v>-6.5486072680317298</v>
      </c>
    </row>
    <row r="23" spans="1:36" s="160" customFormat="1" ht="19.899999999999999" customHeight="1" x14ac:dyDescent="0.25">
      <c r="A23" s="185">
        <v>2</v>
      </c>
      <c r="B23" s="382" t="s">
        <v>55</v>
      </c>
      <c r="C23" s="383"/>
      <c r="D23" s="383"/>
      <c r="E23" s="383"/>
      <c r="F23" s="383"/>
      <c r="G23" s="384"/>
      <c r="H23" s="183"/>
      <c r="I23" s="182"/>
      <c r="J23" s="175">
        <v>13</v>
      </c>
      <c r="K23" s="181">
        <v>2</v>
      </c>
      <c r="L23" s="179">
        <f t="shared" si="0"/>
        <v>47.590660705414805</v>
      </c>
      <c r="M23" s="178">
        <f t="shared" si="1"/>
        <v>11</v>
      </c>
      <c r="N23" s="177">
        <f t="shared" si="2"/>
        <v>54.644808743169399</v>
      </c>
      <c r="O23" s="175">
        <v>333</v>
      </c>
      <c r="P23" s="180">
        <v>223</v>
      </c>
      <c r="Q23" s="179">
        <f t="shared" si="3"/>
        <v>215.20357110924007</v>
      </c>
      <c r="R23" s="178">
        <f t="shared" si="4"/>
        <v>110</v>
      </c>
      <c r="S23" s="177">
        <f t="shared" si="5"/>
        <v>326.60332541567698</v>
      </c>
      <c r="T23" s="175">
        <v>0</v>
      </c>
      <c r="U23" s="174">
        <f t="shared" si="6"/>
        <v>-0.48333333333333334</v>
      </c>
      <c r="V23" s="176">
        <f t="shared" si="7"/>
        <v>-1.5437027573725115</v>
      </c>
      <c r="W23" s="175">
        <v>29</v>
      </c>
      <c r="X23" s="174">
        <f t="shared" si="8"/>
        <v>6.6333333333333329</v>
      </c>
      <c r="Y23" s="173">
        <f t="shared" si="9"/>
        <v>18.354547131525546</v>
      </c>
    </row>
    <row r="24" spans="1:36" s="160" customFormat="1" ht="19.899999999999999" customHeight="1" x14ac:dyDescent="0.25">
      <c r="A24" s="184">
        <v>3</v>
      </c>
      <c r="B24" s="382" t="s">
        <v>56</v>
      </c>
      <c r="C24" s="383"/>
      <c r="D24" s="383"/>
      <c r="E24" s="383"/>
      <c r="F24" s="383"/>
      <c r="G24" s="384"/>
      <c r="H24" s="183"/>
      <c r="I24" s="182"/>
      <c r="J24" s="175">
        <v>22</v>
      </c>
      <c r="K24" s="181">
        <v>3</v>
      </c>
      <c r="L24" s="179">
        <f t="shared" si="0"/>
        <v>54.937015666948106</v>
      </c>
      <c r="M24" s="178">
        <f t="shared" si="1"/>
        <v>19</v>
      </c>
      <c r="N24" s="177">
        <f t="shared" si="2"/>
        <v>94.386487829110777</v>
      </c>
      <c r="O24" s="175">
        <v>357</v>
      </c>
      <c r="P24" s="180">
        <v>390</v>
      </c>
      <c r="Q24" s="179">
        <f t="shared" si="3"/>
        <v>281.72416712588961</v>
      </c>
      <c r="R24" s="178">
        <f t="shared" si="4"/>
        <v>-33</v>
      </c>
      <c r="S24" s="177">
        <f t="shared" si="5"/>
        <v>-97.980997624703093</v>
      </c>
      <c r="T24" s="175">
        <v>0</v>
      </c>
      <c r="U24" s="174">
        <f t="shared" si="6"/>
        <v>-0.48333333333333334</v>
      </c>
      <c r="V24" s="176">
        <f t="shared" si="7"/>
        <v>-1.5437027573725115</v>
      </c>
      <c r="W24" s="175">
        <v>18</v>
      </c>
      <c r="X24" s="174">
        <f t="shared" si="8"/>
        <v>-4.3666666666666671</v>
      </c>
      <c r="Y24" s="173">
        <f t="shared" si="9"/>
        <v>-12.082641579044457</v>
      </c>
    </row>
    <row r="25" spans="1:36" s="160" customFormat="1" ht="19.899999999999999" customHeight="1" x14ac:dyDescent="0.25">
      <c r="A25" s="184">
        <v>4</v>
      </c>
      <c r="B25" s="382" t="s">
        <v>57</v>
      </c>
      <c r="C25" s="383"/>
      <c r="D25" s="383"/>
      <c r="E25" s="383"/>
      <c r="F25" s="383"/>
      <c r="G25" s="384"/>
      <c r="H25" s="183"/>
      <c r="I25" s="182"/>
      <c r="J25" s="175"/>
      <c r="K25" s="181"/>
      <c r="L25" s="179" t="str">
        <f t="shared" si="0"/>
        <v xml:space="preserve"> </v>
      </c>
      <c r="M25" s="178" t="str">
        <f t="shared" si="1"/>
        <v xml:space="preserve"> </v>
      </c>
      <c r="N25" s="177" t="str">
        <f t="shared" si="2"/>
        <v xml:space="preserve"> </v>
      </c>
      <c r="O25" s="175"/>
      <c r="P25" s="180"/>
      <c r="Q25" s="179" t="str">
        <f t="shared" si="3"/>
        <v xml:space="preserve"> </v>
      </c>
      <c r="R25" s="178" t="str">
        <f t="shared" si="4"/>
        <v xml:space="preserve"> </v>
      </c>
      <c r="S25" s="177" t="str">
        <f t="shared" si="5"/>
        <v xml:space="preserve"> </v>
      </c>
      <c r="T25" s="175">
        <v>0</v>
      </c>
      <c r="U25" s="174">
        <f t="shared" si="6"/>
        <v>-0.48333333333333334</v>
      </c>
      <c r="V25" s="176">
        <f t="shared" si="7"/>
        <v>-1.5437027573725115</v>
      </c>
      <c r="W25" s="175">
        <v>18</v>
      </c>
      <c r="X25" s="174">
        <f t="shared" si="8"/>
        <v>-4.3666666666666671</v>
      </c>
      <c r="Y25" s="173">
        <f t="shared" si="9"/>
        <v>-12.082641579044457</v>
      </c>
    </row>
    <row r="26" spans="1:36" s="160" customFormat="1" ht="19.899999999999999" customHeight="1" x14ac:dyDescent="0.25">
      <c r="A26" s="184">
        <v>5</v>
      </c>
      <c r="B26" s="382" t="s">
        <v>58</v>
      </c>
      <c r="C26" s="383"/>
      <c r="D26" s="383"/>
      <c r="E26" s="383"/>
      <c r="F26" s="383"/>
      <c r="G26" s="384"/>
      <c r="H26" s="183"/>
      <c r="I26" s="182"/>
      <c r="J26" s="175">
        <v>0</v>
      </c>
      <c r="K26" s="181">
        <v>2</v>
      </c>
      <c r="L26" s="179">
        <f t="shared" si="0"/>
        <v>47.590660705414805</v>
      </c>
      <c r="M26" s="186">
        <f t="shared" si="1"/>
        <v>-2</v>
      </c>
      <c r="N26" s="177">
        <f t="shared" si="2"/>
        <v>-9.9354197714853445</v>
      </c>
      <c r="O26" s="175">
        <v>240</v>
      </c>
      <c r="P26" s="180">
        <v>223</v>
      </c>
      <c r="Q26" s="179">
        <f t="shared" si="3"/>
        <v>215.20357110924007</v>
      </c>
      <c r="R26" s="178">
        <f t="shared" si="4"/>
        <v>17</v>
      </c>
      <c r="S26" s="177">
        <f t="shared" si="5"/>
        <v>50.475059382422806</v>
      </c>
      <c r="T26" s="175">
        <v>0</v>
      </c>
      <c r="U26" s="174">
        <f t="shared" si="6"/>
        <v>-0.48333333333333334</v>
      </c>
      <c r="V26" s="176">
        <f t="shared" si="7"/>
        <v>-1.5437027573725115</v>
      </c>
      <c r="W26" s="175">
        <v>23</v>
      </c>
      <c r="X26" s="174">
        <f t="shared" si="8"/>
        <v>0.63333333333333286</v>
      </c>
      <c r="Y26" s="173">
        <f t="shared" si="9"/>
        <v>1.7524441984873627</v>
      </c>
    </row>
    <row r="27" spans="1:36" s="160" customFormat="1" ht="19.899999999999999" customHeight="1" x14ac:dyDescent="0.25">
      <c r="A27" s="184">
        <v>6</v>
      </c>
      <c r="B27" s="382" t="s">
        <v>59</v>
      </c>
      <c r="C27" s="383"/>
      <c r="D27" s="383"/>
      <c r="E27" s="383"/>
      <c r="F27" s="383"/>
      <c r="G27" s="384"/>
      <c r="H27" s="183"/>
      <c r="I27" s="182"/>
      <c r="J27" s="175">
        <v>1</v>
      </c>
      <c r="K27" s="181">
        <v>3</v>
      </c>
      <c r="L27" s="179">
        <f t="shared" si="0"/>
        <v>54.937015666948106</v>
      </c>
      <c r="M27" s="178">
        <f t="shared" si="1"/>
        <v>-2</v>
      </c>
      <c r="N27" s="177">
        <f t="shared" si="2"/>
        <v>-9.9354197714853445</v>
      </c>
      <c r="O27" s="175">
        <v>296</v>
      </c>
      <c r="P27" s="180">
        <v>390</v>
      </c>
      <c r="Q27" s="179">
        <f t="shared" si="3"/>
        <v>281.72416712588961</v>
      </c>
      <c r="R27" s="178">
        <f t="shared" si="4"/>
        <v>-94</v>
      </c>
      <c r="S27" s="177">
        <f t="shared" si="5"/>
        <v>-279.09738717339667</v>
      </c>
      <c r="T27" s="175">
        <v>0</v>
      </c>
      <c r="U27" s="174">
        <f t="shared" si="6"/>
        <v>-0.48333333333333334</v>
      </c>
      <c r="V27" s="176">
        <f t="shared" si="7"/>
        <v>-1.5437027573725115</v>
      </c>
      <c r="W27" s="175">
        <v>22</v>
      </c>
      <c r="X27" s="174">
        <f t="shared" si="8"/>
        <v>-0.36666666666666714</v>
      </c>
      <c r="Y27" s="173">
        <f t="shared" si="9"/>
        <v>-1.0145729570190014</v>
      </c>
    </row>
    <row r="28" spans="1:36" s="160" customFormat="1" ht="19.899999999999999" customHeight="1" x14ac:dyDescent="0.25">
      <c r="A28" s="184">
        <v>7</v>
      </c>
      <c r="B28" s="382" t="s">
        <v>60</v>
      </c>
      <c r="C28" s="383"/>
      <c r="D28" s="383"/>
      <c r="E28" s="383"/>
      <c r="F28" s="383"/>
      <c r="G28" s="384"/>
      <c r="H28" s="183"/>
      <c r="I28" s="182"/>
      <c r="J28" s="175"/>
      <c r="K28" s="181"/>
      <c r="L28" s="179" t="str">
        <f t="shared" si="0"/>
        <v xml:space="preserve"> </v>
      </c>
      <c r="M28" s="178" t="str">
        <f t="shared" si="1"/>
        <v xml:space="preserve"> </v>
      </c>
      <c r="N28" s="177" t="str">
        <f t="shared" si="2"/>
        <v xml:space="preserve"> </v>
      </c>
      <c r="O28" s="175"/>
      <c r="P28" s="180"/>
      <c r="Q28" s="179" t="str">
        <f t="shared" si="3"/>
        <v xml:space="preserve"> </v>
      </c>
      <c r="R28" s="178" t="str">
        <f t="shared" si="4"/>
        <v xml:space="preserve"> </v>
      </c>
      <c r="S28" s="177" t="str">
        <f t="shared" si="5"/>
        <v xml:space="preserve"> </v>
      </c>
      <c r="T28" s="175">
        <v>0</v>
      </c>
      <c r="U28" s="174">
        <f t="shared" si="6"/>
        <v>-0.48333333333333334</v>
      </c>
      <c r="V28" s="176">
        <f t="shared" si="7"/>
        <v>-1.5437027573725115</v>
      </c>
      <c r="W28" s="175">
        <v>28</v>
      </c>
      <c r="X28" s="174">
        <f t="shared" si="8"/>
        <v>5.6333333333333329</v>
      </c>
      <c r="Y28" s="173">
        <f t="shared" si="9"/>
        <v>15.587529976019184</v>
      </c>
    </row>
    <row r="29" spans="1:36" s="160" customFormat="1" ht="19.899999999999999" customHeight="1" x14ac:dyDescent="0.25">
      <c r="A29" s="184">
        <v>8</v>
      </c>
      <c r="B29" s="382" t="s">
        <v>61</v>
      </c>
      <c r="C29" s="383"/>
      <c r="D29" s="383"/>
      <c r="E29" s="383"/>
      <c r="F29" s="383"/>
      <c r="G29" s="384"/>
      <c r="H29" s="183"/>
      <c r="I29" s="182"/>
      <c r="J29" s="175">
        <v>1</v>
      </c>
      <c r="K29" s="181">
        <v>2</v>
      </c>
      <c r="L29" s="179">
        <f t="shared" si="0"/>
        <v>47.590660705414805</v>
      </c>
      <c r="M29" s="178">
        <f t="shared" si="1"/>
        <v>-1</v>
      </c>
      <c r="N29" s="177">
        <f t="shared" si="2"/>
        <v>-4.9677098857426722</v>
      </c>
      <c r="O29" s="175">
        <v>298</v>
      </c>
      <c r="P29" s="180">
        <v>223</v>
      </c>
      <c r="Q29" s="179">
        <f t="shared" si="3"/>
        <v>215.20357110924007</v>
      </c>
      <c r="R29" s="178">
        <f t="shared" si="4"/>
        <v>75</v>
      </c>
      <c r="S29" s="177">
        <f t="shared" si="5"/>
        <v>222.68408551068885</v>
      </c>
      <c r="T29" s="175">
        <v>0</v>
      </c>
      <c r="U29" s="174">
        <f t="shared" si="6"/>
        <v>-0.48333333333333334</v>
      </c>
      <c r="V29" s="176">
        <f t="shared" si="7"/>
        <v>-1.5437027573725115</v>
      </c>
      <c r="W29" s="175">
        <v>16</v>
      </c>
      <c r="X29" s="174">
        <f t="shared" si="8"/>
        <v>-6.3666666666666671</v>
      </c>
      <c r="Y29" s="173">
        <f t="shared" si="9"/>
        <v>-17.616675890057188</v>
      </c>
    </row>
    <row r="30" spans="1:36" s="160" customFormat="1" ht="19.899999999999999" customHeight="1" x14ac:dyDescent="0.25">
      <c r="A30" s="184">
        <v>9</v>
      </c>
      <c r="B30" s="382" t="s">
        <v>62</v>
      </c>
      <c r="C30" s="383"/>
      <c r="D30" s="383"/>
      <c r="E30" s="383"/>
      <c r="F30" s="383"/>
      <c r="G30" s="384"/>
      <c r="H30" s="183"/>
      <c r="I30" s="182"/>
      <c r="J30" s="175">
        <v>2</v>
      </c>
      <c r="K30" s="181">
        <v>3</v>
      </c>
      <c r="L30" s="179">
        <f t="shared" si="0"/>
        <v>54.937015666948106</v>
      </c>
      <c r="M30" s="178">
        <f t="shared" si="1"/>
        <v>-1</v>
      </c>
      <c r="N30" s="177">
        <f t="shared" si="2"/>
        <v>-4.9677098857426722</v>
      </c>
      <c r="O30" s="175">
        <v>397</v>
      </c>
      <c r="P30" s="180">
        <v>390</v>
      </c>
      <c r="Q30" s="179">
        <f t="shared" si="3"/>
        <v>281.72416712588961</v>
      </c>
      <c r="R30" s="178">
        <f t="shared" si="4"/>
        <v>7</v>
      </c>
      <c r="S30" s="177">
        <f t="shared" si="5"/>
        <v>20.783847980997624</v>
      </c>
      <c r="T30" s="175">
        <v>0</v>
      </c>
      <c r="U30" s="174">
        <f t="shared" si="6"/>
        <v>-0.48333333333333334</v>
      </c>
      <c r="V30" s="176">
        <f t="shared" si="7"/>
        <v>-1.5437027573725115</v>
      </c>
      <c r="W30" s="175">
        <v>25</v>
      </c>
      <c r="X30" s="174">
        <f t="shared" si="8"/>
        <v>2.6333333333333329</v>
      </c>
      <c r="Y30" s="173">
        <f t="shared" si="9"/>
        <v>7.2864785095000908</v>
      </c>
    </row>
    <row r="31" spans="1:36" s="160" customFormat="1" ht="19.899999999999999" customHeight="1" x14ac:dyDescent="0.25">
      <c r="A31" s="184"/>
      <c r="B31" s="382"/>
      <c r="C31" s="383"/>
      <c r="D31" s="383"/>
      <c r="E31" s="383"/>
      <c r="F31" s="383"/>
      <c r="G31" s="384"/>
      <c r="H31" s="183"/>
      <c r="I31" s="182"/>
      <c r="J31" s="175"/>
      <c r="K31" s="181"/>
      <c r="L31" s="179" t="str">
        <f t="shared" si="0"/>
        <v xml:space="preserve"> </v>
      </c>
      <c r="M31" s="178" t="str">
        <f t="shared" si="1"/>
        <v xml:space="preserve"> </v>
      </c>
      <c r="N31" s="177" t="str">
        <f t="shared" si="2"/>
        <v xml:space="preserve"> </v>
      </c>
      <c r="O31" s="175"/>
      <c r="P31" s="180"/>
      <c r="Q31" s="179" t="str">
        <f t="shared" si="3"/>
        <v xml:space="preserve"> </v>
      </c>
      <c r="R31" s="178" t="str">
        <f t="shared" si="4"/>
        <v xml:space="preserve"> </v>
      </c>
      <c r="S31" s="177" t="str">
        <f t="shared" si="5"/>
        <v xml:space="preserve"> </v>
      </c>
      <c r="T31" s="175"/>
      <c r="U31" s="174" t="str">
        <f t="shared" si="6"/>
        <v xml:space="preserve"> </v>
      </c>
      <c r="V31" s="176" t="str">
        <f t="shared" si="7"/>
        <v xml:space="preserve"> </v>
      </c>
      <c r="W31" s="175"/>
      <c r="X31" s="174" t="str">
        <f t="shared" si="8"/>
        <v xml:space="preserve"> </v>
      </c>
      <c r="Y31" s="173" t="str">
        <f t="shared" si="9"/>
        <v xml:space="preserve"> </v>
      </c>
    </row>
    <row r="32" spans="1:36" s="160" customFormat="1" ht="19.899999999999999" customHeight="1" x14ac:dyDescent="0.25">
      <c r="A32" s="184"/>
      <c r="B32" s="382"/>
      <c r="C32" s="383"/>
      <c r="D32" s="383"/>
      <c r="E32" s="383"/>
      <c r="F32" s="383"/>
      <c r="G32" s="384"/>
      <c r="H32" s="183"/>
      <c r="I32" s="182"/>
      <c r="J32" s="175"/>
      <c r="K32" s="181"/>
      <c r="L32" s="179" t="str">
        <f t="shared" si="0"/>
        <v xml:space="preserve"> </v>
      </c>
      <c r="M32" s="178" t="str">
        <f t="shared" si="1"/>
        <v xml:space="preserve"> </v>
      </c>
      <c r="N32" s="177" t="str">
        <f t="shared" si="2"/>
        <v xml:space="preserve"> </v>
      </c>
      <c r="O32" s="175"/>
      <c r="P32" s="180"/>
      <c r="Q32" s="179" t="str">
        <f t="shared" si="3"/>
        <v xml:space="preserve"> </v>
      </c>
      <c r="R32" s="178" t="str">
        <f t="shared" si="4"/>
        <v xml:space="preserve"> </v>
      </c>
      <c r="S32" s="177" t="str">
        <f t="shared" si="5"/>
        <v xml:space="preserve"> </v>
      </c>
      <c r="T32" s="175"/>
      <c r="U32" s="174" t="str">
        <f t="shared" si="6"/>
        <v xml:space="preserve"> </v>
      </c>
      <c r="V32" s="176" t="str">
        <f t="shared" si="7"/>
        <v xml:space="preserve"> </v>
      </c>
      <c r="W32" s="175"/>
      <c r="X32" s="174" t="str">
        <f t="shared" si="8"/>
        <v xml:space="preserve"> </v>
      </c>
      <c r="Y32" s="173" t="str">
        <f t="shared" si="9"/>
        <v xml:space="preserve"> </v>
      </c>
    </row>
    <row r="33" spans="1:25" s="160" customFormat="1" ht="19.899999999999999" customHeight="1" x14ac:dyDescent="0.25">
      <c r="A33" s="185"/>
      <c r="B33" s="382"/>
      <c r="C33" s="383"/>
      <c r="D33" s="383"/>
      <c r="E33" s="383"/>
      <c r="F33" s="383"/>
      <c r="G33" s="384"/>
      <c r="H33" s="183"/>
      <c r="I33" s="182"/>
      <c r="J33" s="175"/>
      <c r="K33" s="181"/>
      <c r="L33" s="179" t="str">
        <f t="shared" si="0"/>
        <v xml:space="preserve"> </v>
      </c>
      <c r="M33" s="178" t="str">
        <f t="shared" si="1"/>
        <v xml:space="preserve"> </v>
      </c>
      <c r="N33" s="177" t="str">
        <f t="shared" si="2"/>
        <v xml:space="preserve"> </v>
      </c>
      <c r="O33" s="175"/>
      <c r="P33" s="180"/>
      <c r="Q33" s="179" t="str">
        <f t="shared" si="3"/>
        <v xml:space="preserve"> </v>
      </c>
      <c r="R33" s="178" t="str">
        <f t="shared" si="4"/>
        <v xml:space="preserve"> </v>
      </c>
      <c r="S33" s="177" t="str">
        <f t="shared" si="5"/>
        <v xml:space="preserve"> </v>
      </c>
      <c r="T33" s="175"/>
      <c r="U33" s="174" t="str">
        <f t="shared" si="6"/>
        <v xml:space="preserve"> </v>
      </c>
      <c r="V33" s="176" t="str">
        <f t="shared" si="7"/>
        <v xml:space="preserve"> </v>
      </c>
      <c r="W33" s="175"/>
      <c r="X33" s="174" t="str">
        <f t="shared" si="8"/>
        <v xml:space="preserve"> </v>
      </c>
      <c r="Y33" s="173" t="str">
        <f t="shared" si="9"/>
        <v xml:space="preserve"> </v>
      </c>
    </row>
    <row r="34" spans="1:25" s="160" customFormat="1" ht="19.899999999999999" customHeight="1" x14ac:dyDescent="0.25">
      <c r="A34" s="185"/>
      <c r="B34" s="382"/>
      <c r="C34" s="383"/>
      <c r="D34" s="383"/>
      <c r="E34" s="383"/>
      <c r="F34" s="383"/>
      <c r="G34" s="384"/>
      <c r="H34" s="183"/>
      <c r="I34" s="182"/>
      <c r="J34" s="175"/>
      <c r="K34" s="181"/>
      <c r="L34" s="179" t="str">
        <f t="shared" si="0"/>
        <v xml:space="preserve"> </v>
      </c>
      <c r="M34" s="178" t="str">
        <f t="shared" si="1"/>
        <v xml:space="preserve"> </v>
      </c>
      <c r="N34" s="177" t="str">
        <f t="shared" si="2"/>
        <v xml:space="preserve"> </v>
      </c>
      <c r="O34" s="175"/>
      <c r="P34" s="180"/>
      <c r="Q34" s="179" t="str">
        <f t="shared" si="3"/>
        <v xml:space="preserve"> </v>
      </c>
      <c r="R34" s="178" t="str">
        <f t="shared" si="4"/>
        <v xml:space="preserve"> </v>
      </c>
      <c r="S34" s="177" t="str">
        <f t="shared" si="5"/>
        <v xml:space="preserve"> </v>
      </c>
      <c r="T34" s="175"/>
      <c r="U34" s="174" t="str">
        <f t="shared" si="6"/>
        <v xml:space="preserve"> </v>
      </c>
      <c r="V34" s="176" t="str">
        <f t="shared" si="7"/>
        <v xml:space="preserve"> </v>
      </c>
      <c r="W34" s="175"/>
      <c r="X34" s="174" t="str">
        <f t="shared" si="8"/>
        <v xml:space="preserve"> </v>
      </c>
      <c r="Y34" s="173" t="str">
        <f t="shared" si="9"/>
        <v xml:space="preserve"> </v>
      </c>
    </row>
    <row r="35" spans="1:25" s="160" customFormat="1" ht="19.899999999999999" customHeight="1" x14ac:dyDescent="0.25">
      <c r="A35" s="184"/>
      <c r="B35" s="382"/>
      <c r="C35" s="383"/>
      <c r="D35" s="383"/>
      <c r="E35" s="383"/>
      <c r="F35" s="383"/>
      <c r="G35" s="384"/>
      <c r="H35" s="183"/>
      <c r="I35" s="182"/>
      <c r="J35" s="175"/>
      <c r="K35" s="181"/>
      <c r="L35" s="179" t="str">
        <f t="shared" si="0"/>
        <v xml:space="preserve"> </v>
      </c>
      <c r="M35" s="178" t="str">
        <f t="shared" si="1"/>
        <v xml:space="preserve"> </v>
      </c>
      <c r="N35" s="177" t="str">
        <f t="shared" si="2"/>
        <v xml:space="preserve"> </v>
      </c>
      <c r="O35" s="175"/>
      <c r="P35" s="180"/>
      <c r="Q35" s="179" t="str">
        <f t="shared" si="3"/>
        <v xml:space="preserve"> </v>
      </c>
      <c r="R35" s="178" t="str">
        <f t="shared" si="4"/>
        <v xml:space="preserve"> </v>
      </c>
      <c r="S35" s="177" t="str">
        <f t="shared" si="5"/>
        <v xml:space="preserve"> </v>
      </c>
      <c r="T35" s="175"/>
      <c r="U35" s="174" t="str">
        <f t="shared" si="6"/>
        <v xml:space="preserve"> </v>
      </c>
      <c r="V35" s="176" t="str">
        <f t="shared" si="7"/>
        <v xml:space="preserve"> </v>
      </c>
      <c r="W35" s="175"/>
      <c r="X35" s="174" t="str">
        <f t="shared" si="8"/>
        <v xml:space="preserve"> </v>
      </c>
      <c r="Y35" s="173" t="str">
        <f t="shared" si="9"/>
        <v xml:space="preserve"> </v>
      </c>
    </row>
    <row r="36" spans="1:25" s="160" customFormat="1" ht="19.899999999999999" customHeight="1" x14ac:dyDescent="0.25">
      <c r="A36" s="184"/>
      <c r="B36" s="382"/>
      <c r="C36" s="383"/>
      <c r="D36" s="383"/>
      <c r="E36" s="383"/>
      <c r="F36" s="383"/>
      <c r="G36" s="384"/>
      <c r="H36" s="183"/>
      <c r="I36" s="182"/>
      <c r="J36" s="175"/>
      <c r="K36" s="181"/>
      <c r="L36" s="179" t="str">
        <f t="shared" si="0"/>
        <v xml:space="preserve"> </v>
      </c>
      <c r="M36" s="178" t="str">
        <f t="shared" si="1"/>
        <v xml:space="preserve"> </v>
      </c>
      <c r="N36" s="177" t="str">
        <f t="shared" si="2"/>
        <v xml:space="preserve"> </v>
      </c>
      <c r="O36" s="175"/>
      <c r="P36" s="180"/>
      <c r="Q36" s="179" t="str">
        <f t="shared" si="3"/>
        <v xml:space="preserve"> </v>
      </c>
      <c r="R36" s="178" t="str">
        <f t="shared" si="4"/>
        <v xml:space="preserve"> </v>
      </c>
      <c r="S36" s="177" t="str">
        <f t="shared" si="5"/>
        <v xml:space="preserve"> </v>
      </c>
      <c r="T36" s="175"/>
      <c r="U36" s="174" t="str">
        <f t="shared" si="6"/>
        <v xml:space="preserve"> </v>
      </c>
      <c r="V36" s="176" t="str">
        <f t="shared" si="7"/>
        <v xml:space="preserve"> </v>
      </c>
      <c r="W36" s="175"/>
      <c r="X36" s="174" t="str">
        <f t="shared" si="8"/>
        <v xml:space="preserve"> </v>
      </c>
      <c r="Y36" s="173" t="str">
        <f t="shared" si="9"/>
        <v xml:space="preserve"> </v>
      </c>
    </row>
    <row r="37" spans="1:25" s="160" customFormat="1" ht="19.899999999999999" customHeight="1" x14ac:dyDescent="0.25">
      <c r="A37" s="185"/>
      <c r="B37" s="382"/>
      <c r="C37" s="383"/>
      <c r="D37" s="383"/>
      <c r="E37" s="383"/>
      <c r="F37" s="383"/>
      <c r="G37" s="384"/>
      <c r="H37" s="183"/>
      <c r="I37" s="182"/>
      <c r="J37" s="175"/>
      <c r="K37" s="181"/>
      <c r="L37" s="179" t="str">
        <f t="shared" si="0"/>
        <v xml:space="preserve"> </v>
      </c>
      <c r="M37" s="178" t="str">
        <f t="shared" si="1"/>
        <v xml:space="preserve"> </v>
      </c>
      <c r="N37" s="177" t="str">
        <f t="shared" si="2"/>
        <v xml:space="preserve"> </v>
      </c>
      <c r="O37" s="175"/>
      <c r="P37" s="180"/>
      <c r="Q37" s="179" t="str">
        <f t="shared" si="3"/>
        <v xml:space="preserve"> </v>
      </c>
      <c r="R37" s="178" t="str">
        <f t="shared" si="4"/>
        <v xml:space="preserve"> </v>
      </c>
      <c r="S37" s="177" t="str">
        <f t="shared" si="5"/>
        <v xml:space="preserve"> </v>
      </c>
      <c r="T37" s="175"/>
      <c r="U37" s="174" t="str">
        <f t="shared" si="6"/>
        <v xml:space="preserve"> </v>
      </c>
      <c r="V37" s="176" t="str">
        <f t="shared" si="7"/>
        <v xml:space="preserve"> </v>
      </c>
      <c r="W37" s="175"/>
      <c r="X37" s="174" t="str">
        <f t="shared" si="8"/>
        <v xml:space="preserve"> </v>
      </c>
      <c r="Y37" s="173" t="str">
        <f t="shared" si="9"/>
        <v xml:space="preserve"> </v>
      </c>
    </row>
    <row r="38" spans="1:25" s="160" customFormat="1" ht="19.899999999999999" customHeight="1" x14ac:dyDescent="0.25">
      <c r="A38" s="184"/>
      <c r="B38" s="382"/>
      <c r="C38" s="383"/>
      <c r="D38" s="383"/>
      <c r="E38" s="383"/>
      <c r="F38" s="383"/>
      <c r="G38" s="384"/>
      <c r="H38" s="183"/>
      <c r="I38" s="182"/>
      <c r="J38" s="175"/>
      <c r="K38" s="181"/>
      <c r="L38" s="179" t="str">
        <f t="shared" si="0"/>
        <v xml:space="preserve"> </v>
      </c>
      <c r="M38" s="178" t="str">
        <f t="shared" si="1"/>
        <v xml:space="preserve"> </v>
      </c>
      <c r="N38" s="177" t="str">
        <f t="shared" si="2"/>
        <v xml:space="preserve"> </v>
      </c>
      <c r="O38" s="175"/>
      <c r="P38" s="180"/>
      <c r="Q38" s="179" t="str">
        <f t="shared" si="3"/>
        <v xml:space="preserve"> </v>
      </c>
      <c r="R38" s="178" t="str">
        <f t="shared" si="4"/>
        <v xml:space="preserve"> </v>
      </c>
      <c r="S38" s="177" t="str">
        <f t="shared" si="5"/>
        <v xml:space="preserve"> </v>
      </c>
      <c r="T38" s="175"/>
      <c r="U38" s="174" t="str">
        <f t="shared" si="6"/>
        <v xml:space="preserve"> </v>
      </c>
      <c r="V38" s="176" t="str">
        <f t="shared" si="7"/>
        <v xml:space="preserve"> </v>
      </c>
      <c r="W38" s="175"/>
      <c r="X38" s="174" t="str">
        <f t="shared" si="8"/>
        <v xml:space="preserve"> </v>
      </c>
      <c r="Y38" s="173" t="str">
        <f t="shared" si="9"/>
        <v xml:space="preserve"> </v>
      </c>
    </row>
    <row r="39" spans="1:25" s="160" customFormat="1" ht="19.899999999999999" customHeight="1" x14ac:dyDescent="0.25">
      <c r="A39" s="184"/>
      <c r="B39" s="382"/>
      <c r="C39" s="383"/>
      <c r="D39" s="383"/>
      <c r="E39" s="383"/>
      <c r="F39" s="383"/>
      <c r="G39" s="384"/>
      <c r="H39" s="183"/>
      <c r="I39" s="182"/>
      <c r="J39" s="175"/>
      <c r="K39" s="181"/>
      <c r="L39" s="179" t="str">
        <f t="shared" si="0"/>
        <v xml:space="preserve"> </v>
      </c>
      <c r="M39" s="178" t="str">
        <f t="shared" si="1"/>
        <v xml:space="preserve"> </v>
      </c>
      <c r="N39" s="177" t="str">
        <f t="shared" si="2"/>
        <v xml:space="preserve"> </v>
      </c>
      <c r="O39" s="175"/>
      <c r="P39" s="180"/>
      <c r="Q39" s="179" t="str">
        <f t="shared" si="3"/>
        <v xml:space="preserve"> </v>
      </c>
      <c r="R39" s="178" t="str">
        <f t="shared" si="4"/>
        <v xml:space="preserve"> </v>
      </c>
      <c r="S39" s="177" t="str">
        <f t="shared" si="5"/>
        <v xml:space="preserve"> </v>
      </c>
      <c r="T39" s="175"/>
      <c r="U39" s="174" t="str">
        <f t="shared" si="6"/>
        <v xml:space="preserve"> </v>
      </c>
      <c r="V39" s="176" t="str">
        <f t="shared" si="7"/>
        <v xml:space="preserve"> </v>
      </c>
      <c r="W39" s="175"/>
      <c r="X39" s="174" t="str">
        <f t="shared" si="8"/>
        <v xml:space="preserve"> </v>
      </c>
      <c r="Y39" s="173" t="str">
        <f t="shared" si="9"/>
        <v xml:space="preserve"> </v>
      </c>
    </row>
    <row r="40" spans="1:25" s="160" customFormat="1" ht="19.899999999999999" customHeight="1" x14ac:dyDescent="0.25">
      <c r="A40" s="184"/>
      <c r="B40" s="382"/>
      <c r="C40" s="383"/>
      <c r="D40" s="383"/>
      <c r="E40" s="383"/>
      <c r="F40" s="383"/>
      <c r="G40" s="384"/>
      <c r="H40" s="183"/>
      <c r="I40" s="182"/>
      <c r="J40" s="175"/>
      <c r="K40" s="181"/>
      <c r="L40" s="179" t="str">
        <f t="shared" si="0"/>
        <v xml:space="preserve"> </v>
      </c>
      <c r="M40" s="178" t="str">
        <f t="shared" si="1"/>
        <v xml:space="preserve"> </v>
      </c>
      <c r="N40" s="177" t="str">
        <f t="shared" si="2"/>
        <v xml:space="preserve"> </v>
      </c>
      <c r="O40" s="175"/>
      <c r="P40" s="180"/>
      <c r="Q40" s="179" t="str">
        <f t="shared" si="3"/>
        <v xml:space="preserve"> </v>
      </c>
      <c r="R40" s="178" t="str">
        <f t="shared" si="4"/>
        <v xml:space="preserve"> </v>
      </c>
      <c r="S40" s="177" t="str">
        <f t="shared" si="5"/>
        <v xml:space="preserve"> </v>
      </c>
      <c r="T40" s="175"/>
      <c r="U40" s="174" t="str">
        <f t="shared" si="6"/>
        <v xml:space="preserve"> </v>
      </c>
      <c r="V40" s="176" t="str">
        <f t="shared" si="7"/>
        <v xml:space="preserve"> </v>
      </c>
      <c r="W40" s="175"/>
      <c r="X40" s="174" t="str">
        <f t="shared" si="8"/>
        <v xml:space="preserve"> </v>
      </c>
      <c r="Y40" s="173" t="str">
        <f t="shared" si="9"/>
        <v xml:space="preserve"> </v>
      </c>
    </row>
    <row r="41" spans="1:25" s="160" customFormat="1" ht="19.899999999999999" customHeight="1" thickBot="1" x14ac:dyDescent="0.3">
      <c r="A41" s="172"/>
      <c r="B41" s="385"/>
      <c r="C41" s="386"/>
      <c r="D41" s="386"/>
      <c r="E41" s="386"/>
      <c r="F41" s="386"/>
      <c r="G41" s="387"/>
      <c r="H41" s="171"/>
      <c r="I41" s="170"/>
      <c r="J41" s="163"/>
      <c r="K41" s="169"/>
      <c r="L41" s="167" t="str">
        <f t="shared" si="0"/>
        <v xml:space="preserve"> </v>
      </c>
      <c r="M41" s="166" t="str">
        <f t="shared" si="1"/>
        <v xml:space="preserve"> </v>
      </c>
      <c r="N41" s="165" t="str">
        <f t="shared" si="2"/>
        <v xml:space="preserve"> </v>
      </c>
      <c r="O41" s="163"/>
      <c r="P41" s="168"/>
      <c r="Q41" s="167" t="str">
        <f t="shared" si="3"/>
        <v xml:space="preserve"> </v>
      </c>
      <c r="R41" s="166" t="str">
        <f t="shared" si="4"/>
        <v xml:space="preserve"> </v>
      </c>
      <c r="S41" s="165" t="str">
        <f t="shared" si="5"/>
        <v xml:space="preserve"> </v>
      </c>
      <c r="T41" s="163"/>
      <c r="U41" s="162" t="str">
        <f t="shared" si="6"/>
        <v xml:space="preserve"> </v>
      </c>
      <c r="V41" s="164" t="str">
        <f t="shared" si="7"/>
        <v xml:space="preserve"> </v>
      </c>
      <c r="W41" s="163"/>
      <c r="X41" s="162" t="str">
        <f t="shared" si="8"/>
        <v xml:space="preserve"> </v>
      </c>
      <c r="Y41" s="161" t="str">
        <f t="shared" si="9"/>
        <v xml:space="preserve"> </v>
      </c>
    </row>
    <row r="42" spans="1:25" ht="13.5" thickTop="1" x14ac:dyDescent="0.2"/>
  </sheetData>
  <sheetProtection selectLockedCells="1"/>
  <protectedRanges>
    <protectedRange sqref="A22:A41" name="Range11_2_2"/>
  </protectedRanges>
  <mergeCells count="111">
    <mergeCell ref="B40:G40"/>
    <mergeCell ref="B41:G41"/>
    <mergeCell ref="B34:G34"/>
    <mergeCell ref="B35:G35"/>
    <mergeCell ref="B36:G36"/>
    <mergeCell ref="B37:G37"/>
    <mergeCell ref="B38:G38"/>
    <mergeCell ref="B39:G39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20:G20"/>
    <mergeCell ref="J20:N20"/>
    <mergeCell ref="O20:S20"/>
    <mergeCell ref="T20:V20"/>
    <mergeCell ref="W20:Y20"/>
    <mergeCell ref="B21:G21"/>
    <mergeCell ref="B22:G22"/>
    <mergeCell ref="B23:G23"/>
    <mergeCell ref="B24:G24"/>
    <mergeCell ref="A18:E18"/>
    <mergeCell ref="J18:M18"/>
    <mergeCell ref="N18:S18"/>
    <mergeCell ref="T18:V18"/>
    <mergeCell ref="W18:Y18"/>
    <mergeCell ref="A19:E19"/>
    <mergeCell ref="H19:I19"/>
    <mergeCell ref="J19:S19"/>
    <mergeCell ref="T19:Y19"/>
    <mergeCell ref="A16:E16"/>
    <mergeCell ref="J16:M16"/>
    <mergeCell ref="N16:P16"/>
    <mergeCell ref="Q16:S16"/>
    <mergeCell ref="T16:V16"/>
    <mergeCell ref="W16:Y16"/>
    <mergeCell ref="A17:E17"/>
    <mergeCell ref="J17:M17"/>
    <mergeCell ref="N17:P17"/>
    <mergeCell ref="Q17:S17"/>
    <mergeCell ref="T17:V17"/>
    <mergeCell ref="W17:Y17"/>
    <mergeCell ref="A14:E14"/>
    <mergeCell ref="J14:M14"/>
    <mergeCell ref="N14:P14"/>
    <mergeCell ref="Q14:S14"/>
    <mergeCell ref="T14:V14"/>
    <mergeCell ref="W14:Y14"/>
    <mergeCell ref="A15:E15"/>
    <mergeCell ref="J15:M15"/>
    <mergeCell ref="N15:P15"/>
    <mergeCell ref="Q15:S15"/>
    <mergeCell ref="T15:V15"/>
    <mergeCell ref="W15:Y15"/>
    <mergeCell ref="A12:E12"/>
    <mergeCell ref="J12:M12"/>
    <mergeCell ref="N12:P12"/>
    <mergeCell ref="Q12:S12"/>
    <mergeCell ref="T12:V12"/>
    <mergeCell ref="W12:Y12"/>
    <mergeCell ref="A13:E13"/>
    <mergeCell ref="J13:M13"/>
    <mergeCell ref="N13:P13"/>
    <mergeCell ref="Q13:S13"/>
    <mergeCell ref="T13:V13"/>
    <mergeCell ref="W13:Y13"/>
    <mergeCell ref="A10:E10"/>
    <mergeCell ref="J10:M10"/>
    <mergeCell ref="N10:P10"/>
    <mergeCell ref="Q10:S10"/>
    <mergeCell ref="T10:V10"/>
    <mergeCell ref="W10:Y10"/>
    <mergeCell ref="A11:E11"/>
    <mergeCell ref="J11:M11"/>
    <mergeCell ref="N11:P11"/>
    <mergeCell ref="Q11:S11"/>
    <mergeCell ref="T11:V11"/>
    <mergeCell ref="W11:Y11"/>
    <mergeCell ref="A8:E8"/>
    <mergeCell ref="H8:I8"/>
    <mergeCell ref="N8:S8"/>
    <mergeCell ref="T8:Y8"/>
    <mergeCell ref="A9:E9"/>
    <mergeCell ref="N9:P9"/>
    <mergeCell ref="Q9:S9"/>
    <mergeCell ref="T9:V9"/>
    <mergeCell ref="W9:Y9"/>
    <mergeCell ref="J4:Y4"/>
    <mergeCell ref="A5:C5"/>
    <mergeCell ref="D5:G5"/>
    <mergeCell ref="H5:I6"/>
    <mergeCell ref="J5:Y6"/>
    <mergeCell ref="A6:C6"/>
    <mergeCell ref="D6:G6"/>
    <mergeCell ref="A7:C7"/>
    <mergeCell ref="D7:G7"/>
    <mergeCell ref="H7:Y7"/>
    <mergeCell ref="A1:C1"/>
    <mergeCell ref="D1:G1"/>
    <mergeCell ref="A2:C2"/>
    <mergeCell ref="D2:G2"/>
    <mergeCell ref="A3:C3"/>
    <mergeCell ref="D3:G3"/>
    <mergeCell ref="A4:C4"/>
    <mergeCell ref="D4:G4"/>
    <mergeCell ref="H4:I4"/>
  </mergeCells>
  <printOptions horizontalCentered="1"/>
  <pageMargins left="0.25" right="0.25" top="0.25" bottom="0.25" header="0" footer="0"/>
  <pageSetup scale="73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51"/>
  <sheetViews>
    <sheetView showGridLines="0" zoomScaleNormal="100" workbookViewId="0">
      <selection activeCell="A18" sqref="A18:H26"/>
    </sheetView>
  </sheetViews>
  <sheetFormatPr defaultRowHeight="12.75" x14ac:dyDescent="0.2"/>
  <cols>
    <col min="1" max="1" width="3.42578125" style="13" customWidth="1"/>
    <col min="2" max="3" width="10.42578125" style="13" customWidth="1"/>
    <col min="4" max="4" width="18.28515625" style="13" customWidth="1"/>
    <col min="5" max="5" width="5.28515625" style="13" customWidth="1"/>
    <col min="6" max="7" width="2.5703125" style="13" customWidth="1"/>
    <col min="8" max="8" width="5.28515625" style="13" customWidth="1"/>
    <col min="9" max="19" width="7.42578125" style="13" customWidth="1"/>
    <col min="20" max="16384" width="9.140625" style="13"/>
  </cols>
  <sheetData>
    <row r="1" spans="1:22" ht="39" customHeight="1" thickBot="1" x14ac:dyDescent="0.25">
      <c r="A1" s="442"/>
      <c r="B1" s="443"/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3"/>
      <c r="S1" s="443"/>
    </row>
    <row r="2" spans="1:22" ht="13.5" customHeight="1" thickTop="1" x14ac:dyDescent="0.2">
      <c r="A2" s="14"/>
      <c r="B2" s="15" t="s">
        <v>0</v>
      </c>
      <c r="C2" s="444" t="s">
        <v>45</v>
      </c>
      <c r="D2" s="445"/>
      <c r="E2" s="446" t="s">
        <v>1</v>
      </c>
      <c r="F2" s="447"/>
      <c r="G2" s="447"/>
      <c r="H2" s="448"/>
      <c r="I2" s="449" t="s">
        <v>50</v>
      </c>
      <c r="J2" s="450"/>
      <c r="K2" s="450"/>
      <c r="L2" s="450"/>
      <c r="M2" s="450"/>
      <c r="N2" s="450"/>
      <c r="O2" s="450"/>
      <c r="P2" s="450"/>
      <c r="Q2" s="450"/>
      <c r="R2" s="450"/>
      <c r="S2" s="451"/>
    </row>
    <row r="3" spans="1:22" ht="13.5" customHeight="1" x14ac:dyDescent="0.2">
      <c r="A3" s="16"/>
      <c r="B3" s="17" t="s">
        <v>2</v>
      </c>
      <c r="C3" s="452">
        <v>43840</v>
      </c>
      <c r="D3" s="453"/>
      <c r="E3" s="454" t="s">
        <v>42</v>
      </c>
      <c r="F3" s="455"/>
      <c r="G3" s="455"/>
      <c r="H3" s="456"/>
      <c r="I3" s="460" t="s">
        <v>51</v>
      </c>
      <c r="J3" s="461"/>
      <c r="K3" s="461"/>
      <c r="L3" s="461"/>
      <c r="M3" s="461"/>
      <c r="N3" s="461"/>
      <c r="O3" s="461"/>
      <c r="P3" s="461"/>
      <c r="Q3" s="461"/>
      <c r="R3" s="461"/>
      <c r="S3" s="462"/>
    </row>
    <row r="4" spans="1:22" ht="13.5" customHeight="1" thickBot="1" x14ac:dyDescent="0.25">
      <c r="A4" s="18"/>
      <c r="B4" s="19" t="s">
        <v>3</v>
      </c>
      <c r="C4" s="466" t="s">
        <v>46</v>
      </c>
      <c r="D4" s="467"/>
      <c r="E4" s="457"/>
      <c r="F4" s="458"/>
      <c r="G4" s="458"/>
      <c r="H4" s="459"/>
      <c r="I4" s="463"/>
      <c r="J4" s="464"/>
      <c r="K4" s="464"/>
      <c r="L4" s="464"/>
      <c r="M4" s="464"/>
      <c r="N4" s="464"/>
      <c r="O4" s="464"/>
      <c r="P4" s="464"/>
      <c r="Q4" s="464"/>
      <c r="R4" s="464"/>
      <c r="S4" s="465"/>
    </row>
    <row r="5" spans="1:22" ht="13.5" customHeight="1" thickTop="1" x14ac:dyDescent="0.2">
      <c r="A5" s="20"/>
      <c r="B5" s="19" t="s">
        <v>4</v>
      </c>
      <c r="C5" s="466" t="s">
        <v>47</v>
      </c>
      <c r="D5" s="467"/>
      <c r="E5" s="21" t="s">
        <v>5</v>
      </c>
      <c r="F5" s="22"/>
      <c r="G5" s="23"/>
      <c r="H5" s="24"/>
      <c r="I5" s="471" t="s">
        <v>6</v>
      </c>
      <c r="J5" s="472"/>
      <c r="K5" s="473"/>
      <c r="L5" s="25" t="s">
        <v>7</v>
      </c>
      <c r="M5" s="26"/>
      <c r="N5" s="23"/>
      <c r="O5" s="27"/>
      <c r="P5" s="116" t="s">
        <v>8</v>
      </c>
      <c r="Q5" s="28"/>
      <c r="R5" s="23"/>
      <c r="S5" s="29"/>
      <c r="V5" s="30">
        <f>IF(ISBLANK(L14)," ",SQRT(1+L14/L13))</f>
        <v>1.4142135623730951</v>
      </c>
    </row>
    <row r="6" spans="1:22" ht="13.5" customHeight="1" x14ac:dyDescent="0.2">
      <c r="A6" s="31"/>
      <c r="B6" s="32" t="s">
        <v>9</v>
      </c>
      <c r="C6" s="452">
        <v>43841</v>
      </c>
      <c r="D6" s="453"/>
      <c r="E6" s="33"/>
      <c r="F6" s="34"/>
      <c r="G6" s="35"/>
      <c r="H6" s="36"/>
      <c r="I6" s="37" t="s">
        <v>10</v>
      </c>
      <c r="J6" s="38" t="s">
        <v>43</v>
      </c>
      <c r="K6" s="38" t="s">
        <v>44</v>
      </c>
      <c r="L6" s="39" t="s">
        <v>11</v>
      </c>
      <c r="M6" s="40"/>
      <c r="N6" s="41" t="s">
        <v>12</v>
      </c>
      <c r="O6" s="40"/>
      <c r="P6" s="42" t="s">
        <v>11</v>
      </c>
      <c r="Q6" s="43"/>
      <c r="R6" s="41" t="s">
        <v>12</v>
      </c>
      <c r="S6" s="44"/>
      <c r="V6" s="30">
        <f>IF(ISBLANK(L14)," ",SQRT(L11*L14))</f>
        <v>1.4142135623730951</v>
      </c>
    </row>
    <row r="7" spans="1:22" ht="13.5" customHeight="1" x14ac:dyDescent="0.2">
      <c r="A7" s="45"/>
      <c r="B7" s="19" t="s">
        <v>13</v>
      </c>
      <c r="C7" s="466" t="s">
        <v>48</v>
      </c>
      <c r="D7" s="467"/>
      <c r="E7" s="46"/>
      <c r="F7" s="47"/>
      <c r="G7" s="48"/>
      <c r="H7" s="49" t="s">
        <v>14</v>
      </c>
      <c r="I7" s="92"/>
      <c r="J7" s="111"/>
      <c r="K7" s="93"/>
      <c r="L7" s="440" t="s">
        <v>52</v>
      </c>
      <c r="M7" s="441"/>
      <c r="N7" s="438" t="str">
        <f>IF(L7="","",L7)</f>
        <v>2360/43-93</v>
      </c>
      <c r="O7" s="439"/>
      <c r="P7" s="435">
        <v>3030</v>
      </c>
      <c r="Q7" s="436"/>
      <c r="R7" s="435">
        <f>IF(P7="","",P7)</f>
        <v>3030</v>
      </c>
      <c r="S7" s="437"/>
      <c r="V7" s="30">
        <f>IF(ISBLANK(L14)," ",V5*V6)</f>
        <v>2.0000000000000004</v>
      </c>
    </row>
    <row r="8" spans="1:22" ht="13.5" customHeight="1" thickBot="1" x14ac:dyDescent="0.25">
      <c r="A8" s="50"/>
      <c r="B8" s="19" t="s">
        <v>15</v>
      </c>
      <c r="C8" s="474" t="s">
        <v>49</v>
      </c>
      <c r="D8" s="475"/>
      <c r="E8" s="51"/>
      <c r="F8" s="52"/>
      <c r="G8" s="48"/>
      <c r="H8" s="49" t="s">
        <v>16</v>
      </c>
      <c r="I8" s="92"/>
      <c r="J8" s="92"/>
      <c r="K8" s="94"/>
      <c r="L8" s="411" t="s">
        <v>53</v>
      </c>
      <c r="M8" s="412"/>
      <c r="N8" s="411" t="str">
        <f>IF(L8="","",L8)</f>
        <v>227430/PR389072</v>
      </c>
      <c r="O8" s="412"/>
      <c r="P8" s="405">
        <v>247862</v>
      </c>
      <c r="Q8" s="406"/>
      <c r="R8" s="405">
        <f>IF(P8="","",P8)</f>
        <v>247862</v>
      </c>
      <c r="S8" s="407"/>
      <c r="V8" s="30">
        <f>IF(ISBLANK(N14)," ",SQRT(1+N14/N13))</f>
        <v>1.4142135623730951</v>
      </c>
    </row>
    <row r="9" spans="1:22" ht="13.5" customHeight="1" thickTop="1" x14ac:dyDescent="0.2">
      <c r="A9" s="1" t="s">
        <v>17</v>
      </c>
      <c r="B9" s="53"/>
      <c r="C9" s="54"/>
      <c r="D9" s="2" t="s">
        <v>7</v>
      </c>
      <c r="E9" s="51"/>
      <c r="F9" s="52"/>
      <c r="G9" s="55"/>
      <c r="H9" s="49" t="s">
        <v>18</v>
      </c>
      <c r="I9" s="115"/>
      <c r="J9" s="112"/>
      <c r="K9" s="95"/>
      <c r="L9" s="428">
        <v>44183</v>
      </c>
      <c r="M9" s="429"/>
      <c r="N9" s="430">
        <f>IF(L9="","",L9)</f>
        <v>44183</v>
      </c>
      <c r="O9" s="431"/>
      <c r="P9" s="432">
        <v>43865</v>
      </c>
      <c r="Q9" s="433"/>
      <c r="R9" s="432">
        <f>IF(P9="","",P9)</f>
        <v>43865</v>
      </c>
      <c r="S9" s="434"/>
      <c r="V9" s="30">
        <f>IF(ISBLANK(N14)," ",SQRT(N11*N14))</f>
        <v>16.822603841260722</v>
      </c>
    </row>
    <row r="10" spans="1:22" ht="13.5" customHeight="1" x14ac:dyDescent="0.2">
      <c r="A10" s="3" t="s">
        <v>19</v>
      </c>
      <c r="B10" s="56"/>
      <c r="C10" s="56"/>
      <c r="D10" s="4" t="s">
        <v>20</v>
      </c>
      <c r="E10" s="57"/>
      <c r="F10" s="58"/>
      <c r="G10" s="59"/>
      <c r="H10" s="60" t="s">
        <v>21</v>
      </c>
      <c r="I10" s="61"/>
      <c r="J10" s="62"/>
      <c r="K10" s="63"/>
      <c r="L10" s="418">
        <v>0.20130000000000001</v>
      </c>
      <c r="M10" s="419"/>
      <c r="N10" s="420">
        <v>0.33679999999999999</v>
      </c>
      <c r="O10" s="421"/>
      <c r="P10" s="422">
        <v>0.31309999999999999</v>
      </c>
      <c r="Q10" s="423"/>
      <c r="R10" s="422">
        <v>0.3614</v>
      </c>
      <c r="S10" s="424"/>
      <c r="V10" s="30">
        <f>IF(ISBLANK(N14)," ",V8*V9)</f>
        <v>23.79075450674064</v>
      </c>
    </row>
    <row r="11" spans="1:22" ht="13.5" customHeight="1" x14ac:dyDescent="0.2">
      <c r="A11" s="5" t="s">
        <v>22</v>
      </c>
      <c r="B11" s="56"/>
      <c r="C11" s="56"/>
      <c r="D11" s="2" t="s">
        <v>8</v>
      </c>
      <c r="E11" s="64"/>
      <c r="F11" s="65"/>
      <c r="G11" s="66"/>
      <c r="H11" s="49" t="s">
        <v>23</v>
      </c>
      <c r="I11" s="96"/>
      <c r="J11" s="96"/>
      <c r="K11" s="97"/>
      <c r="L11" s="425">
        <v>2</v>
      </c>
      <c r="M11" s="426"/>
      <c r="N11" s="425">
        <v>283</v>
      </c>
      <c r="O11" s="426"/>
      <c r="P11" s="425">
        <v>29</v>
      </c>
      <c r="Q11" s="426"/>
      <c r="R11" s="425">
        <v>1342</v>
      </c>
      <c r="S11" s="427"/>
      <c r="V11" s="30">
        <f>IF(ISBLANK(P13)," ",SQRT(1+P14/P13))</f>
        <v>1.0082988974836116</v>
      </c>
    </row>
    <row r="12" spans="1:22" ht="13.5" customHeight="1" x14ac:dyDescent="0.2">
      <c r="A12" s="5" t="s">
        <v>24</v>
      </c>
      <c r="B12" s="67"/>
      <c r="C12" s="56"/>
      <c r="D12" s="4" t="s">
        <v>25</v>
      </c>
      <c r="E12" s="51"/>
      <c r="F12" s="52"/>
      <c r="G12" s="48"/>
      <c r="H12" s="49" t="s">
        <v>26</v>
      </c>
      <c r="I12" s="61"/>
      <c r="J12" s="68"/>
      <c r="K12" s="61"/>
      <c r="L12" s="405">
        <v>1</v>
      </c>
      <c r="M12" s="406"/>
      <c r="N12" s="405">
        <v>1</v>
      </c>
      <c r="O12" s="406"/>
      <c r="P12" s="405">
        <v>1</v>
      </c>
      <c r="Q12" s="406"/>
      <c r="R12" s="405">
        <v>1</v>
      </c>
      <c r="S12" s="407"/>
      <c r="V12" s="30"/>
    </row>
    <row r="13" spans="1:22" ht="13.5" customHeight="1" x14ac:dyDescent="0.2">
      <c r="A13" s="3" t="s">
        <v>28</v>
      </c>
      <c r="B13" s="67"/>
      <c r="C13" s="56"/>
      <c r="D13" s="4" t="s">
        <v>29</v>
      </c>
      <c r="E13" s="51"/>
      <c r="F13" s="52"/>
      <c r="G13" s="69"/>
      <c r="H13" s="49" t="s">
        <v>30</v>
      </c>
      <c r="I13" s="61"/>
      <c r="J13" s="68"/>
      <c r="K13" s="70"/>
      <c r="L13" s="411">
        <v>1</v>
      </c>
      <c r="M13" s="412"/>
      <c r="N13" s="411">
        <v>1</v>
      </c>
      <c r="O13" s="412"/>
      <c r="P13" s="411">
        <v>60</v>
      </c>
      <c r="Q13" s="412"/>
      <c r="R13" s="411">
        <v>60</v>
      </c>
      <c r="S13" s="413"/>
      <c r="V13" s="30"/>
    </row>
    <row r="14" spans="1:22" ht="13.5" customHeight="1" x14ac:dyDescent="0.2">
      <c r="A14" s="3" t="s">
        <v>31</v>
      </c>
      <c r="B14" s="67"/>
      <c r="C14" s="56"/>
      <c r="E14" s="51"/>
      <c r="F14" s="52"/>
      <c r="G14" s="69"/>
      <c r="H14" s="49" t="s">
        <v>32</v>
      </c>
      <c r="I14" s="61"/>
      <c r="J14" s="68"/>
      <c r="K14" s="70"/>
      <c r="L14" s="411">
        <v>1</v>
      </c>
      <c r="M14" s="412"/>
      <c r="N14" s="411">
        <v>1</v>
      </c>
      <c r="O14" s="412"/>
      <c r="P14" s="411">
        <v>1</v>
      </c>
      <c r="Q14" s="412"/>
      <c r="R14" s="411">
        <v>1</v>
      </c>
      <c r="S14" s="413"/>
      <c r="V14" s="30"/>
    </row>
    <row r="15" spans="1:22" ht="13.5" customHeight="1" x14ac:dyDescent="0.2">
      <c r="A15" s="3" t="s">
        <v>33</v>
      </c>
      <c r="B15" s="56"/>
      <c r="C15" s="56"/>
      <c r="E15" s="468" t="s">
        <v>34</v>
      </c>
      <c r="F15" s="469"/>
      <c r="G15" s="469"/>
      <c r="H15" s="470"/>
      <c r="I15" s="71"/>
      <c r="J15" s="72"/>
      <c r="K15" s="73"/>
      <c r="L15" s="397">
        <f>IF(ISBLANK(L11)," ",3+3.29*((L11/L13)*L14*(1+(L14/L13)))^0.5)</f>
        <v>9.58</v>
      </c>
      <c r="M15" s="398"/>
      <c r="N15" s="397">
        <f>IF(ISBLANK(N11)," ",3+3.29*((N11/N13)*N14*(1+(N14/N13)))^0.5)</f>
        <v>81.271582327176702</v>
      </c>
      <c r="O15" s="398"/>
      <c r="P15" s="397">
        <f>IF(ISBLANK(P11)," ",3+3.29*((P11/P13)*P14*(1+(P14/P13)))^0.5)</f>
        <v>5.3062615793145023</v>
      </c>
      <c r="Q15" s="398"/>
      <c r="R15" s="397">
        <f>IF(ISBLANK(R11)," ",3+3.29*((R11/R13)*R14*(1+(R14/R13)))^0.5)</f>
        <v>18.6886589806494</v>
      </c>
      <c r="S15" s="414"/>
      <c r="V15" s="30"/>
    </row>
    <row r="16" spans="1:22" ht="13.5" customHeight="1" thickBot="1" x14ac:dyDescent="0.25">
      <c r="A16" s="3" t="s">
        <v>35</v>
      </c>
      <c r="B16" s="56"/>
      <c r="C16" s="56"/>
      <c r="D16" s="74"/>
      <c r="E16" s="415" t="s">
        <v>36</v>
      </c>
      <c r="F16" s="416"/>
      <c r="G16" s="416"/>
      <c r="H16" s="417"/>
      <c r="I16" s="71"/>
      <c r="J16" s="72"/>
      <c r="K16" s="73"/>
      <c r="L16" s="397">
        <f>IF(ISBLANK(L11)," ",(3+3.29*((L11/L13)*L14*(1+(L14/L13)))^0.5)/L14/L10/L12)</f>
        <v>47.590660705414805</v>
      </c>
      <c r="M16" s="398"/>
      <c r="N16" s="397">
        <f>IF(ISBLANK(N11)," ",(3+3.29*((N11/N13)*N14*(1+(N14/N13)))^0.5)/N14/N10/N12)</f>
        <v>241.30517318045341</v>
      </c>
      <c r="O16" s="398"/>
      <c r="P16" s="402">
        <f>IF(ISBLANK(P11)," ",(3+3.29*((P11/P13)*P14*(1+(P14/P13)))^0.5)/P14/P10/P12)</f>
        <v>16.947497857919203</v>
      </c>
      <c r="Q16" s="403"/>
      <c r="R16" s="402">
        <f>IF(ISBLANK(R11)," ",(3+3.29*((R11/R13)*R14*(1+(R14/R13)))^0.5)/R14/R10/R12)</f>
        <v>51.711840012864968</v>
      </c>
      <c r="S16" s="404"/>
      <c r="V16" s="30"/>
    </row>
    <row r="17" spans="1:21" s="91" customFormat="1" ht="24" thickTop="1" thickBot="1" x14ac:dyDescent="0.25">
      <c r="A17" s="6" t="s">
        <v>37</v>
      </c>
      <c r="B17" s="408" t="s">
        <v>38</v>
      </c>
      <c r="C17" s="409"/>
      <c r="D17" s="409"/>
      <c r="E17" s="409"/>
      <c r="F17" s="409"/>
      <c r="G17" s="409"/>
      <c r="H17" s="410"/>
      <c r="I17" s="11" t="s">
        <v>39</v>
      </c>
      <c r="J17" s="12" t="s">
        <v>43</v>
      </c>
      <c r="K17" s="8" t="s">
        <v>44</v>
      </c>
      <c r="L17" s="7" t="s">
        <v>40</v>
      </c>
      <c r="M17" s="8" t="s">
        <v>41</v>
      </c>
      <c r="N17" s="7" t="s">
        <v>40</v>
      </c>
      <c r="O17" s="8" t="s">
        <v>41</v>
      </c>
      <c r="P17" s="7" t="s">
        <v>40</v>
      </c>
      <c r="Q17" s="9" t="s">
        <v>41</v>
      </c>
      <c r="R17" s="7" t="s">
        <v>40</v>
      </c>
      <c r="S17" s="10" t="s">
        <v>41</v>
      </c>
    </row>
    <row r="18" spans="1:21" s="80" customFormat="1" ht="15.6" customHeight="1" thickTop="1" x14ac:dyDescent="0.2">
      <c r="A18" s="98">
        <v>1</v>
      </c>
      <c r="B18" s="399" t="s">
        <v>54</v>
      </c>
      <c r="C18" s="400"/>
      <c r="D18" s="400"/>
      <c r="E18" s="400"/>
      <c r="F18" s="400"/>
      <c r="G18" s="400"/>
      <c r="H18" s="401"/>
      <c r="I18" s="99"/>
      <c r="J18" s="100"/>
      <c r="K18" s="100"/>
      <c r="L18" s="101"/>
      <c r="M18" s="75" t="str">
        <f>IF(ISBLANK(L18)," ",((L18/$L$14)-($L$11/$L$13))/$L$10/$L$12)</f>
        <v xml:space="preserve"> </v>
      </c>
      <c r="N18" s="101"/>
      <c r="O18" s="76" t="str">
        <f>IF(ISBLANK(N18)," ",((N18/$N$14)-($N$11/$N$13))/$N$10/$N$12)</f>
        <v xml:space="preserve"> </v>
      </c>
      <c r="P18" s="101">
        <v>0</v>
      </c>
      <c r="Q18" s="77">
        <f>IF(ISBLANK(P18)," ",((P18/$P$14)-($P$11/$P$13))/$P$10/$P$12)</f>
        <v>-1.5437027573725115</v>
      </c>
      <c r="R18" s="78">
        <v>20</v>
      </c>
      <c r="S18" s="79">
        <f>IF(ISBLANK(R18)," ",((R18/$R$14)-($R$11/$R$13))/$R$10/$R$12)</f>
        <v>-6.5486072680317298</v>
      </c>
    </row>
    <row r="19" spans="1:21" s="80" customFormat="1" ht="15.6" customHeight="1" x14ac:dyDescent="0.2">
      <c r="A19" s="102">
        <v>2</v>
      </c>
      <c r="B19" s="388" t="s">
        <v>55</v>
      </c>
      <c r="C19" s="389"/>
      <c r="D19" s="389"/>
      <c r="E19" s="389"/>
      <c r="F19" s="389"/>
      <c r="G19" s="389"/>
      <c r="H19" s="390"/>
      <c r="I19" s="103"/>
      <c r="J19" s="100"/>
      <c r="K19" s="100"/>
      <c r="L19" s="104">
        <v>13</v>
      </c>
      <c r="M19" s="75">
        <f>IF(ISBLANK(L19)," ",((L19/$L$14)-($L$11/$L$13))/$L$10/$L$12)</f>
        <v>54.644808743169399</v>
      </c>
      <c r="N19" s="104">
        <v>333</v>
      </c>
      <c r="O19" s="75">
        <f>IF(ISBLANK(N19)," ",((N19/$N$14)-($N$11/$N$13))/$N$10/$N$12)</f>
        <v>148.45605700712591</v>
      </c>
      <c r="P19" s="104">
        <v>0</v>
      </c>
      <c r="Q19" s="75">
        <f t="shared" ref="Q19:Q37" si="0">IF(ISBLANK(P19)," ",((P19/$P$14)-($P$11/$P$13))/$P$10/$P$12)</f>
        <v>-1.5437027573725115</v>
      </c>
      <c r="R19" s="78">
        <v>29</v>
      </c>
      <c r="S19" s="81">
        <f t="shared" ref="S19:S38" si="1">IF(ISBLANK(R19)," ",((R19/$R$14)-($R$11/$R$13))/$R$10/$R$12)</f>
        <v>18.354547131525546</v>
      </c>
    </row>
    <row r="20" spans="1:21" s="80" customFormat="1" ht="15.6" customHeight="1" x14ac:dyDescent="0.2">
      <c r="A20" s="98">
        <v>3</v>
      </c>
      <c r="B20" s="388" t="s">
        <v>56</v>
      </c>
      <c r="C20" s="389"/>
      <c r="D20" s="389"/>
      <c r="E20" s="389"/>
      <c r="F20" s="389"/>
      <c r="G20" s="389"/>
      <c r="H20" s="390"/>
      <c r="I20" s="103"/>
      <c r="J20" s="100"/>
      <c r="K20" s="100"/>
      <c r="L20" s="104">
        <v>22</v>
      </c>
      <c r="M20" s="75">
        <f>IF(ISBLANK(L20)," ",((L20/$L$14)-($L$11/$L$13))/$L$10/$L$12)</f>
        <v>99.354197714853456</v>
      </c>
      <c r="N20" s="104">
        <v>357</v>
      </c>
      <c r="O20" s="75">
        <f t="shared" ref="O20:O37" si="2">IF(ISBLANK(N20)," ",((N20/$N$14)-($N$11/$N$13))/$N$10/$N$12)</f>
        <v>219.71496437054631</v>
      </c>
      <c r="P20" s="104">
        <v>0</v>
      </c>
      <c r="Q20" s="75">
        <f t="shared" si="0"/>
        <v>-1.5437027573725115</v>
      </c>
      <c r="R20" s="78">
        <v>18</v>
      </c>
      <c r="S20" s="81">
        <f t="shared" si="1"/>
        <v>-12.082641579044457</v>
      </c>
    </row>
    <row r="21" spans="1:21" s="80" customFormat="1" ht="15.6" customHeight="1" x14ac:dyDescent="0.2">
      <c r="A21" s="102">
        <v>4</v>
      </c>
      <c r="B21" s="388" t="s">
        <v>57</v>
      </c>
      <c r="C21" s="389"/>
      <c r="D21" s="389"/>
      <c r="E21" s="389"/>
      <c r="F21" s="389"/>
      <c r="G21" s="389"/>
      <c r="H21" s="390"/>
      <c r="I21" s="103"/>
      <c r="J21" s="100"/>
      <c r="K21" s="100"/>
      <c r="L21" s="104"/>
      <c r="M21" s="75" t="str">
        <f t="shared" ref="M21:M37" si="3">IF(ISBLANK(L21)," ",((L21/$L$14)-($L$11/$L$13))/$L$10/$L$12)</f>
        <v xml:space="preserve"> </v>
      </c>
      <c r="N21" s="104"/>
      <c r="O21" s="75" t="str">
        <f t="shared" si="2"/>
        <v xml:space="preserve"> </v>
      </c>
      <c r="P21" s="104">
        <v>0</v>
      </c>
      <c r="Q21" s="75">
        <f t="shared" si="0"/>
        <v>-1.5437027573725115</v>
      </c>
      <c r="R21" s="78">
        <v>18</v>
      </c>
      <c r="S21" s="81">
        <f t="shared" si="1"/>
        <v>-12.082641579044457</v>
      </c>
    </row>
    <row r="22" spans="1:21" s="80" customFormat="1" ht="15.6" customHeight="1" x14ac:dyDescent="0.2">
      <c r="A22" s="98">
        <v>5</v>
      </c>
      <c r="B22" s="388" t="s">
        <v>58</v>
      </c>
      <c r="C22" s="389"/>
      <c r="D22" s="389"/>
      <c r="E22" s="389"/>
      <c r="F22" s="389"/>
      <c r="G22" s="389"/>
      <c r="H22" s="390"/>
      <c r="I22" s="103"/>
      <c r="J22" s="100"/>
      <c r="K22" s="100"/>
      <c r="L22" s="104">
        <v>0</v>
      </c>
      <c r="M22" s="75">
        <f t="shared" si="3"/>
        <v>-9.9354197714853445</v>
      </c>
      <c r="N22" s="104">
        <v>240</v>
      </c>
      <c r="O22" s="75">
        <f t="shared" si="2"/>
        <v>-127.67220902612827</v>
      </c>
      <c r="P22" s="104">
        <v>0</v>
      </c>
      <c r="Q22" s="75">
        <f t="shared" si="0"/>
        <v>-1.5437027573725115</v>
      </c>
      <c r="R22" s="78">
        <v>23</v>
      </c>
      <c r="S22" s="81">
        <f t="shared" si="1"/>
        <v>1.7524441984873627</v>
      </c>
    </row>
    <row r="23" spans="1:21" s="80" customFormat="1" ht="15.6" customHeight="1" x14ac:dyDescent="0.2">
      <c r="A23" s="98">
        <v>6</v>
      </c>
      <c r="B23" s="388" t="s">
        <v>59</v>
      </c>
      <c r="C23" s="389"/>
      <c r="D23" s="389"/>
      <c r="E23" s="389"/>
      <c r="F23" s="389"/>
      <c r="G23" s="389"/>
      <c r="H23" s="390"/>
      <c r="I23" s="103"/>
      <c r="J23" s="100"/>
      <c r="K23" s="100"/>
      <c r="L23" s="104">
        <v>1</v>
      </c>
      <c r="M23" s="75">
        <f t="shared" si="3"/>
        <v>-4.9677098857426722</v>
      </c>
      <c r="N23" s="104">
        <v>296</v>
      </c>
      <c r="O23" s="75">
        <f t="shared" si="2"/>
        <v>38.598574821852736</v>
      </c>
      <c r="P23" s="104">
        <v>0</v>
      </c>
      <c r="Q23" s="75">
        <f t="shared" si="0"/>
        <v>-1.5437027573725115</v>
      </c>
      <c r="R23" s="78">
        <v>22</v>
      </c>
      <c r="S23" s="81">
        <f t="shared" si="1"/>
        <v>-1.0145729570190014</v>
      </c>
    </row>
    <row r="24" spans="1:21" s="80" customFormat="1" ht="15.6" customHeight="1" x14ac:dyDescent="0.2">
      <c r="A24" s="102">
        <v>7</v>
      </c>
      <c r="B24" s="388" t="s">
        <v>60</v>
      </c>
      <c r="C24" s="389"/>
      <c r="D24" s="389"/>
      <c r="E24" s="389"/>
      <c r="F24" s="389"/>
      <c r="G24" s="389"/>
      <c r="H24" s="390"/>
      <c r="I24" s="103"/>
      <c r="J24" s="100"/>
      <c r="K24" s="100"/>
      <c r="L24" s="104"/>
      <c r="M24" s="75" t="str">
        <f t="shared" si="3"/>
        <v xml:space="preserve"> </v>
      </c>
      <c r="N24" s="104"/>
      <c r="O24" s="75" t="str">
        <f t="shared" si="2"/>
        <v xml:space="preserve"> </v>
      </c>
      <c r="P24" s="104">
        <v>0</v>
      </c>
      <c r="Q24" s="75">
        <f t="shared" si="0"/>
        <v>-1.5437027573725115</v>
      </c>
      <c r="R24" s="78">
        <v>28</v>
      </c>
      <c r="S24" s="81">
        <f t="shared" si="1"/>
        <v>15.587529976019184</v>
      </c>
    </row>
    <row r="25" spans="1:21" s="80" customFormat="1" ht="15.6" customHeight="1" x14ac:dyDescent="0.2">
      <c r="A25" s="98">
        <v>8</v>
      </c>
      <c r="B25" s="388" t="s">
        <v>61</v>
      </c>
      <c r="C25" s="389"/>
      <c r="D25" s="389"/>
      <c r="E25" s="389"/>
      <c r="F25" s="389"/>
      <c r="G25" s="389"/>
      <c r="H25" s="390"/>
      <c r="I25" s="103"/>
      <c r="J25" s="100"/>
      <c r="K25" s="100"/>
      <c r="L25" s="104">
        <v>1</v>
      </c>
      <c r="M25" s="75">
        <f t="shared" si="3"/>
        <v>-4.9677098857426722</v>
      </c>
      <c r="N25" s="104">
        <v>298</v>
      </c>
      <c r="O25" s="75">
        <f t="shared" si="2"/>
        <v>44.536817102137768</v>
      </c>
      <c r="P25" s="104">
        <v>0</v>
      </c>
      <c r="Q25" s="75">
        <f t="shared" si="0"/>
        <v>-1.5437027573725115</v>
      </c>
      <c r="R25" s="78">
        <v>16</v>
      </c>
      <c r="S25" s="81">
        <f t="shared" si="1"/>
        <v>-17.616675890057188</v>
      </c>
    </row>
    <row r="26" spans="1:21" s="80" customFormat="1" ht="15.6" customHeight="1" x14ac:dyDescent="0.2">
      <c r="A26" s="98">
        <v>9</v>
      </c>
      <c r="B26" s="388" t="s">
        <v>62</v>
      </c>
      <c r="C26" s="389"/>
      <c r="D26" s="389"/>
      <c r="E26" s="389"/>
      <c r="F26" s="389"/>
      <c r="G26" s="389"/>
      <c r="H26" s="390"/>
      <c r="I26" s="103"/>
      <c r="J26" s="100"/>
      <c r="K26" s="105"/>
      <c r="L26" s="104">
        <v>2</v>
      </c>
      <c r="M26" s="75">
        <f t="shared" si="3"/>
        <v>0</v>
      </c>
      <c r="N26" s="104">
        <v>397</v>
      </c>
      <c r="O26" s="75">
        <f t="shared" si="2"/>
        <v>338.47980997624705</v>
      </c>
      <c r="P26" s="104">
        <v>0</v>
      </c>
      <c r="Q26" s="75">
        <f t="shared" si="0"/>
        <v>-1.5437027573725115</v>
      </c>
      <c r="R26" s="78">
        <v>25</v>
      </c>
      <c r="S26" s="81">
        <f t="shared" si="1"/>
        <v>7.2864785095000908</v>
      </c>
    </row>
    <row r="27" spans="1:21" s="80" customFormat="1" ht="15.6" customHeight="1" x14ac:dyDescent="0.2">
      <c r="A27" s="102"/>
      <c r="B27" s="388"/>
      <c r="C27" s="389"/>
      <c r="D27" s="389"/>
      <c r="E27" s="389"/>
      <c r="F27" s="389"/>
      <c r="G27" s="389"/>
      <c r="H27" s="390"/>
      <c r="I27" s="103"/>
      <c r="J27" s="100"/>
      <c r="K27" s="105"/>
      <c r="L27" s="104"/>
      <c r="M27" s="75" t="str">
        <f t="shared" si="3"/>
        <v xml:space="preserve"> </v>
      </c>
      <c r="N27" s="104"/>
      <c r="O27" s="75" t="str">
        <f t="shared" si="2"/>
        <v xml:space="preserve"> </v>
      </c>
      <c r="P27" s="104"/>
      <c r="Q27" s="75" t="str">
        <f t="shared" si="0"/>
        <v xml:space="preserve"> </v>
      </c>
      <c r="R27" s="78"/>
      <c r="S27" s="81" t="str">
        <f t="shared" si="1"/>
        <v xml:space="preserve"> </v>
      </c>
    </row>
    <row r="28" spans="1:21" s="80" customFormat="1" ht="15.6" customHeight="1" x14ac:dyDescent="0.2">
      <c r="A28" s="98"/>
      <c r="B28" s="388"/>
      <c r="C28" s="389"/>
      <c r="D28" s="389"/>
      <c r="E28" s="389"/>
      <c r="F28" s="389"/>
      <c r="G28" s="389"/>
      <c r="H28" s="390"/>
      <c r="I28" s="103"/>
      <c r="J28" s="100"/>
      <c r="K28" s="105"/>
      <c r="L28" s="104"/>
      <c r="M28" s="75" t="str">
        <f t="shared" si="3"/>
        <v xml:space="preserve"> </v>
      </c>
      <c r="N28" s="104"/>
      <c r="O28" s="75" t="str">
        <f t="shared" si="2"/>
        <v xml:space="preserve"> </v>
      </c>
      <c r="P28" s="104"/>
      <c r="Q28" s="75" t="str">
        <f t="shared" si="0"/>
        <v xml:space="preserve"> </v>
      </c>
      <c r="R28" s="78"/>
      <c r="S28" s="81" t="str">
        <f t="shared" si="1"/>
        <v xml:space="preserve"> </v>
      </c>
    </row>
    <row r="29" spans="1:21" s="80" customFormat="1" ht="15.6" customHeight="1" x14ac:dyDescent="0.2">
      <c r="A29" s="102"/>
      <c r="B29" s="388"/>
      <c r="C29" s="389"/>
      <c r="D29" s="389"/>
      <c r="E29" s="389"/>
      <c r="F29" s="389"/>
      <c r="G29" s="389"/>
      <c r="H29" s="390"/>
      <c r="I29" s="103"/>
      <c r="J29" s="100"/>
      <c r="K29" s="105"/>
      <c r="L29" s="104"/>
      <c r="M29" s="75" t="str">
        <f t="shared" si="3"/>
        <v xml:space="preserve"> </v>
      </c>
      <c r="N29" s="104"/>
      <c r="O29" s="75" t="str">
        <f t="shared" si="2"/>
        <v xml:space="preserve"> </v>
      </c>
      <c r="P29" s="104"/>
      <c r="Q29" s="75" t="str">
        <f t="shared" si="0"/>
        <v xml:space="preserve"> </v>
      </c>
      <c r="R29" s="78"/>
      <c r="S29" s="81" t="str">
        <f t="shared" si="1"/>
        <v xml:space="preserve"> </v>
      </c>
      <c r="U29" s="80" t="s">
        <v>27</v>
      </c>
    </row>
    <row r="30" spans="1:21" s="80" customFormat="1" ht="15.6" customHeight="1" x14ac:dyDescent="0.2">
      <c r="A30" s="98"/>
      <c r="B30" s="388"/>
      <c r="C30" s="389"/>
      <c r="D30" s="389"/>
      <c r="E30" s="389"/>
      <c r="F30" s="389"/>
      <c r="G30" s="389"/>
      <c r="H30" s="390"/>
      <c r="I30" s="103"/>
      <c r="J30" s="100"/>
      <c r="K30" s="105"/>
      <c r="L30" s="104"/>
      <c r="M30" s="75" t="str">
        <f t="shared" si="3"/>
        <v xml:space="preserve"> </v>
      </c>
      <c r="N30" s="104"/>
      <c r="O30" s="75" t="str">
        <f t="shared" si="2"/>
        <v xml:space="preserve"> </v>
      </c>
      <c r="P30" s="104"/>
      <c r="Q30" s="75" t="str">
        <f t="shared" si="0"/>
        <v xml:space="preserve"> </v>
      </c>
      <c r="R30" s="78"/>
      <c r="S30" s="81" t="str">
        <f t="shared" si="1"/>
        <v xml:space="preserve"> </v>
      </c>
    </row>
    <row r="31" spans="1:21" s="80" customFormat="1" ht="15.6" customHeight="1" x14ac:dyDescent="0.2">
      <c r="A31" s="102"/>
      <c r="B31" s="388"/>
      <c r="C31" s="389"/>
      <c r="D31" s="389"/>
      <c r="E31" s="389"/>
      <c r="F31" s="389"/>
      <c r="G31" s="389"/>
      <c r="H31" s="390"/>
      <c r="I31" s="103"/>
      <c r="J31" s="100"/>
      <c r="K31" s="105"/>
      <c r="L31" s="104"/>
      <c r="M31" s="75" t="str">
        <f t="shared" si="3"/>
        <v xml:space="preserve"> </v>
      </c>
      <c r="N31" s="104"/>
      <c r="O31" s="75" t="str">
        <f t="shared" si="2"/>
        <v xml:space="preserve"> </v>
      </c>
      <c r="P31" s="104"/>
      <c r="Q31" s="75" t="str">
        <f t="shared" si="0"/>
        <v xml:space="preserve"> </v>
      </c>
      <c r="R31" s="78"/>
      <c r="S31" s="81" t="str">
        <f t="shared" si="1"/>
        <v xml:space="preserve"> </v>
      </c>
    </row>
    <row r="32" spans="1:21" s="80" customFormat="1" ht="15.6" customHeight="1" x14ac:dyDescent="0.2">
      <c r="A32" s="98"/>
      <c r="B32" s="388"/>
      <c r="C32" s="389"/>
      <c r="D32" s="389"/>
      <c r="E32" s="389"/>
      <c r="F32" s="389"/>
      <c r="G32" s="389"/>
      <c r="H32" s="390"/>
      <c r="I32" s="103"/>
      <c r="J32" s="100"/>
      <c r="K32" s="105"/>
      <c r="L32" s="104"/>
      <c r="M32" s="75" t="str">
        <f t="shared" si="3"/>
        <v xml:space="preserve"> </v>
      </c>
      <c r="N32" s="104"/>
      <c r="O32" s="75" t="str">
        <f t="shared" si="2"/>
        <v xml:space="preserve"> </v>
      </c>
      <c r="P32" s="104"/>
      <c r="Q32" s="75" t="str">
        <f t="shared" si="0"/>
        <v xml:space="preserve"> </v>
      </c>
      <c r="R32" s="78"/>
      <c r="S32" s="81" t="str">
        <f t="shared" si="1"/>
        <v xml:space="preserve"> </v>
      </c>
    </row>
    <row r="33" spans="1:55" s="80" customFormat="1" ht="15.6" customHeight="1" x14ac:dyDescent="0.2">
      <c r="A33" s="102"/>
      <c r="B33" s="388"/>
      <c r="C33" s="389"/>
      <c r="D33" s="389"/>
      <c r="E33" s="389"/>
      <c r="F33" s="389"/>
      <c r="G33" s="389"/>
      <c r="H33" s="390"/>
      <c r="I33" s="103"/>
      <c r="J33" s="100"/>
      <c r="K33" s="105"/>
      <c r="L33" s="104"/>
      <c r="M33" s="75" t="str">
        <f t="shared" si="3"/>
        <v xml:space="preserve"> </v>
      </c>
      <c r="N33" s="104"/>
      <c r="O33" s="75" t="str">
        <f t="shared" si="2"/>
        <v xml:space="preserve"> </v>
      </c>
      <c r="P33" s="104"/>
      <c r="Q33" s="75" t="str">
        <f t="shared" si="0"/>
        <v xml:space="preserve"> </v>
      </c>
      <c r="R33" s="78"/>
      <c r="S33" s="81" t="str">
        <f t="shared" si="1"/>
        <v xml:space="preserve"> </v>
      </c>
    </row>
    <row r="34" spans="1:55" s="80" customFormat="1" ht="15.6" customHeight="1" x14ac:dyDescent="0.2">
      <c r="A34" s="98"/>
      <c r="B34" s="388"/>
      <c r="C34" s="389"/>
      <c r="D34" s="389"/>
      <c r="E34" s="389"/>
      <c r="F34" s="389"/>
      <c r="G34" s="389"/>
      <c r="H34" s="390"/>
      <c r="I34" s="103"/>
      <c r="J34" s="100"/>
      <c r="K34" s="105"/>
      <c r="L34" s="104"/>
      <c r="M34" s="75" t="str">
        <f t="shared" si="3"/>
        <v xml:space="preserve"> </v>
      </c>
      <c r="N34" s="104"/>
      <c r="O34" s="75" t="str">
        <f t="shared" si="2"/>
        <v xml:space="preserve"> </v>
      </c>
      <c r="P34" s="104"/>
      <c r="Q34" s="75" t="str">
        <f t="shared" si="0"/>
        <v xml:space="preserve"> </v>
      </c>
      <c r="R34" s="78"/>
      <c r="S34" s="81" t="str">
        <f t="shared" si="1"/>
        <v xml:space="preserve"> </v>
      </c>
    </row>
    <row r="35" spans="1:55" s="80" customFormat="1" ht="15.6" customHeight="1" x14ac:dyDescent="0.2">
      <c r="A35" s="102"/>
      <c r="B35" s="388"/>
      <c r="C35" s="389"/>
      <c r="D35" s="389"/>
      <c r="E35" s="389"/>
      <c r="F35" s="389"/>
      <c r="G35" s="389"/>
      <c r="H35" s="390"/>
      <c r="I35" s="103"/>
      <c r="J35" s="100"/>
      <c r="K35" s="105"/>
      <c r="L35" s="104"/>
      <c r="M35" s="75" t="str">
        <f t="shared" si="3"/>
        <v xml:space="preserve"> </v>
      </c>
      <c r="N35" s="104"/>
      <c r="O35" s="75" t="str">
        <f t="shared" si="2"/>
        <v xml:space="preserve"> </v>
      </c>
      <c r="P35" s="104"/>
      <c r="Q35" s="75" t="str">
        <f t="shared" si="0"/>
        <v xml:space="preserve"> </v>
      </c>
      <c r="R35" s="78"/>
      <c r="S35" s="81" t="str">
        <f t="shared" si="1"/>
        <v xml:space="preserve"> </v>
      </c>
    </row>
    <row r="36" spans="1:55" s="80" customFormat="1" ht="15.6" customHeight="1" x14ac:dyDescent="0.2">
      <c r="A36" s="98"/>
      <c r="B36" s="388"/>
      <c r="C36" s="389"/>
      <c r="D36" s="389"/>
      <c r="E36" s="389"/>
      <c r="F36" s="389"/>
      <c r="G36" s="389"/>
      <c r="H36" s="390"/>
      <c r="I36" s="103"/>
      <c r="J36" s="100"/>
      <c r="K36" s="105"/>
      <c r="L36" s="104"/>
      <c r="M36" s="75" t="str">
        <f t="shared" si="3"/>
        <v xml:space="preserve"> </v>
      </c>
      <c r="N36" s="104"/>
      <c r="O36" s="75" t="str">
        <f t="shared" si="2"/>
        <v xml:space="preserve"> </v>
      </c>
      <c r="P36" s="104"/>
      <c r="Q36" s="75" t="str">
        <f t="shared" si="0"/>
        <v xml:space="preserve"> </v>
      </c>
      <c r="R36" s="78"/>
      <c r="S36" s="81" t="str">
        <f t="shared" si="1"/>
        <v xml:space="preserve"> </v>
      </c>
    </row>
    <row r="37" spans="1:55" s="80" customFormat="1" ht="15.6" customHeight="1" thickBot="1" x14ac:dyDescent="0.25">
      <c r="A37" s="106"/>
      <c r="B37" s="392"/>
      <c r="C37" s="393"/>
      <c r="D37" s="393"/>
      <c r="E37" s="393"/>
      <c r="F37" s="393"/>
      <c r="G37" s="393"/>
      <c r="H37" s="394"/>
      <c r="I37" s="107"/>
      <c r="J37" s="108"/>
      <c r="K37" s="109"/>
      <c r="L37" s="110"/>
      <c r="M37" s="82" t="str">
        <f t="shared" si="3"/>
        <v xml:space="preserve"> </v>
      </c>
      <c r="N37" s="110"/>
      <c r="O37" s="82" t="str">
        <f t="shared" si="2"/>
        <v xml:space="preserve"> </v>
      </c>
      <c r="P37" s="110"/>
      <c r="Q37" s="82" t="str">
        <f t="shared" si="0"/>
        <v xml:space="preserve"> </v>
      </c>
      <c r="R37" s="110"/>
      <c r="S37" s="83" t="str">
        <f t="shared" si="1"/>
        <v xml:space="preserve"> </v>
      </c>
    </row>
    <row r="38" spans="1:55" ht="15.75" customHeight="1" thickTop="1" x14ac:dyDescent="0.2">
      <c r="A38" s="84"/>
      <c r="B38" s="84"/>
      <c r="C38" s="85"/>
      <c r="D38" s="85"/>
      <c r="E38" s="86"/>
      <c r="F38" s="86"/>
      <c r="G38" s="86"/>
      <c r="H38" s="86"/>
      <c r="I38" s="86"/>
      <c r="J38" s="86"/>
      <c r="K38" s="87"/>
      <c r="L38" s="88"/>
      <c r="M38" s="89"/>
      <c r="N38" s="88"/>
      <c r="O38" s="89"/>
      <c r="P38" s="88"/>
      <c r="Q38" s="89"/>
      <c r="R38" s="88"/>
      <c r="S38" s="89" t="str">
        <f t="shared" si="1"/>
        <v xml:space="preserve"> </v>
      </c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  <c r="BA38" s="90"/>
      <c r="BB38" s="90"/>
      <c r="BC38" s="90"/>
    </row>
    <row r="39" spans="1:55" ht="15.75" customHeight="1" x14ac:dyDescent="0.2">
      <c r="A39" s="395"/>
      <c r="B39" s="396"/>
      <c r="C39" s="396"/>
      <c r="D39" s="396"/>
      <c r="E39" s="396"/>
      <c r="F39" s="396"/>
      <c r="G39" s="396"/>
      <c r="H39" s="396"/>
      <c r="I39" s="396"/>
      <c r="J39" s="396"/>
      <c r="K39" s="396"/>
      <c r="L39" s="396"/>
      <c r="M39" s="396"/>
      <c r="N39" s="396"/>
      <c r="O39" s="391"/>
      <c r="P39" s="391"/>
      <c r="Q39" s="391"/>
      <c r="R39" s="391"/>
      <c r="S39" s="391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</row>
    <row r="41" spans="1:55" x14ac:dyDescent="0.2">
      <c r="I41" s="113"/>
      <c r="J41" s="113"/>
      <c r="K41" s="113"/>
      <c r="L41" s="113"/>
      <c r="M41" s="113"/>
      <c r="N41" s="113"/>
      <c r="O41" s="113"/>
      <c r="P41" s="114"/>
      <c r="Q41" s="114"/>
    </row>
    <row r="42" spans="1:55" x14ac:dyDescent="0.2">
      <c r="I42" s="114"/>
      <c r="J42" s="114"/>
      <c r="K42" s="114"/>
      <c r="L42" s="114"/>
      <c r="M42" s="114"/>
      <c r="N42" s="114"/>
      <c r="O42" s="114"/>
      <c r="P42" s="114"/>
      <c r="Q42" s="114"/>
    </row>
    <row r="51" spans="14:14" x14ac:dyDescent="0.2">
      <c r="N51" s="13" t="s">
        <v>27</v>
      </c>
    </row>
  </sheetData>
  <sheetProtection selectLockedCells="1"/>
  <protectedRanges>
    <protectedRange sqref="L18:L37" name="Range13"/>
    <protectedRange sqref="C2:D8" name="Range10"/>
    <protectedRange sqref="I2:S2" name="Range8"/>
    <protectedRange sqref="I7:K9" name="Range6"/>
    <protectedRange sqref="N18:N37 P18:P37" name="Range3"/>
    <protectedRange sqref="I11:K11" name="Range7"/>
    <protectedRange sqref="I18:K37" name="Range12"/>
    <protectedRange sqref="R18:R37" name="Range5_2_1"/>
    <protectedRange sqref="A18:A37" name="Range11_2"/>
    <protectedRange sqref="L3:S4 I4:K4 I3:J3" name="Range8_1"/>
    <protectedRange sqref="B21:H22 B26:H27 B31:H32" name="Range11_1_1_1"/>
    <protectedRange sqref="L11:M11" name="Range1_2_1_4_1"/>
    <protectedRange sqref="N8:O9 L7:O7" name="Range1_2_1_1_1_1_1_2_1"/>
    <protectedRange sqref="L8:M9" name="Range1_1_1_1_2_1_1_2_1"/>
    <protectedRange sqref="L10:M10" name="Range1_1_1_1_1_1_1_1_2_1"/>
    <protectedRange sqref="R7:S7" name="Range1_1_4_1_3"/>
    <protectedRange sqref="R8:S9" name="Range1_1_2_1_1_1"/>
    <protectedRange sqref="P7:Q7" name="Range1_1_3_1_1_2"/>
    <protectedRange sqref="P8:Q9" name="Range1_1_2_1_1_1_1_2"/>
  </protectedRanges>
  <mergeCells count="78">
    <mergeCell ref="E15:H15"/>
    <mergeCell ref="C5:D5"/>
    <mergeCell ref="I5:K5"/>
    <mergeCell ref="C6:D6"/>
    <mergeCell ref="C7:D7"/>
    <mergeCell ref="C8:D8"/>
    <mergeCell ref="A1:S1"/>
    <mergeCell ref="C2:D2"/>
    <mergeCell ref="E2:H2"/>
    <mergeCell ref="I2:S2"/>
    <mergeCell ref="C3:D3"/>
    <mergeCell ref="E3:H4"/>
    <mergeCell ref="I3:S4"/>
    <mergeCell ref="C4:D4"/>
    <mergeCell ref="L9:M9"/>
    <mergeCell ref="N9:O9"/>
    <mergeCell ref="P9:Q9"/>
    <mergeCell ref="R9:S9"/>
    <mergeCell ref="P7:Q7"/>
    <mergeCell ref="R7:S7"/>
    <mergeCell ref="L8:M8"/>
    <mergeCell ref="N8:O8"/>
    <mergeCell ref="P8:Q8"/>
    <mergeCell ref="R8:S8"/>
    <mergeCell ref="N7:O7"/>
    <mergeCell ref="L7:M7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B17:H17"/>
    <mergeCell ref="L13:M13"/>
    <mergeCell ref="N13:O13"/>
    <mergeCell ref="P13:Q13"/>
    <mergeCell ref="R13:S13"/>
    <mergeCell ref="L14:M14"/>
    <mergeCell ref="N14:O14"/>
    <mergeCell ref="P14:Q14"/>
    <mergeCell ref="R14:S14"/>
    <mergeCell ref="R15:S15"/>
    <mergeCell ref="E16:H16"/>
    <mergeCell ref="L16:M16"/>
    <mergeCell ref="N16:O16"/>
    <mergeCell ref="P16:Q16"/>
    <mergeCell ref="R16:S16"/>
    <mergeCell ref="N15:O15"/>
    <mergeCell ref="P15:Q15"/>
    <mergeCell ref="L15:M15"/>
    <mergeCell ref="B30:H30"/>
    <mergeCell ref="B31:H31"/>
    <mergeCell ref="B32:H32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3:H33"/>
    <mergeCell ref="B34:H34"/>
    <mergeCell ref="B35:H35"/>
    <mergeCell ref="O39:S39"/>
    <mergeCell ref="B36:H36"/>
    <mergeCell ref="B37:H37"/>
    <mergeCell ref="A39:N39"/>
  </mergeCells>
  <printOptions horizontalCentered="1"/>
  <pageMargins left="0.25" right="0.25" top="0.25" bottom="0.25" header="0.375" footer="0.1"/>
  <pageSetup scale="97" fitToHeight="0" orientation="landscape" r:id="rId1"/>
  <headerFooter alignWithMargins="0">
    <oddHeader xml:space="preserve">&amp;C&amp;"Times New Roman,Regular"
                                                   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H56"/>
  <sheetViews>
    <sheetView zoomScale="85" zoomScaleNormal="85" workbookViewId="0">
      <selection activeCell="AK42" sqref="AK42"/>
    </sheetView>
  </sheetViews>
  <sheetFormatPr defaultColWidth="1.7109375" defaultRowHeight="12" customHeight="1" x14ac:dyDescent="0.2"/>
  <cols>
    <col min="1" max="16384" width="1.7109375" style="117"/>
  </cols>
  <sheetData>
    <row r="1" spans="1:112" ht="38.25" customHeight="1" thickBot="1" x14ac:dyDescent="0.35">
      <c r="A1" s="479"/>
      <c r="B1" s="479"/>
      <c r="C1" s="479"/>
      <c r="D1" s="479"/>
      <c r="E1" s="479"/>
      <c r="F1" s="479"/>
      <c r="G1" s="479"/>
      <c r="H1" s="479"/>
      <c r="I1" s="479"/>
      <c r="J1" s="479"/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  <c r="AA1" s="479"/>
      <c r="AB1" s="479"/>
      <c r="AC1" s="479"/>
      <c r="AD1" s="479"/>
      <c r="AE1" s="479"/>
      <c r="AF1" s="479"/>
      <c r="AG1" s="479"/>
      <c r="AH1" s="479"/>
      <c r="AI1" s="479"/>
      <c r="AJ1" s="479"/>
      <c r="AK1" s="479"/>
      <c r="AL1" s="479"/>
      <c r="AM1" s="479"/>
      <c r="AN1" s="479"/>
      <c r="AO1" s="479"/>
      <c r="AP1" s="479"/>
      <c r="AQ1" s="479"/>
      <c r="AR1" s="479"/>
      <c r="AS1" s="479"/>
      <c r="AT1" s="479"/>
      <c r="AU1" s="479"/>
      <c r="AV1" s="479"/>
      <c r="AW1" s="479"/>
      <c r="AX1" s="479"/>
      <c r="AY1" s="479"/>
      <c r="AZ1" s="479"/>
      <c r="BA1" s="479"/>
      <c r="BB1" s="479"/>
      <c r="BC1" s="479"/>
      <c r="BD1" s="479"/>
      <c r="BE1" s="479"/>
      <c r="BF1" s="479"/>
      <c r="BG1" s="479"/>
      <c r="BH1" s="479"/>
      <c r="BI1" s="479"/>
      <c r="BJ1" s="479"/>
      <c r="BK1" s="479"/>
      <c r="BL1" s="479"/>
      <c r="BM1" s="479"/>
      <c r="BN1" s="479"/>
      <c r="BO1" s="479"/>
      <c r="BP1" s="479"/>
      <c r="BQ1" s="479"/>
      <c r="BR1" s="479"/>
      <c r="BS1" s="479"/>
      <c r="BT1" s="479"/>
      <c r="BU1" s="479"/>
      <c r="BV1" s="479"/>
      <c r="BW1" s="479"/>
      <c r="BX1" s="479"/>
      <c r="BY1" s="479"/>
    </row>
    <row r="2" spans="1:112" ht="12" customHeight="1" thickTop="1" x14ac:dyDescent="0.2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20"/>
    </row>
    <row r="3" spans="1:112" ht="12" customHeight="1" x14ac:dyDescent="0.2">
      <c r="A3" s="121"/>
      <c r="B3" s="122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4"/>
    </row>
    <row r="4" spans="1:112" ht="12" customHeight="1" x14ac:dyDescent="0.2">
      <c r="A4" s="121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4"/>
    </row>
    <row r="5" spans="1:112" ht="12" customHeight="1" x14ac:dyDescent="0.25">
      <c r="A5" s="125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8"/>
    </row>
    <row r="6" spans="1:112" ht="12" customHeight="1" x14ac:dyDescent="0.25">
      <c r="A6" s="125"/>
      <c r="B6" s="126"/>
      <c r="C6" s="126"/>
      <c r="D6" s="126"/>
      <c r="E6" s="129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8"/>
    </row>
    <row r="7" spans="1:112" ht="12" customHeight="1" x14ac:dyDescent="0.25">
      <c r="A7" s="125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8"/>
    </row>
    <row r="8" spans="1:112" ht="12" customHeight="1" x14ac:dyDescent="0.25">
      <c r="A8" s="125"/>
      <c r="B8" s="129"/>
      <c r="C8" s="126"/>
      <c r="D8" s="126"/>
      <c r="E8" s="126"/>
      <c r="F8" s="126"/>
      <c r="G8" s="126"/>
      <c r="H8" s="126"/>
      <c r="I8" s="126"/>
      <c r="J8" s="126"/>
      <c r="K8" s="129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8"/>
    </row>
    <row r="9" spans="1:112" ht="12" customHeight="1" x14ac:dyDescent="0.2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8"/>
    </row>
    <row r="10" spans="1:112" ht="12" customHeight="1" x14ac:dyDescent="0.2">
      <c r="A10" s="125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8"/>
    </row>
    <row r="11" spans="1:112" ht="12" customHeight="1" x14ac:dyDescent="0.2">
      <c r="A11" s="125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  <c r="BY11" s="128"/>
    </row>
    <row r="12" spans="1:112" ht="12" customHeight="1" x14ac:dyDescent="0.2">
      <c r="A12" s="125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126"/>
      <c r="BQ12" s="126"/>
      <c r="BR12" s="126"/>
      <c r="BS12" s="126"/>
      <c r="BT12" s="126"/>
      <c r="BU12" s="126"/>
      <c r="BV12" s="126"/>
      <c r="BW12" s="126"/>
      <c r="BX12" s="126"/>
      <c r="BY12" s="128"/>
    </row>
    <row r="13" spans="1:112" ht="12" customHeight="1" x14ac:dyDescent="0.2">
      <c r="A13" s="125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  <c r="BT13" s="126"/>
      <c r="BU13" s="126"/>
      <c r="BV13" s="126"/>
      <c r="BW13" s="126"/>
      <c r="BX13" s="126"/>
      <c r="BY13" s="128"/>
    </row>
    <row r="14" spans="1:112" ht="12" customHeight="1" x14ac:dyDescent="0.2">
      <c r="A14" s="125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26"/>
      <c r="BV14" s="126"/>
      <c r="BW14" s="126"/>
      <c r="BX14" s="126"/>
      <c r="BY14" s="128"/>
    </row>
    <row r="15" spans="1:112" ht="12" customHeight="1" x14ac:dyDescent="0.25">
      <c r="A15" s="125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8"/>
      <c r="CP15" s="131"/>
      <c r="CQ15" s="131"/>
      <c r="CR15" s="131"/>
      <c r="CS15" s="131"/>
      <c r="CT15" s="131"/>
      <c r="CU15" s="131"/>
      <c r="CV15" s="131"/>
      <c r="CW15" s="131"/>
      <c r="CX15" s="131"/>
      <c r="CY15" s="131"/>
      <c r="CZ15" s="131"/>
      <c r="DA15" s="131"/>
      <c r="DB15" s="131"/>
      <c r="DC15" s="131"/>
      <c r="DD15" s="131"/>
      <c r="DE15" s="131"/>
      <c r="DF15" s="131"/>
      <c r="DG15" s="131"/>
      <c r="DH15" s="131"/>
    </row>
    <row r="16" spans="1:112" ht="12" customHeight="1" x14ac:dyDescent="0.25">
      <c r="A16" s="125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6"/>
      <c r="BR16" s="126"/>
      <c r="BS16" s="126"/>
      <c r="BT16" s="126"/>
      <c r="BU16" s="126"/>
      <c r="BV16" s="126"/>
      <c r="BW16" s="126"/>
      <c r="BX16" s="126"/>
      <c r="BY16" s="128"/>
      <c r="CP16" s="131"/>
      <c r="CQ16" s="131"/>
      <c r="CR16" s="131"/>
      <c r="CS16" s="131"/>
      <c r="CT16" s="131"/>
      <c r="CU16" s="131"/>
      <c r="CV16" s="131"/>
      <c r="CW16" s="131"/>
      <c r="CX16" s="131"/>
      <c r="CY16" s="131"/>
      <c r="CZ16" s="131"/>
      <c r="DA16" s="131"/>
      <c r="DB16" s="131"/>
      <c r="DC16" s="131"/>
      <c r="DD16" s="131"/>
      <c r="DE16" s="131"/>
      <c r="DF16" s="131"/>
      <c r="DG16" s="131"/>
      <c r="DH16" s="131"/>
    </row>
    <row r="17" spans="1:112" ht="12" customHeight="1" x14ac:dyDescent="0.25">
      <c r="A17" s="125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6"/>
      <c r="BR17" s="126"/>
      <c r="BS17" s="126"/>
      <c r="BT17" s="126"/>
      <c r="BU17" s="126"/>
      <c r="BV17" s="126"/>
      <c r="BW17" s="126"/>
      <c r="BX17" s="126"/>
      <c r="BY17" s="128"/>
      <c r="CP17" s="131"/>
      <c r="CQ17" s="131"/>
      <c r="CR17" s="131"/>
      <c r="CS17" s="131"/>
      <c r="CT17" s="131"/>
      <c r="CU17" s="131"/>
      <c r="CV17" s="131"/>
      <c r="CW17" s="131"/>
      <c r="CX17" s="131"/>
      <c r="CY17" s="131"/>
      <c r="CZ17" s="131"/>
      <c r="DA17" s="131"/>
      <c r="DB17" s="131"/>
      <c r="DC17" s="131"/>
      <c r="DD17" s="131"/>
      <c r="DE17" s="131"/>
      <c r="DF17" s="131"/>
      <c r="DG17" s="131"/>
      <c r="DH17" s="131"/>
    </row>
    <row r="18" spans="1:112" ht="12" customHeight="1" x14ac:dyDescent="0.25">
      <c r="A18" s="125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26"/>
      <c r="BQ18" s="126"/>
      <c r="BR18" s="126"/>
      <c r="BS18" s="126"/>
      <c r="BT18" s="126"/>
      <c r="BU18" s="126"/>
      <c r="BV18" s="126"/>
      <c r="BW18" s="126"/>
      <c r="BX18" s="126"/>
      <c r="BY18" s="128"/>
      <c r="CP18" s="131"/>
      <c r="CQ18" s="131"/>
      <c r="CR18" s="131"/>
      <c r="CS18" s="131"/>
      <c r="CT18" s="131"/>
      <c r="CU18" s="131"/>
      <c r="CV18" s="131"/>
      <c r="CW18" s="131"/>
      <c r="CX18" s="131"/>
      <c r="CY18" s="131"/>
      <c r="CZ18" s="131"/>
      <c r="DA18" s="131"/>
      <c r="DB18" s="131"/>
      <c r="DC18" s="131"/>
      <c r="DD18" s="131"/>
      <c r="DE18" s="131"/>
      <c r="DF18" s="131"/>
      <c r="DG18" s="131"/>
      <c r="DH18" s="131"/>
    </row>
    <row r="19" spans="1:112" ht="12" customHeight="1" x14ac:dyDescent="0.25">
      <c r="A19" s="125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6"/>
      <c r="BR19" s="126"/>
      <c r="BS19" s="126"/>
      <c r="BT19" s="126"/>
      <c r="BU19" s="126"/>
      <c r="BV19" s="126"/>
      <c r="BW19" s="126"/>
      <c r="BX19" s="126"/>
      <c r="BY19" s="128"/>
      <c r="CP19" s="131"/>
      <c r="CQ19" s="131"/>
      <c r="CR19" s="131"/>
      <c r="CS19" s="131"/>
      <c r="CT19" s="131"/>
      <c r="CU19" s="131"/>
      <c r="CV19" s="131"/>
      <c r="CW19" s="131"/>
      <c r="CX19" s="131"/>
      <c r="CY19" s="131"/>
      <c r="CZ19" s="131"/>
      <c r="DA19" s="132"/>
      <c r="DB19" s="131"/>
      <c r="DC19" s="131"/>
      <c r="DD19" s="131"/>
      <c r="DE19" s="131"/>
      <c r="DF19" s="131"/>
      <c r="DG19" s="131"/>
      <c r="DH19" s="131"/>
    </row>
    <row r="20" spans="1:112" ht="12" customHeight="1" x14ac:dyDescent="0.25">
      <c r="A20" s="125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6"/>
      <c r="BR20" s="126"/>
      <c r="BS20" s="126"/>
      <c r="BT20" s="126"/>
      <c r="BU20" s="126"/>
      <c r="BV20" s="126"/>
      <c r="BW20" s="126"/>
      <c r="BX20" s="126"/>
      <c r="BY20" s="128"/>
      <c r="CP20" s="131"/>
      <c r="CQ20" s="131"/>
      <c r="CR20" s="131"/>
      <c r="CS20" s="131"/>
      <c r="CT20" s="131"/>
      <c r="CU20" s="131"/>
      <c r="CV20" s="131"/>
      <c r="CW20" s="131"/>
      <c r="CX20" s="131"/>
      <c r="CY20" s="131"/>
      <c r="CZ20" s="131"/>
      <c r="DA20" s="133"/>
      <c r="DB20" s="131"/>
      <c r="DC20" s="131"/>
      <c r="DD20" s="131"/>
      <c r="DE20" s="131"/>
      <c r="DF20" s="131"/>
      <c r="DG20" s="131"/>
      <c r="DH20" s="131"/>
    </row>
    <row r="21" spans="1:112" ht="12" customHeight="1" x14ac:dyDescent="0.25">
      <c r="A21" s="125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6"/>
      <c r="BR21" s="126"/>
      <c r="BS21" s="126"/>
      <c r="BT21" s="126"/>
      <c r="BU21" s="126"/>
      <c r="BV21" s="126"/>
      <c r="BW21" s="126"/>
      <c r="BX21" s="126"/>
      <c r="BY21" s="128"/>
      <c r="CP21" s="131"/>
      <c r="CQ21" s="131"/>
      <c r="CR21" s="131"/>
      <c r="CS21" s="131"/>
      <c r="CT21" s="131"/>
      <c r="CU21" s="131"/>
      <c r="CV21" s="131"/>
      <c r="CW21" s="131"/>
      <c r="CX21" s="131"/>
      <c r="CY21" s="131"/>
      <c r="CZ21" s="131"/>
      <c r="DA21" s="132"/>
      <c r="DB21" s="131"/>
      <c r="DC21" s="131"/>
      <c r="DD21" s="131"/>
      <c r="DE21" s="131"/>
      <c r="DF21" s="131"/>
      <c r="DG21" s="131"/>
      <c r="DH21" s="131"/>
    </row>
    <row r="22" spans="1:112" ht="12" customHeight="1" x14ac:dyDescent="0.25">
      <c r="A22" s="125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126"/>
      <c r="BQ22" s="126"/>
      <c r="BR22" s="126"/>
      <c r="BS22" s="126"/>
      <c r="BT22" s="126"/>
      <c r="BU22" s="126"/>
      <c r="BV22" s="126"/>
      <c r="BW22" s="126"/>
      <c r="BX22" s="126"/>
      <c r="BY22" s="128"/>
      <c r="CP22" s="131"/>
      <c r="CQ22" s="131"/>
      <c r="CR22" s="131"/>
      <c r="CS22" s="131"/>
      <c r="CT22" s="131"/>
      <c r="CU22" s="131"/>
      <c r="CV22" s="131"/>
      <c r="CW22" s="131"/>
      <c r="CX22" s="131"/>
      <c r="CY22" s="131"/>
      <c r="CZ22" s="131"/>
      <c r="DA22" s="131"/>
      <c r="DB22" s="131"/>
      <c r="DC22" s="131"/>
      <c r="DD22" s="131"/>
      <c r="DE22" s="131"/>
      <c r="DF22" s="131"/>
      <c r="DG22" s="131"/>
      <c r="DH22" s="131"/>
    </row>
    <row r="23" spans="1:112" ht="12" customHeight="1" x14ac:dyDescent="0.25">
      <c r="A23" s="125"/>
      <c r="B23" s="126"/>
      <c r="C23" s="126"/>
      <c r="D23" s="126"/>
      <c r="E23" s="129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26"/>
      <c r="BS23" s="126"/>
      <c r="BT23" s="126"/>
      <c r="BU23" s="126"/>
      <c r="BV23" s="126"/>
      <c r="BW23" s="126"/>
      <c r="BX23" s="126"/>
      <c r="BY23" s="128"/>
      <c r="CP23" s="131"/>
      <c r="CQ23" s="131"/>
      <c r="CR23" s="131"/>
      <c r="CS23" s="131"/>
      <c r="CT23" s="131"/>
      <c r="CU23" s="131"/>
      <c r="CV23" s="131"/>
      <c r="CW23" s="131"/>
      <c r="CX23" s="131"/>
      <c r="CY23" s="131"/>
      <c r="CZ23" s="131"/>
      <c r="DA23" s="131"/>
      <c r="DB23" s="131"/>
      <c r="DC23" s="131"/>
      <c r="DD23" s="131"/>
      <c r="DE23" s="131"/>
      <c r="DF23" s="131"/>
      <c r="DG23" s="131"/>
      <c r="DH23" s="131"/>
    </row>
    <row r="24" spans="1:112" ht="12" customHeight="1" x14ac:dyDescent="0.25">
      <c r="A24" s="125"/>
      <c r="B24" s="126"/>
      <c r="C24" s="126"/>
      <c r="D24" s="126"/>
      <c r="E24" s="126"/>
      <c r="F24" s="126"/>
      <c r="G24" s="126"/>
      <c r="H24" s="126"/>
      <c r="I24" s="126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8"/>
    </row>
    <row r="25" spans="1:112" ht="12" customHeight="1" x14ac:dyDescent="0.25">
      <c r="A25" s="125"/>
      <c r="B25" s="126"/>
      <c r="C25" s="126"/>
      <c r="D25" s="126"/>
      <c r="E25" s="126"/>
      <c r="F25" s="126"/>
      <c r="G25" s="126"/>
      <c r="H25" s="126"/>
      <c r="I25" s="126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  <c r="BT25" s="126"/>
      <c r="BU25" s="126"/>
      <c r="BV25" s="126"/>
      <c r="BW25" s="126"/>
      <c r="BX25" s="126"/>
      <c r="BY25" s="128"/>
    </row>
    <row r="26" spans="1:112" ht="12" customHeight="1" x14ac:dyDescent="0.25">
      <c r="A26" s="125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6"/>
      <c r="BR26" s="126"/>
      <c r="BS26" s="126"/>
      <c r="BT26" s="126"/>
      <c r="BU26" s="126"/>
      <c r="BV26" s="126"/>
      <c r="BW26" s="126"/>
      <c r="BX26" s="126"/>
      <c r="BY26" s="128"/>
    </row>
    <row r="27" spans="1:112" ht="12" customHeight="1" x14ac:dyDescent="0.25">
      <c r="A27" s="125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6"/>
      <c r="BR27" s="126"/>
      <c r="BS27" s="126"/>
      <c r="BT27" s="126"/>
      <c r="BU27" s="126"/>
      <c r="BV27" s="126"/>
      <c r="BW27" s="126"/>
      <c r="BX27" s="126"/>
      <c r="BY27" s="128"/>
    </row>
    <row r="28" spans="1:112" ht="12" customHeight="1" x14ac:dyDescent="0.25">
      <c r="A28" s="125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6"/>
      <c r="BR28" s="126"/>
      <c r="BS28" s="126"/>
      <c r="BT28" s="126"/>
      <c r="BU28" s="126"/>
      <c r="BV28" s="126"/>
      <c r="BW28" s="126"/>
      <c r="BX28" s="126"/>
      <c r="BY28" s="128"/>
    </row>
    <row r="29" spans="1:112" ht="12" customHeight="1" x14ac:dyDescent="0.25">
      <c r="A29" s="125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6"/>
      <c r="BR29" s="126"/>
      <c r="BS29" s="126"/>
      <c r="BT29" s="126"/>
      <c r="BU29" s="126"/>
      <c r="BV29" s="126"/>
      <c r="BW29" s="126"/>
      <c r="BX29" s="126"/>
      <c r="BY29" s="128"/>
    </row>
    <row r="30" spans="1:112" ht="12" customHeight="1" x14ac:dyDescent="0.25">
      <c r="A30" s="125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26"/>
      <c r="BR30" s="126"/>
      <c r="BS30" s="126"/>
      <c r="BT30" s="126"/>
      <c r="BU30" s="126"/>
      <c r="BV30" s="126"/>
      <c r="BW30" s="126"/>
      <c r="BX30" s="126"/>
      <c r="BY30" s="128"/>
    </row>
    <row r="31" spans="1:112" ht="12" customHeight="1" x14ac:dyDescent="0.25">
      <c r="A31" s="125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26"/>
      <c r="BR31" s="126"/>
      <c r="BS31" s="126"/>
      <c r="BT31" s="126"/>
      <c r="BU31" s="126"/>
      <c r="BV31" s="126"/>
      <c r="BW31" s="126"/>
      <c r="BX31" s="126"/>
      <c r="BY31" s="128"/>
    </row>
    <row r="32" spans="1:112" ht="12" customHeight="1" x14ac:dyDescent="0.25">
      <c r="A32" s="136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7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26"/>
      <c r="AP32" s="126"/>
      <c r="AQ32" s="126"/>
      <c r="AR32" s="126"/>
      <c r="AS32" s="126"/>
      <c r="AT32" s="126"/>
      <c r="AU32" s="126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  <c r="BG32" s="137"/>
      <c r="BH32" s="137"/>
      <c r="BI32" s="137"/>
      <c r="BJ32" s="137"/>
      <c r="BK32" s="137"/>
      <c r="BL32" s="137"/>
      <c r="BM32" s="137"/>
      <c r="BN32" s="137"/>
      <c r="BO32" s="137"/>
      <c r="BP32" s="137"/>
      <c r="BQ32" s="137"/>
      <c r="BR32" s="137"/>
      <c r="BS32" s="137"/>
      <c r="BT32" s="126"/>
      <c r="BU32" s="126"/>
      <c r="BV32" s="126"/>
      <c r="BW32" s="126"/>
      <c r="BX32" s="126"/>
      <c r="BY32" s="128"/>
    </row>
    <row r="33" spans="1:100" ht="12" customHeight="1" x14ac:dyDescent="0.3">
      <c r="A33" s="136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8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7"/>
      <c r="AA33" s="137"/>
      <c r="AB33" s="137"/>
      <c r="AC33" s="137"/>
      <c r="AD33" s="137"/>
      <c r="AE33" s="137"/>
      <c r="AF33" s="137"/>
      <c r="AG33" s="137"/>
      <c r="AH33" s="137"/>
      <c r="AI33" s="137"/>
      <c r="AJ33" s="137"/>
      <c r="AK33" s="137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26"/>
      <c r="BI33" s="134"/>
      <c r="BJ33" s="134"/>
      <c r="BK33" s="134"/>
      <c r="BL33" s="134"/>
      <c r="BM33" s="134"/>
      <c r="BN33" s="139"/>
      <c r="BO33" s="139"/>
      <c r="BP33" s="139"/>
      <c r="BQ33" s="139"/>
      <c r="BR33" s="139"/>
      <c r="BS33" s="139"/>
      <c r="BT33" s="137"/>
      <c r="BU33" s="137"/>
      <c r="BV33" s="137"/>
      <c r="BW33" s="137"/>
      <c r="BX33" s="126"/>
      <c r="BY33" s="128"/>
    </row>
    <row r="34" spans="1:100" ht="12" customHeight="1" x14ac:dyDescent="0.3">
      <c r="A34" s="125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9"/>
      <c r="AY34" s="139"/>
      <c r="AZ34" s="139"/>
      <c r="BA34" s="139"/>
      <c r="BB34" s="139"/>
      <c r="BC34" s="139"/>
      <c r="BD34" s="139"/>
      <c r="BE34" s="139"/>
      <c r="BF34" s="139"/>
      <c r="BG34" s="139"/>
      <c r="BH34" s="126"/>
      <c r="BI34" s="134"/>
      <c r="BJ34" s="134"/>
      <c r="BK34" s="134"/>
      <c r="BL34" s="134"/>
      <c r="BM34" s="134"/>
      <c r="BN34" s="139"/>
      <c r="BO34" s="139"/>
      <c r="BP34" s="139"/>
      <c r="BQ34" s="139"/>
      <c r="BR34" s="139"/>
      <c r="BS34" s="139"/>
      <c r="BT34" s="137"/>
      <c r="BU34" s="137"/>
      <c r="BV34" s="137"/>
      <c r="BW34" s="137"/>
      <c r="BX34" s="126"/>
      <c r="BY34" s="128"/>
    </row>
    <row r="35" spans="1:100" ht="12" customHeight="1" x14ac:dyDescent="0.25">
      <c r="A35" s="125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40"/>
      <c r="O35" s="140"/>
      <c r="P35" s="140"/>
      <c r="Q35" s="140"/>
      <c r="R35" s="140"/>
      <c r="S35" s="134"/>
      <c r="T35" s="134"/>
      <c r="U35" s="134"/>
      <c r="V35" s="134"/>
      <c r="W35" s="134"/>
      <c r="X35" s="134"/>
      <c r="Y35" s="137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37"/>
      <c r="AO35" s="137"/>
      <c r="AP35" s="137"/>
      <c r="AQ35" s="137"/>
      <c r="AR35" s="137"/>
      <c r="AS35" s="137"/>
      <c r="AT35" s="137"/>
      <c r="AU35" s="137"/>
      <c r="AV35" s="137"/>
      <c r="AW35" s="137"/>
      <c r="AX35" s="137"/>
      <c r="AY35" s="137"/>
      <c r="AZ35" s="137"/>
      <c r="BA35" s="137"/>
      <c r="BB35" s="137"/>
      <c r="BC35" s="137"/>
      <c r="BD35" s="137"/>
      <c r="BE35" s="137"/>
      <c r="BF35" s="137"/>
      <c r="BG35" s="137"/>
      <c r="BH35" s="137"/>
      <c r="BI35" s="137"/>
      <c r="BJ35" s="137"/>
      <c r="BK35" s="137"/>
      <c r="BL35" s="137"/>
      <c r="BM35" s="137"/>
      <c r="BN35" s="137"/>
      <c r="BO35" s="137"/>
      <c r="BP35" s="137"/>
      <c r="BQ35" s="137"/>
      <c r="BR35" s="137"/>
      <c r="BS35" s="137"/>
      <c r="BT35" s="137"/>
      <c r="BU35" s="137"/>
      <c r="BV35" s="137"/>
      <c r="BW35" s="137"/>
      <c r="BX35" s="126"/>
      <c r="BY35" s="128"/>
    </row>
    <row r="36" spans="1:100" ht="12" customHeight="1" x14ac:dyDescent="0.25">
      <c r="A36" s="125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40"/>
      <c r="O36" s="140"/>
      <c r="P36" s="140"/>
      <c r="Q36" s="140"/>
      <c r="R36" s="140"/>
      <c r="S36" s="134"/>
      <c r="T36" s="134"/>
      <c r="U36" s="134"/>
      <c r="V36" s="134"/>
      <c r="W36" s="134"/>
      <c r="X36" s="134"/>
      <c r="Y36" s="137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37"/>
      <c r="AO36" s="137"/>
      <c r="AP36" s="137"/>
      <c r="AQ36" s="137"/>
      <c r="AR36" s="137"/>
      <c r="AS36" s="137"/>
      <c r="AT36" s="137"/>
      <c r="AU36" s="137"/>
      <c r="AV36" s="137"/>
      <c r="AW36" s="137"/>
      <c r="AX36" s="137"/>
      <c r="AY36" s="137"/>
      <c r="AZ36" s="137"/>
      <c r="BA36" s="137"/>
      <c r="BB36" s="137"/>
      <c r="BC36" s="137"/>
      <c r="BD36" s="137"/>
      <c r="BE36" s="137"/>
      <c r="BF36" s="137"/>
      <c r="BG36" s="137"/>
      <c r="BH36" s="137"/>
      <c r="BI36" s="137"/>
      <c r="BJ36" s="137"/>
      <c r="BK36" s="137"/>
      <c r="BL36" s="137"/>
      <c r="BM36" s="137"/>
      <c r="BN36" s="137"/>
      <c r="BO36" s="137"/>
      <c r="BP36" s="137"/>
      <c r="BQ36" s="137"/>
      <c r="BR36" s="137"/>
      <c r="BS36" s="137"/>
      <c r="BT36" s="137"/>
      <c r="BU36" s="137"/>
      <c r="BV36" s="137"/>
      <c r="BW36" s="137"/>
      <c r="BX36" s="126"/>
      <c r="BY36" s="128"/>
    </row>
    <row r="37" spans="1:100" ht="12" customHeight="1" thickBot="1" x14ac:dyDescent="0.25">
      <c r="A37" s="141"/>
      <c r="B37" s="142"/>
      <c r="C37" s="142"/>
      <c r="D37" s="142"/>
      <c r="E37" s="142"/>
      <c r="F37" s="142"/>
      <c r="G37" s="142"/>
      <c r="H37" s="143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4"/>
      <c r="AW37" s="144"/>
      <c r="AX37" s="144"/>
      <c r="AY37" s="144"/>
      <c r="AZ37" s="144"/>
      <c r="BA37" s="144"/>
      <c r="BB37" s="144"/>
      <c r="BC37" s="144"/>
      <c r="BD37" s="144"/>
      <c r="BE37" s="144"/>
      <c r="BF37" s="144"/>
      <c r="BG37" s="144"/>
      <c r="BH37" s="144"/>
      <c r="BI37" s="144"/>
      <c r="BJ37" s="144"/>
      <c r="BK37" s="144"/>
      <c r="BL37" s="144"/>
      <c r="BM37" s="144"/>
      <c r="BN37" s="144"/>
      <c r="BO37" s="144"/>
      <c r="BP37" s="144"/>
      <c r="BQ37" s="144"/>
      <c r="BR37" s="144"/>
      <c r="BS37" s="144"/>
      <c r="BT37" s="142"/>
      <c r="BU37" s="142"/>
      <c r="BV37" s="142"/>
      <c r="BW37" s="142"/>
      <c r="BX37" s="142"/>
      <c r="BY37" s="145"/>
    </row>
    <row r="38" spans="1:100" ht="12" customHeight="1" thickTop="1" x14ac:dyDescent="0.2">
      <c r="A38" s="233" t="s">
        <v>0</v>
      </c>
      <c r="B38" s="234"/>
      <c r="C38" s="234"/>
      <c r="D38" s="234"/>
      <c r="E38" s="234"/>
      <c r="F38" s="234"/>
      <c r="G38" s="234"/>
      <c r="H38" s="234"/>
      <c r="I38" s="234"/>
      <c r="J38" s="248"/>
      <c r="K38" s="480" t="s">
        <v>45</v>
      </c>
      <c r="L38" s="481"/>
      <c r="M38" s="481"/>
      <c r="N38" s="481"/>
      <c r="O38" s="481"/>
      <c r="P38" s="481"/>
      <c r="Q38" s="481"/>
      <c r="R38" s="481"/>
      <c r="S38" s="481"/>
      <c r="T38" s="481"/>
      <c r="U38" s="481"/>
      <c r="V38" s="481"/>
      <c r="W38" s="481"/>
      <c r="X38" s="481"/>
      <c r="Y38" s="482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7"/>
      <c r="BC38" s="148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9"/>
    </row>
    <row r="39" spans="1:100" ht="12" customHeight="1" x14ac:dyDescent="0.2">
      <c r="A39" s="239" t="s">
        <v>2</v>
      </c>
      <c r="B39" s="240"/>
      <c r="C39" s="240"/>
      <c r="D39" s="240"/>
      <c r="E39" s="240"/>
      <c r="F39" s="240"/>
      <c r="G39" s="240"/>
      <c r="H39" s="240"/>
      <c r="I39" s="240"/>
      <c r="J39" s="293"/>
      <c r="K39" s="483">
        <v>43840</v>
      </c>
      <c r="L39" s="484"/>
      <c r="M39" s="484"/>
      <c r="N39" s="484"/>
      <c r="O39" s="484"/>
      <c r="P39" s="484"/>
      <c r="Q39" s="484"/>
      <c r="R39" s="484"/>
      <c r="S39" s="484"/>
      <c r="T39" s="484"/>
      <c r="U39" s="484"/>
      <c r="V39" s="484"/>
      <c r="W39" s="484"/>
      <c r="X39" s="484"/>
      <c r="Y39" s="485"/>
      <c r="Z39" s="137"/>
      <c r="AA39" s="150"/>
      <c r="AB39" s="150"/>
      <c r="AC39" s="150"/>
      <c r="AD39" s="150"/>
      <c r="AE39" s="150"/>
      <c r="AF39" s="150"/>
      <c r="AG39" s="150"/>
      <c r="AH39" s="137"/>
      <c r="AI39" s="137"/>
      <c r="AJ39" s="137"/>
      <c r="AK39" s="137"/>
      <c r="AL39" s="137"/>
      <c r="AM39" s="137"/>
      <c r="AN39" s="137"/>
      <c r="AO39" s="137"/>
      <c r="AP39" s="137"/>
      <c r="AQ39" s="137"/>
      <c r="AR39" s="137"/>
      <c r="AS39" s="137"/>
      <c r="AT39" s="137"/>
      <c r="AU39" s="137"/>
      <c r="AV39" s="137"/>
      <c r="AW39" s="137"/>
      <c r="AX39" s="137"/>
      <c r="AY39" s="137"/>
      <c r="AZ39" s="137"/>
      <c r="BA39" s="137"/>
      <c r="BB39" s="137"/>
      <c r="BC39" s="137"/>
      <c r="BD39" s="137"/>
      <c r="BE39" s="137"/>
      <c r="BF39" s="137"/>
      <c r="BG39" s="150"/>
      <c r="BH39" s="150"/>
      <c r="BI39" s="150"/>
      <c r="BJ39" s="150"/>
      <c r="BK39" s="150"/>
      <c r="BL39" s="150"/>
      <c r="BM39" s="150"/>
      <c r="BN39" s="150"/>
      <c r="BO39" s="150"/>
      <c r="BP39" s="150"/>
      <c r="BQ39" s="150"/>
      <c r="BR39" s="150"/>
      <c r="BS39" s="150"/>
      <c r="BT39" s="150"/>
      <c r="BU39" s="150"/>
      <c r="BV39" s="150"/>
      <c r="BW39" s="150"/>
      <c r="BX39" s="150"/>
      <c r="BY39" s="151"/>
    </row>
    <row r="40" spans="1:100" ht="12" customHeight="1" x14ac:dyDescent="0.2">
      <c r="A40" s="239" t="s">
        <v>3</v>
      </c>
      <c r="B40" s="240"/>
      <c r="C40" s="240"/>
      <c r="D40" s="240"/>
      <c r="E40" s="240"/>
      <c r="F40" s="240"/>
      <c r="G40" s="240"/>
      <c r="H40" s="240"/>
      <c r="I40" s="240"/>
      <c r="J40" s="293"/>
      <c r="K40" s="476" t="s">
        <v>46</v>
      </c>
      <c r="L40" s="477"/>
      <c r="M40" s="477"/>
      <c r="N40" s="477"/>
      <c r="O40" s="477"/>
      <c r="P40" s="477"/>
      <c r="Q40" s="477"/>
      <c r="R40" s="477"/>
      <c r="S40" s="477"/>
      <c r="T40" s="477"/>
      <c r="U40" s="477"/>
      <c r="V40" s="477"/>
      <c r="W40" s="477"/>
      <c r="X40" s="477"/>
      <c r="Y40" s="478"/>
      <c r="Z40" s="137"/>
      <c r="AA40" s="150"/>
      <c r="AB40" s="150"/>
      <c r="AC40" s="150"/>
      <c r="AD40" s="150"/>
      <c r="AE40" s="150"/>
      <c r="AF40" s="150"/>
      <c r="AG40" s="150"/>
      <c r="AH40" s="137"/>
      <c r="AI40" s="137"/>
      <c r="AJ40" s="137"/>
      <c r="AK40" s="137"/>
      <c r="AL40" s="137"/>
      <c r="AM40" s="137"/>
      <c r="AN40" s="137"/>
      <c r="AO40" s="137"/>
      <c r="AP40" s="137"/>
      <c r="AQ40" s="137"/>
      <c r="AR40" s="137"/>
      <c r="AS40" s="137"/>
      <c r="AT40" s="137"/>
      <c r="AU40" s="137"/>
      <c r="AV40" s="137"/>
      <c r="AW40" s="137"/>
      <c r="AX40" s="137"/>
      <c r="AY40" s="137"/>
      <c r="AZ40" s="137"/>
      <c r="BA40" s="137"/>
      <c r="BB40" s="137"/>
      <c r="BC40" s="137"/>
      <c r="BD40" s="137"/>
      <c r="BE40" s="137"/>
      <c r="BF40" s="137"/>
      <c r="BG40" s="152"/>
      <c r="BH40" s="152"/>
      <c r="BI40" s="152"/>
      <c r="BJ40" s="152"/>
      <c r="BK40" s="152"/>
      <c r="BL40" s="152"/>
      <c r="BM40" s="152"/>
      <c r="BN40" s="152"/>
      <c r="BO40" s="152"/>
      <c r="BP40" s="150"/>
      <c r="BQ40" s="150"/>
      <c r="BR40" s="150"/>
      <c r="BS40" s="150"/>
      <c r="BT40" s="150"/>
      <c r="BU40" s="150"/>
      <c r="BV40" s="150"/>
      <c r="BW40" s="150"/>
      <c r="BX40" s="150"/>
      <c r="BY40" s="151"/>
      <c r="BZ40" s="153"/>
      <c r="CA40" s="153"/>
      <c r="CB40" s="153"/>
      <c r="CC40" s="153"/>
      <c r="CD40" s="153"/>
      <c r="CE40" s="153"/>
      <c r="CF40" s="153"/>
      <c r="CG40" s="153"/>
      <c r="CH40" s="153"/>
      <c r="CI40" s="153"/>
      <c r="CJ40" s="153"/>
      <c r="CK40" s="153"/>
      <c r="CL40" s="153"/>
      <c r="CM40" s="153"/>
      <c r="CN40" s="153"/>
      <c r="CO40" s="153"/>
      <c r="CP40" s="153"/>
      <c r="CQ40" s="153"/>
      <c r="CR40" s="153"/>
      <c r="CS40" s="153"/>
      <c r="CT40" s="153"/>
      <c r="CU40" s="153"/>
      <c r="CV40" s="153"/>
    </row>
    <row r="41" spans="1:100" ht="12" customHeight="1" x14ac:dyDescent="0.2">
      <c r="A41" s="239" t="s">
        <v>4</v>
      </c>
      <c r="B41" s="240"/>
      <c r="C41" s="240"/>
      <c r="D41" s="240"/>
      <c r="E41" s="240"/>
      <c r="F41" s="240"/>
      <c r="G41" s="240"/>
      <c r="H41" s="240"/>
      <c r="I41" s="240"/>
      <c r="J41" s="293"/>
      <c r="K41" s="476" t="s">
        <v>47</v>
      </c>
      <c r="L41" s="477"/>
      <c r="M41" s="477"/>
      <c r="N41" s="477"/>
      <c r="O41" s="477"/>
      <c r="P41" s="477"/>
      <c r="Q41" s="477"/>
      <c r="R41" s="477"/>
      <c r="S41" s="477"/>
      <c r="T41" s="477"/>
      <c r="U41" s="477"/>
      <c r="V41" s="477"/>
      <c r="W41" s="477"/>
      <c r="X41" s="477"/>
      <c r="Y41" s="478"/>
      <c r="Z41" s="137"/>
      <c r="AA41" s="150"/>
      <c r="AB41" s="150"/>
      <c r="AC41" s="150"/>
      <c r="AD41" s="150"/>
      <c r="AE41" s="150"/>
      <c r="AF41" s="150"/>
      <c r="AG41" s="150"/>
      <c r="AH41" s="137"/>
      <c r="AI41" s="137"/>
      <c r="AJ41" s="137"/>
      <c r="AK41" s="137"/>
      <c r="AL41" s="137"/>
      <c r="AM41" s="137"/>
      <c r="AN41" s="137"/>
      <c r="AO41" s="137"/>
      <c r="AP41" s="137"/>
      <c r="AQ41" s="137"/>
      <c r="AR41" s="137"/>
      <c r="AS41" s="137"/>
      <c r="AT41" s="137"/>
      <c r="AU41" s="137"/>
      <c r="AV41" s="137"/>
      <c r="AW41" s="137"/>
      <c r="AX41" s="137"/>
      <c r="AY41" s="137"/>
      <c r="AZ41" s="137"/>
      <c r="BA41" s="137"/>
      <c r="BB41" s="137"/>
      <c r="BC41" s="137"/>
      <c r="BD41" s="137"/>
      <c r="BE41" s="137"/>
      <c r="BF41" s="137"/>
      <c r="BG41" s="152"/>
      <c r="BH41" s="152"/>
      <c r="BI41" s="152"/>
      <c r="BJ41" s="152"/>
      <c r="BK41" s="152"/>
      <c r="BL41" s="152"/>
      <c r="BM41" s="152"/>
      <c r="BN41" s="152"/>
      <c r="BO41" s="152"/>
      <c r="BP41" s="150"/>
      <c r="BQ41" s="150"/>
      <c r="BR41" s="150"/>
      <c r="BS41" s="150"/>
      <c r="BT41" s="150"/>
      <c r="BU41" s="150"/>
      <c r="BV41" s="150"/>
      <c r="BW41" s="150"/>
      <c r="BX41" s="150"/>
      <c r="BY41" s="151"/>
      <c r="BZ41" s="153"/>
      <c r="CA41" s="153"/>
      <c r="CB41" s="153"/>
      <c r="CC41" s="153"/>
      <c r="CD41" s="153"/>
      <c r="CE41" s="153"/>
      <c r="CF41" s="153"/>
      <c r="CG41" s="153"/>
      <c r="CH41" s="153"/>
      <c r="CI41" s="153"/>
      <c r="CJ41" s="153"/>
      <c r="CK41" s="153"/>
      <c r="CL41" s="153"/>
      <c r="CM41" s="153"/>
      <c r="CN41" s="153"/>
      <c r="CO41" s="153"/>
      <c r="CP41" s="153"/>
      <c r="CQ41" s="153"/>
      <c r="CR41" s="153"/>
      <c r="CS41" s="153"/>
      <c r="CT41" s="153"/>
      <c r="CU41" s="153"/>
      <c r="CV41" s="153"/>
    </row>
    <row r="42" spans="1:100" ht="12" customHeight="1" x14ac:dyDescent="0.2">
      <c r="A42" s="239" t="s">
        <v>9</v>
      </c>
      <c r="B42" s="240"/>
      <c r="C42" s="240"/>
      <c r="D42" s="240"/>
      <c r="E42" s="240"/>
      <c r="F42" s="240"/>
      <c r="G42" s="240"/>
      <c r="H42" s="240"/>
      <c r="I42" s="240"/>
      <c r="J42" s="293"/>
      <c r="K42" s="483">
        <v>43841</v>
      </c>
      <c r="L42" s="484"/>
      <c r="M42" s="484"/>
      <c r="N42" s="484"/>
      <c r="O42" s="484"/>
      <c r="P42" s="484"/>
      <c r="Q42" s="484"/>
      <c r="R42" s="484"/>
      <c r="S42" s="484"/>
      <c r="T42" s="484"/>
      <c r="U42" s="484"/>
      <c r="V42" s="484"/>
      <c r="W42" s="484"/>
      <c r="X42" s="484"/>
      <c r="Y42" s="485"/>
      <c r="Z42" s="137"/>
      <c r="AA42" s="154"/>
      <c r="AB42" s="154"/>
      <c r="AC42" s="154"/>
      <c r="AD42" s="154"/>
      <c r="AE42" s="154"/>
      <c r="AF42" s="154"/>
      <c r="AG42" s="154"/>
      <c r="AH42" s="137"/>
      <c r="AI42" s="137"/>
      <c r="AJ42" s="137"/>
      <c r="AK42" s="137"/>
      <c r="AL42" s="137"/>
      <c r="AM42" s="137"/>
      <c r="AN42" s="137"/>
      <c r="AO42" s="137"/>
      <c r="AP42" s="137"/>
      <c r="AQ42" s="137"/>
      <c r="AR42" s="137"/>
      <c r="AS42" s="137"/>
      <c r="AT42" s="137"/>
      <c r="AU42" s="137"/>
      <c r="AV42" s="137"/>
      <c r="AW42" s="137"/>
      <c r="AX42" s="137"/>
      <c r="AY42" s="137"/>
      <c r="AZ42" s="137"/>
      <c r="BA42" s="137"/>
      <c r="BB42" s="137"/>
      <c r="BC42" s="137"/>
      <c r="BD42" s="137"/>
      <c r="BE42" s="137"/>
      <c r="BF42" s="137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1"/>
      <c r="BZ42" s="153"/>
      <c r="CA42" s="153"/>
      <c r="CB42" s="153"/>
      <c r="CC42" s="153"/>
      <c r="CD42" s="153"/>
      <c r="CE42" s="153"/>
      <c r="CF42" s="153"/>
      <c r="CG42" s="153"/>
      <c r="CH42" s="153"/>
      <c r="CI42" s="153"/>
      <c r="CJ42" s="153"/>
      <c r="CK42" s="153"/>
      <c r="CL42" s="153"/>
      <c r="CM42" s="153"/>
      <c r="CN42" s="153"/>
      <c r="CO42" s="153"/>
      <c r="CP42" s="153"/>
      <c r="CQ42" s="153"/>
      <c r="CR42" s="153"/>
      <c r="CS42" s="153"/>
      <c r="CT42" s="153"/>
      <c r="CU42" s="153"/>
      <c r="CV42" s="153"/>
    </row>
    <row r="43" spans="1:100" ht="12" customHeight="1" x14ac:dyDescent="0.2">
      <c r="A43" s="239" t="s">
        <v>13</v>
      </c>
      <c r="B43" s="240"/>
      <c r="C43" s="240"/>
      <c r="D43" s="240"/>
      <c r="E43" s="240"/>
      <c r="F43" s="240"/>
      <c r="G43" s="240"/>
      <c r="H43" s="240"/>
      <c r="I43" s="240"/>
      <c r="J43" s="293"/>
      <c r="K43" s="476" t="s">
        <v>48</v>
      </c>
      <c r="L43" s="477"/>
      <c r="M43" s="477"/>
      <c r="N43" s="477"/>
      <c r="O43" s="477"/>
      <c r="P43" s="477"/>
      <c r="Q43" s="477"/>
      <c r="R43" s="477"/>
      <c r="S43" s="477"/>
      <c r="T43" s="477"/>
      <c r="U43" s="477"/>
      <c r="V43" s="477"/>
      <c r="W43" s="477"/>
      <c r="X43" s="477"/>
      <c r="Y43" s="478"/>
      <c r="Z43" s="137"/>
      <c r="AA43" s="156"/>
      <c r="AB43" s="156"/>
      <c r="AC43" s="156"/>
      <c r="AD43" s="156"/>
      <c r="AE43" s="156"/>
      <c r="AF43" s="156"/>
      <c r="AG43" s="156"/>
      <c r="AH43" s="137"/>
      <c r="AI43" s="137"/>
      <c r="AJ43" s="137"/>
      <c r="AK43" s="137"/>
      <c r="AL43" s="137"/>
      <c r="AM43" s="137"/>
      <c r="AN43" s="137"/>
      <c r="AO43" s="137"/>
      <c r="AP43" s="137"/>
      <c r="AQ43" s="137"/>
      <c r="AR43" s="137"/>
      <c r="AS43" s="137"/>
      <c r="AT43" s="137"/>
      <c r="AU43" s="137"/>
      <c r="AV43" s="137"/>
      <c r="AW43" s="137"/>
      <c r="AX43" s="137"/>
      <c r="AY43" s="137"/>
      <c r="AZ43" s="137"/>
      <c r="BA43" s="137"/>
      <c r="BB43" s="137"/>
      <c r="BC43" s="137"/>
      <c r="BD43" s="137"/>
      <c r="BE43" s="137"/>
      <c r="BF43" s="137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1"/>
      <c r="BZ43" s="153"/>
      <c r="CA43" s="153"/>
      <c r="CB43" s="153"/>
      <c r="CC43" s="153"/>
      <c r="CD43" s="153"/>
      <c r="CE43" s="153"/>
      <c r="CF43" s="153"/>
      <c r="CG43" s="153"/>
      <c r="CH43" s="153"/>
      <c r="CI43" s="153"/>
      <c r="CJ43" s="153"/>
      <c r="CK43" s="153"/>
      <c r="CL43" s="153"/>
      <c r="CM43" s="153"/>
      <c r="CN43" s="153"/>
      <c r="CO43" s="153"/>
      <c r="CP43" s="153"/>
      <c r="CQ43" s="153"/>
      <c r="CR43" s="153"/>
      <c r="CS43" s="153"/>
      <c r="CT43" s="153"/>
      <c r="CU43" s="153"/>
      <c r="CV43" s="153"/>
    </row>
    <row r="44" spans="1:100" ht="12" customHeight="1" x14ac:dyDescent="0.2">
      <c r="A44" s="239" t="s">
        <v>15</v>
      </c>
      <c r="B44" s="240"/>
      <c r="C44" s="240"/>
      <c r="D44" s="240"/>
      <c r="E44" s="240"/>
      <c r="F44" s="240"/>
      <c r="G44" s="240"/>
      <c r="H44" s="240"/>
      <c r="I44" s="240"/>
      <c r="J44" s="293"/>
      <c r="K44" s="476" t="s">
        <v>49</v>
      </c>
      <c r="L44" s="477"/>
      <c r="M44" s="477"/>
      <c r="N44" s="477"/>
      <c r="O44" s="477"/>
      <c r="P44" s="477"/>
      <c r="Q44" s="477"/>
      <c r="R44" s="477"/>
      <c r="S44" s="477"/>
      <c r="T44" s="477"/>
      <c r="U44" s="477"/>
      <c r="V44" s="477"/>
      <c r="W44" s="477"/>
      <c r="X44" s="477"/>
      <c r="Y44" s="478"/>
      <c r="Z44" s="137"/>
      <c r="AA44" s="156"/>
      <c r="AB44" s="156"/>
      <c r="AC44" s="156"/>
      <c r="AD44" s="156"/>
      <c r="AE44" s="156"/>
      <c r="AF44" s="156"/>
      <c r="AG44" s="156"/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  <c r="AR44" s="137"/>
      <c r="AS44" s="137"/>
      <c r="AT44" s="137"/>
      <c r="AU44" s="137"/>
      <c r="AV44" s="137"/>
      <c r="AW44" s="137"/>
      <c r="AX44" s="137"/>
      <c r="AY44" s="137"/>
      <c r="AZ44" s="137"/>
      <c r="BA44" s="137"/>
      <c r="BB44" s="137"/>
      <c r="BC44" s="137"/>
      <c r="BD44" s="137"/>
      <c r="BE44" s="137"/>
      <c r="BF44" s="137"/>
      <c r="BG44" s="156"/>
      <c r="BH44" s="156"/>
      <c r="BI44" s="156"/>
      <c r="BJ44" s="156"/>
      <c r="BK44" s="156"/>
      <c r="BL44" s="156"/>
      <c r="BM44" s="156"/>
      <c r="BN44" s="156"/>
      <c r="BO44" s="156"/>
      <c r="BP44" s="156"/>
      <c r="BQ44" s="156"/>
      <c r="BR44" s="150"/>
      <c r="BS44" s="150"/>
      <c r="BT44" s="150"/>
      <c r="BU44" s="150"/>
      <c r="BV44" s="150"/>
      <c r="BW44" s="150"/>
      <c r="BX44" s="150"/>
      <c r="BY44" s="151"/>
      <c r="BZ44" s="153"/>
      <c r="CA44" s="153"/>
      <c r="CB44" s="153"/>
      <c r="CC44" s="153"/>
      <c r="CD44" s="153"/>
      <c r="CE44" s="153"/>
      <c r="CF44" s="153"/>
      <c r="CG44" s="153"/>
      <c r="CH44" s="153"/>
      <c r="CI44" s="153"/>
      <c r="CJ44" s="153"/>
      <c r="CK44" s="153"/>
      <c r="CL44" s="153"/>
      <c r="CM44" s="153"/>
      <c r="CN44" s="153"/>
      <c r="CO44" s="153"/>
      <c r="CP44" s="153"/>
      <c r="CQ44" s="153"/>
      <c r="CR44" s="153"/>
      <c r="CS44" s="153"/>
      <c r="CT44" s="153"/>
      <c r="CU44" s="153"/>
      <c r="CV44" s="153"/>
    </row>
    <row r="45" spans="1:100" ht="12" customHeight="1" thickBot="1" x14ac:dyDescent="0.3">
      <c r="A45" s="262" t="s">
        <v>42</v>
      </c>
      <c r="B45" s="263"/>
      <c r="C45" s="263"/>
      <c r="D45" s="263"/>
      <c r="E45" s="263"/>
      <c r="F45" s="263"/>
      <c r="G45" s="263"/>
      <c r="H45" s="263"/>
      <c r="I45" s="263"/>
      <c r="J45" s="486"/>
      <c r="K45" s="487"/>
      <c r="L45" s="488"/>
      <c r="M45" s="488"/>
      <c r="N45" s="488"/>
      <c r="O45" s="488"/>
      <c r="P45" s="488"/>
      <c r="Q45" s="488"/>
      <c r="R45" s="488"/>
      <c r="S45" s="488"/>
      <c r="T45" s="488"/>
      <c r="U45" s="488"/>
      <c r="V45" s="488"/>
      <c r="W45" s="488"/>
      <c r="X45" s="488"/>
      <c r="Y45" s="489"/>
      <c r="Z45" s="144"/>
      <c r="AA45" s="157"/>
      <c r="AB45" s="157"/>
      <c r="AC45" s="157"/>
      <c r="AD45" s="157"/>
      <c r="AE45" s="157"/>
      <c r="AF45" s="157"/>
      <c r="AG45" s="157"/>
      <c r="AH45" s="144"/>
      <c r="AI45" s="144"/>
      <c r="AJ45" s="144"/>
      <c r="AK45" s="144"/>
      <c r="AL45" s="144"/>
      <c r="AM45" s="144"/>
      <c r="AN45" s="144"/>
      <c r="AO45" s="144"/>
      <c r="AP45" s="144"/>
      <c r="AQ45" s="144"/>
      <c r="AR45" s="144"/>
      <c r="AS45" s="144"/>
      <c r="AT45" s="144"/>
      <c r="AU45" s="144"/>
      <c r="AV45" s="144"/>
      <c r="AW45" s="144"/>
      <c r="AX45" s="144"/>
      <c r="AY45" s="144"/>
      <c r="AZ45" s="144"/>
      <c r="BA45" s="144"/>
      <c r="BB45" s="144"/>
      <c r="BC45" s="144"/>
      <c r="BD45" s="144"/>
      <c r="BE45" s="144"/>
      <c r="BF45" s="144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  <c r="BT45" s="157"/>
      <c r="BU45" s="157"/>
      <c r="BV45" s="157"/>
      <c r="BW45" s="157"/>
      <c r="BX45" s="157"/>
      <c r="BY45" s="158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3"/>
      <c r="CT45" s="153"/>
      <c r="CU45" s="153"/>
      <c r="CV45" s="153"/>
    </row>
    <row r="46" spans="1:100" ht="12" customHeight="1" thickTop="1" x14ac:dyDescent="0.2"/>
    <row r="49" spans="1:6" ht="12" customHeight="1" x14ac:dyDescent="0.2">
      <c r="A49" s="137"/>
      <c r="B49" s="137"/>
      <c r="C49" s="137"/>
      <c r="D49" s="137"/>
      <c r="E49" s="137"/>
      <c r="F49" s="137"/>
    </row>
    <row r="50" spans="1:6" ht="12" customHeight="1" x14ac:dyDescent="0.2">
      <c r="A50" s="137"/>
      <c r="B50" s="137"/>
      <c r="C50" s="137"/>
      <c r="D50" s="137"/>
      <c r="E50" s="137"/>
      <c r="F50" s="137"/>
    </row>
    <row r="51" spans="1:6" ht="12" customHeight="1" x14ac:dyDescent="0.25">
      <c r="A51" s="134"/>
      <c r="B51" s="134"/>
      <c r="C51" s="137"/>
      <c r="D51" s="137"/>
      <c r="E51" s="137"/>
      <c r="F51" s="137"/>
    </row>
    <row r="52" spans="1:6" ht="12" customHeight="1" x14ac:dyDescent="0.25">
      <c r="A52" s="134"/>
      <c r="B52" s="134"/>
      <c r="C52" s="137"/>
      <c r="D52" s="137"/>
      <c r="E52" s="137"/>
      <c r="F52" s="137"/>
    </row>
    <row r="53" spans="1:6" ht="12" customHeight="1" x14ac:dyDescent="0.2">
      <c r="A53" s="137"/>
      <c r="B53" s="137"/>
      <c r="C53" s="137"/>
      <c r="D53" s="137"/>
      <c r="E53" s="137"/>
      <c r="F53" s="137"/>
    </row>
    <row r="54" spans="1:6" ht="12" customHeight="1" x14ac:dyDescent="0.2">
      <c r="A54" s="137"/>
      <c r="B54" s="137"/>
      <c r="C54" s="137"/>
      <c r="D54" s="137"/>
      <c r="E54" s="137"/>
      <c r="F54" s="137"/>
    </row>
    <row r="55" spans="1:6" ht="12" customHeight="1" x14ac:dyDescent="0.2">
      <c r="A55" s="137"/>
      <c r="B55" s="137"/>
      <c r="C55" s="137"/>
      <c r="D55" s="137"/>
      <c r="E55" s="137"/>
      <c r="F55" s="137"/>
    </row>
    <row r="56" spans="1:6" ht="12" customHeight="1" x14ac:dyDescent="0.2">
      <c r="A56" s="137"/>
      <c r="B56" s="137"/>
      <c r="C56" s="137"/>
      <c r="D56" s="137"/>
      <c r="E56" s="137"/>
      <c r="F56" s="137"/>
    </row>
  </sheetData>
  <sheetProtection selectLockedCells="1"/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fitToHeight="0" orientation="landscape" r:id="rId1"/>
  <headerFooter alignWithMargins="0">
    <oddHeader xml:space="preserve">&amp;C&amp;"Times New Roman,Regular"
                                                        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Survey Sheet (2)</vt:lpstr>
      <vt:lpstr>2360-190602</vt:lpstr>
      <vt:lpstr>Map</vt:lpstr>
      <vt:lpstr>'2360-190602'!Print_Area</vt:lpstr>
      <vt:lpstr>Map!Print_Area</vt:lpstr>
      <vt:lpstr>'Survey Sheet (2)'!Print_Area</vt:lpstr>
      <vt:lpstr>'2360-190602'!Print_Titles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Schriver</dc:creator>
  <cp:lastModifiedBy>Max Pinion</cp:lastModifiedBy>
  <cp:lastPrinted>2019-10-09T20:00:39Z</cp:lastPrinted>
  <dcterms:created xsi:type="dcterms:W3CDTF">2016-05-05T14:39:57Z</dcterms:created>
  <dcterms:modified xsi:type="dcterms:W3CDTF">2020-02-13T18:51:57Z</dcterms:modified>
</cp:coreProperties>
</file>