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il\Desktop\Seattle\Survey Data\Characterizations\"/>
    </mc:Choice>
  </mc:AlternateContent>
  <bookViews>
    <workbookView xWindow="0" yWindow="0" windowWidth="25200" windowHeight="11985"/>
  </bookViews>
  <sheets>
    <sheet name="2360-190602" sheetId="7" r:id="rId1"/>
    <sheet name="Map" sheetId="3" r:id="rId2"/>
  </sheets>
  <definedNames>
    <definedName name="_2360" localSheetId="0">#REF!</definedName>
    <definedName name="_2360">#REF!</definedName>
    <definedName name="_xlnm.Print_Area" localSheetId="0">'2360-190602'!$A$1:$S$39</definedName>
    <definedName name="_xlnm.Print_Area" localSheetId="1">Map!$A$1:$BY$45</definedName>
    <definedName name="_xlnm.Print_Titles" localSheetId="0">'2360-190602'!$1:$17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8" i="7" l="1"/>
  <c r="R9" i="7"/>
  <c r="R8" i="7"/>
  <c r="R7" i="7"/>
  <c r="N9" i="7" l="1"/>
  <c r="N8" i="7"/>
  <c r="N7" i="7"/>
  <c r="S38" i="7" l="1"/>
  <c r="V11" i="7"/>
  <c r="V13" i="7" s="1"/>
  <c r="O24" i="7"/>
  <c r="O25" i="7"/>
  <c r="O26" i="7"/>
  <c r="O27" i="7"/>
  <c r="O29" i="7"/>
  <c r="O30" i="7"/>
  <c r="O31" i="7"/>
  <c r="O32" i="7"/>
  <c r="O33" i="7"/>
  <c r="S37" i="7"/>
  <c r="Q37" i="7"/>
  <c r="O37" i="7"/>
  <c r="M37" i="7"/>
  <c r="S36" i="7"/>
  <c r="Q36" i="7"/>
  <c r="O36" i="7"/>
  <c r="M36" i="7"/>
  <c r="S35" i="7"/>
  <c r="Q35" i="7"/>
  <c r="O35" i="7"/>
  <c r="M35" i="7"/>
  <c r="S34" i="7"/>
  <c r="Q34" i="7"/>
  <c r="O34" i="7"/>
  <c r="M34" i="7"/>
  <c r="S33" i="7"/>
  <c r="Q33" i="7"/>
  <c r="M33" i="7"/>
  <c r="S32" i="7"/>
  <c r="Q32" i="7"/>
  <c r="M32" i="7"/>
  <c r="S31" i="7"/>
  <c r="Q31" i="7"/>
  <c r="M31" i="7"/>
  <c r="S30" i="7"/>
  <c r="Q30" i="7"/>
  <c r="M30" i="7"/>
  <c r="S29" i="7"/>
  <c r="Q29" i="7"/>
  <c r="M29" i="7"/>
  <c r="S28" i="7"/>
  <c r="Q28" i="7"/>
  <c r="M28" i="7"/>
  <c r="S27" i="7"/>
  <c r="Q27" i="7"/>
  <c r="M27" i="7"/>
  <c r="S26" i="7"/>
  <c r="Q26" i="7"/>
  <c r="M26" i="7"/>
  <c r="S25" i="7"/>
  <c r="Q25" i="7"/>
  <c r="M25" i="7"/>
  <c r="S24" i="7"/>
  <c r="Q24" i="7"/>
  <c r="M24" i="7"/>
  <c r="S23" i="7"/>
  <c r="Q23" i="7"/>
  <c r="O23" i="7"/>
  <c r="M23" i="7"/>
  <c r="S22" i="7"/>
  <c r="Q22" i="7"/>
  <c r="O22" i="7"/>
  <c r="M22" i="7"/>
  <c r="S21" i="7"/>
  <c r="Q21" i="7"/>
  <c r="O21" i="7"/>
  <c r="M21" i="7"/>
  <c r="S20" i="7"/>
  <c r="Q20" i="7"/>
  <c r="O20" i="7"/>
  <c r="M20" i="7"/>
  <c r="S19" i="7"/>
  <c r="Q19" i="7"/>
  <c r="O19" i="7"/>
  <c r="M19" i="7"/>
  <c r="S18" i="7"/>
  <c r="Q18" i="7"/>
  <c r="O18" i="7"/>
  <c r="M18" i="7"/>
  <c r="R16" i="7"/>
  <c r="P16" i="7"/>
  <c r="N16" i="7"/>
  <c r="L16" i="7"/>
  <c r="V14" i="7"/>
  <c r="V15" i="7"/>
  <c r="R15" i="7"/>
  <c r="P15" i="7"/>
  <c r="N15" i="7"/>
  <c r="L15" i="7"/>
  <c r="V9" i="7"/>
  <c r="V10" i="7" s="1"/>
  <c r="V8" i="7"/>
  <c r="V6" i="7"/>
  <c r="V7" i="7" s="1"/>
  <c r="V5" i="7"/>
</calcChain>
</file>

<file path=xl/sharedStrings.xml><?xml version="1.0" encoding="utf-8"?>
<sst xmlns="http://schemas.openxmlformats.org/spreadsheetml/2006/main" count="94" uniqueCount="65">
  <si>
    <t>Survey No</t>
  </si>
  <si>
    <t>Item Surveyed</t>
  </si>
  <si>
    <t>Date</t>
  </si>
  <si>
    <t>Survey Tech</t>
  </si>
  <si>
    <t>Count Room Tech</t>
  </si>
  <si>
    <t>Parameters</t>
  </si>
  <si>
    <t>Gamma</t>
  </si>
  <si>
    <t>Total Activity</t>
  </si>
  <si>
    <t>Removable Activity</t>
  </si>
  <si>
    <t>Date Counted</t>
  </si>
  <si>
    <t>CPM</t>
  </si>
  <si>
    <t>Alpha</t>
  </si>
  <si>
    <t>Beta-Gamma</t>
  </si>
  <si>
    <t>Survey Type</t>
  </si>
  <si>
    <t>Instrument Model</t>
  </si>
  <si>
    <t>Level of Posting</t>
  </si>
  <si>
    <t>Instrument SN</t>
  </si>
  <si>
    <t>Notes</t>
  </si>
  <si>
    <t>Cal. Due Date</t>
  </si>
  <si>
    <t xml:space="preserve">   PCF = Probe Correction Factor</t>
  </si>
  <si>
    <t xml:space="preserve">   dpm = (cpm - Bcpm)/(eff * PCF)</t>
  </si>
  <si>
    <t>Efficiency</t>
  </si>
  <si>
    <r>
      <rPr>
        <sz val="6"/>
        <rFont val="Times New Roman"/>
        <family val="1"/>
      </rPr>
      <t xml:space="preserve">   T</t>
    </r>
    <r>
      <rPr>
        <vertAlign val="subscript"/>
        <sz val="6"/>
        <rFont val="Times New Roman"/>
        <family val="1"/>
      </rPr>
      <t>b</t>
    </r>
    <r>
      <rPr>
        <sz val="6"/>
        <rFont val="Times New Roman"/>
        <family val="1"/>
      </rPr>
      <t xml:space="preserve"> = Background count time</t>
    </r>
  </si>
  <si>
    <t>Background Counts</t>
  </si>
  <si>
    <r>
      <rPr>
        <sz val="6"/>
        <rFont val="Times New Roman"/>
        <family val="1"/>
      </rPr>
      <t xml:space="preserve">   T</t>
    </r>
    <r>
      <rPr>
        <vertAlign val="subscript"/>
        <sz val="6"/>
        <rFont val="Times New Roman"/>
        <family val="1"/>
      </rPr>
      <t>s</t>
    </r>
    <r>
      <rPr>
        <sz val="6"/>
        <rFont val="Times New Roman"/>
        <family val="1"/>
      </rPr>
      <t xml:space="preserve"> = Sample count time</t>
    </r>
  </si>
  <si>
    <t xml:space="preserve">   dpm = (cpm - Bcpm)/ eff</t>
  </si>
  <si>
    <t>PCF</t>
  </si>
  <si>
    <t xml:space="preserve"> </t>
  </si>
  <si>
    <r>
      <t xml:space="preserve">   R</t>
    </r>
    <r>
      <rPr>
        <vertAlign val="subscript"/>
        <sz val="6"/>
        <rFont val="Times New Roman"/>
        <family val="1"/>
      </rPr>
      <t xml:space="preserve">b </t>
    </r>
    <r>
      <rPr>
        <sz val="6"/>
        <rFont val="Times New Roman"/>
        <family val="1"/>
      </rPr>
      <t>= Background count rate</t>
    </r>
  </si>
  <si>
    <r>
      <t xml:space="preserve">   *dpm results are per 100cm</t>
    </r>
    <r>
      <rPr>
        <vertAlign val="superscript"/>
        <sz val="6"/>
        <rFont val="Times New Roman"/>
        <family val="1"/>
      </rPr>
      <t>2</t>
    </r>
  </si>
  <si>
    <t>Tb</t>
  </si>
  <si>
    <t xml:space="preserve">   Bcpm = Background cpm </t>
  </si>
  <si>
    <t>Ts</t>
  </si>
  <si>
    <t xml:space="preserve">   MDCR = Minimum Detectable Count Rate (net cpm)</t>
  </si>
  <si>
    <t>MDCR</t>
  </si>
  <si>
    <r>
      <t xml:space="preserve">   MDC = Minimum Detectable Concentration (dpm per 100cm</t>
    </r>
    <r>
      <rPr>
        <vertAlign val="superscript"/>
        <sz val="6"/>
        <rFont val="Times New Roman"/>
        <family val="1"/>
      </rPr>
      <t>2</t>
    </r>
    <r>
      <rPr>
        <sz val="6"/>
        <rFont val="Times New Roman"/>
        <family val="1"/>
      </rPr>
      <t>)</t>
    </r>
  </si>
  <si>
    <t>MDC</t>
  </si>
  <si>
    <t>No.</t>
  </si>
  <si>
    <t>Descriptions</t>
  </si>
  <si>
    <t>cpm</t>
  </si>
  <si>
    <t>gross counts</t>
  </si>
  <si>
    <t>*dpm</t>
  </si>
  <si>
    <t>Comments</t>
  </si>
  <si>
    <t>µR/hr</t>
  </si>
  <si>
    <t>µRem/hr</t>
  </si>
  <si>
    <t>Characterization</t>
  </si>
  <si>
    <t>None</t>
  </si>
  <si>
    <t>2360/43-93</t>
  </si>
  <si>
    <t>234860/PR289402</t>
  </si>
  <si>
    <t>P. Ray</t>
  </si>
  <si>
    <t>INIS-110119-562</t>
  </si>
  <si>
    <t>J. Walther/D. Dodge</t>
  </si>
  <si>
    <t>GE 6th Floor</t>
  </si>
  <si>
    <t>Background: 1: 3074 cpm, 2-6: 2690 cpm, 7-12: 3456 cpm</t>
  </si>
  <si>
    <t>2929/43-10-1</t>
  </si>
  <si>
    <t>190602/PR199159</t>
  </si>
  <si>
    <t>Exhaust Room 620C</t>
  </si>
  <si>
    <t>Exhaust Hallway Room 621</t>
  </si>
  <si>
    <t>Exhaust Room 621</t>
  </si>
  <si>
    <t>Exhaust Room 627</t>
  </si>
  <si>
    <t>Exhaust Hallway Room 627</t>
  </si>
  <si>
    <t>Exhaust Room 606C</t>
  </si>
  <si>
    <t>Exhaust Room 606B</t>
  </si>
  <si>
    <t>Exhaust Room 606A</t>
  </si>
  <si>
    <t>Exhaust Room 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</si>
</sst>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m/d/yy;@"/>
  </numFmts>
  <fonts count="27" x14ac:knownFonts="1">
    <font>
      <sz val="10"/>
      <name val="Arial"/>
      <family val="2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i/>
      <sz val="8"/>
      <name val="Times New Roman"/>
      <family val="1"/>
    </font>
    <font>
      <i/>
      <sz val="8"/>
      <name val="Times New Roman"/>
      <family val="1"/>
    </font>
    <font>
      <u/>
      <sz val="8"/>
      <name val="Times New Roman"/>
      <family val="1"/>
    </font>
    <font>
      <b/>
      <u/>
      <sz val="8"/>
      <name val="Times New Roman"/>
      <family val="1"/>
    </font>
    <font>
      <sz val="6"/>
      <name val="Times New Roman"/>
      <family val="1"/>
    </font>
    <font>
      <i/>
      <sz val="7"/>
      <name val="Times New Roman"/>
      <family val="1"/>
    </font>
    <font>
      <vertAlign val="superscript"/>
      <sz val="6"/>
      <name val="Times New Roman"/>
      <family val="1"/>
    </font>
    <font>
      <vertAlign val="subscript"/>
      <sz val="6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i/>
      <sz val="10"/>
      <name val="Arial"/>
      <family val="2"/>
    </font>
    <font>
      <sz val="8"/>
      <color indexed="8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8"/>
      <name val="Arial"/>
      <family val="2"/>
    </font>
    <font>
      <b/>
      <sz val="2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8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0" fillId="0" borderId="0"/>
  </cellStyleXfs>
  <cellXfs count="264">
    <xf numFmtId="0" fontId="0" fillId="0" borderId="0" xfId="0"/>
    <xf numFmtId="0" fontId="2" fillId="0" borderId="24" xfId="0" applyFont="1" applyFill="1" applyBorder="1" applyAlignment="1" applyProtection="1">
      <alignment horizontal="left" vertical="center"/>
    </xf>
    <xf numFmtId="0" fontId="2" fillId="0" borderId="50" xfId="0" applyFont="1" applyFill="1" applyBorder="1" applyAlignment="1" applyProtection="1">
      <alignment horizontal="left" vertical="center"/>
    </xf>
    <xf numFmtId="0" fontId="10" fillId="0" borderId="47" xfId="0" applyFont="1" applyFill="1" applyBorder="1" applyAlignment="1" applyProtection="1">
      <alignment horizontal="left" vertical="center"/>
    </xf>
    <xf numFmtId="0" fontId="10" fillId="0" borderId="50" xfId="0" applyFont="1" applyFill="1" applyBorder="1" applyAlignment="1" applyProtection="1">
      <alignment horizontal="left" vertical="center"/>
    </xf>
    <xf numFmtId="0" fontId="12" fillId="0" borderId="47" xfId="0" applyFont="1" applyFill="1" applyBorder="1" applyAlignment="1" applyProtection="1">
      <alignment horizontal="left" vertical="center"/>
    </xf>
    <xf numFmtId="0" fontId="7" fillId="4" borderId="56" xfId="0" applyFont="1" applyFill="1" applyBorder="1" applyAlignment="1" applyProtection="1">
      <alignment horizontal="center"/>
    </xf>
    <xf numFmtId="0" fontId="7" fillId="4" borderId="62" xfId="0" applyFont="1" applyFill="1" applyBorder="1" applyAlignment="1" applyProtection="1">
      <alignment horizontal="center" wrapText="1"/>
    </xf>
    <xf numFmtId="0" fontId="7" fillId="4" borderId="59" xfId="0" applyFont="1" applyFill="1" applyBorder="1" applyAlignment="1" applyProtection="1">
      <alignment horizontal="center"/>
    </xf>
    <xf numFmtId="0" fontId="7" fillId="4" borderId="63" xfId="0" applyFont="1" applyFill="1" applyBorder="1" applyAlignment="1" applyProtection="1">
      <alignment horizontal="center"/>
    </xf>
    <xf numFmtId="0" fontId="7" fillId="4" borderId="64" xfId="0" applyFont="1" applyFill="1" applyBorder="1" applyAlignment="1" applyProtection="1">
      <alignment horizontal="center"/>
    </xf>
    <xf numFmtId="0" fontId="7" fillId="4" borderId="60" xfId="0" applyFont="1" applyFill="1" applyBorder="1" applyAlignment="1" applyProtection="1">
      <alignment horizontal="center"/>
    </xf>
    <xf numFmtId="0" fontId="7" fillId="4" borderId="61" xfId="0" applyFont="1" applyFill="1" applyBorder="1" applyAlignment="1" applyProtection="1">
      <alignment horizontal="center"/>
    </xf>
    <xf numFmtId="0" fontId="0" fillId="0" borderId="0" xfId="0" applyAlignment="1" applyProtection="1">
      <alignment vertical="center"/>
    </xf>
    <xf numFmtId="0" fontId="2" fillId="0" borderId="2" xfId="0" applyFont="1" applyFill="1" applyBorder="1" applyAlignment="1" applyProtection="1">
      <alignment horizontal="left" vertical="center"/>
    </xf>
    <xf numFmtId="0" fontId="2" fillId="0" borderId="3" xfId="0" applyFont="1" applyFill="1" applyBorder="1" applyAlignment="1" applyProtection="1">
      <alignment horizontal="right" vertical="center"/>
    </xf>
    <xf numFmtId="0" fontId="2" fillId="0" borderId="8" xfId="0" applyFont="1" applyFill="1" applyBorder="1" applyAlignment="1" applyProtection="1">
      <alignment horizontal="left" vertical="center"/>
    </xf>
    <xf numFmtId="0" fontId="2" fillId="0" borderId="9" xfId="0" applyFont="1" applyFill="1" applyBorder="1" applyAlignment="1" applyProtection="1">
      <alignment horizontal="right" vertical="center"/>
    </xf>
    <xf numFmtId="0" fontId="2" fillId="0" borderId="18" xfId="0" applyFont="1" applyFill="1" applyBorder="1" applyAlignment="1" applyProtection="1">
      <alignment horizontal="left" vertical="center"/>
    </xf>
    <xf numFmtId="0" fontId="2" fillId="0" borderId="19" xfId="0" applyFont="1" applyFill="1" applyBorder="1" applyAlignment="1" applyProtection="1">
      <alignment horizontal="right" vertical="center"/>
    </xf>
    <xf numFmtId="0" fontId="2" fillId="0" borderId="18" xfId="0" applyFont="1" applyFill="1" applyBorder="1" applyAlignment="1" applyProtection="1">
      <alignment vertical="center"/>
    </xf>
    <xf numFmtId="0" fontId="6" fillId="3" borderId="24" xfId="0" applyFont="1" applyFill="1" applyBorder="1" applyAlignment="1" applyProtection="1">
      <alignment horizontal="centerContinuous" vertical="center"/>
    </xf>
    <xf numFmtId="0" fontId="4" fillId="3" borderId="25" xfId="0" applyFont="1" applyFill="1" applyBorder="1" applyAlignment="1" applyProtection="1">
      <alignment horizontal="centerContinuous" vertical="center"/>
    </xf>
    <xf numFmtId="0" fontId="3" fillId="3" borderId="25" xfId="0" applyFont="1" applyFill="1" applyBorder="1" applyAlignment="1" applyProtection="1">
      <alignment horizontal="centerContinuous" vertical="center"/>
    </xf>
    <xf numFmtId="0" fontId="3" fillId="3" borderId="26" xfId="0" applyFont="1" applyFill="1" applyBorder="1" applyAlignment="1" applyProtection="1">
      <alignment horizontal="centerContinuous" vertical="center"/>
    </xf>
    <xf numFmtId="0" fontId="6" fillId="3" borderId="30" xfId="0" applyFont="1" applyFill="1" applyBorder="1" applyAlignment="1" applyProtection="1">
      <alignment horizontal="centerContinuous" vertical="center"/>
    </xf>
    <xf numFmtId="0" fontId="7" fillId="3" borderId="25" xfId="0" applyFont="1" applyFill="1" applyBorder="1" applyAlignment="1" applyProtection="1">
      <alignment horizontal="centerContinuous" vertical="center"/>
    </xf>
    <xf numFmtId="0" fontId="7" fillId="3" borderId="26" xfId="0" applyFont="1" applyFill="1" applyBorder="1" applyAlignment="1" applyProtection="1">
      <alignment horizontal="centerContinuous" vertical="center"/>
    </xf>
    <xf numFmtId="0" fontId="6" fillId="3" borderId="29" xfId="0" applyFont="1" applyFill="1" applyBorder="1" applyAlignment="1" applyProtection="1">
      <alignment horizontal="centerContinuous" vertical="center"/>
    </xf>
    <xf numFmtId="0" fontId="7" fillId="3" borderId="29" xfId="0" applyFont="1" applyFill="1" applyBorder="1" applyAlignment="1" applyProtection="1">
      <alignment horizontal="centerContinuous" vertical="center"/>
    </xf>
    <xf numFmtId="0" fontId="3" fillId="3" borderId="31" xfId="0" applyFont="1" applyFill="1" applyBorder="1" applyAlignment="1" applyProtection="1">
      <alignment horizontal="centerContinuous" vertical="center"/>
    </xf>
    <xf numFmtId="164" fontId="5" fillId="4" borderId="0" xfId="0" applyNumberFormat="1" applyFont="1" applyFill="1" applyBorder="1" applyAlignment="1" applyProtection="1">
      <alignment vertical="center"/>
    </xf>
    <xf numFmtId="0" fontId="3" fillId="0" borderId="18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right" vertical="center"/>
    </xf>
    <xf numFmtId="0" fontId="8" fillId="3" borderId="32" xfId="0" applyFont="1" applyFill="1" applyBorder="1" applyAlignment="1" applyProtection="1">
      <alignment vertical="center"/>
    </xf>
    <xf numFmtId="0" fontId="8" fillId="3" borderId="33" xfId="0" applyFont="1" applyFill="1" applyBorder="1" applyAlignment="1" applyProtection="1">
      <alignment vertical="center"/>
    </xf>
    <xf numFmtId="0" fontId="9" fillId="3" borderId="33" xfId="0" applyFont="1" applyFill="1" applyBorder="1" applyAlignment="1" applyProtection="1">
      <alignment horizontal="centerContinuous" vertical="center"/>
    </xf>
    <xf numFmtId="0" fontId="9" fillId="3" borderId="34" xfId="0" applyFont="1" applyFill="1" applyBorder="1" applyAlignment="1" applyProtection="1">
      <alignment horizontal="centerContinuous" vertical="center"/>
    </xf>
    <xf numFmtId="0" fontId="3" fillId="3" borderId="36" xfId="0" applyFont="1" applyFill="1" applyBorder="1" applyAlignment="1" applyProtection="1">
      <alignment horizontal="center" vertical="center" wrapText="1"/>
    </xf>
    <xf numFmtId="0" fontId="3" fillId="3" borderId="34" xfId="0" applyFont="1" applyFill="1" applyBorder="1" applyAlignment="1" applyProtection="1">
      <alignment horizontal="center" vertical="center"/>
    </xf>
    <xf numFmtId="0" fontId="3" fillId="3" borderId="37" xfId="0" applyFont="1" applyFill="1" applyBorder="1" applyAlignment="1" applyProtection="1">
      <alignment horizontal="centerContinuous" vertical="center"/>
    </xf>
    <xf numFmtId="0" fontId="3" fillId="3" borderId="35" xfId="0" applyFont="1" applyFill="1" applyBorder="1" applyAlignment="1" applyProtection="1">
      <alignment horizontal="centerContinuous" vertical="center" wrapText="1"/>
    </xf>
    <xf numFmtId="0" fontId="3" fillId="3" borderId="38" xfId="0" applyFont="1" applyFill="1" applyBorder="1" applyAlignment="1" applyProtection="1">
      <alignment horizontal="centerContinuous" vertical="center"/>
    </xf>
    <xf numFmtId="0" fontId="3" fillId="3" borderId="39" xfId="0" applyFont="1" applyFill="1" applyBorder="1" applyAlignment="1" applyProtection="1">
      <alignment horizontal="centerContinuous" vertical="center"/>
    </xf>
    <xf numFmtId="0" fontId="4" fillId="3" borderId="33" xfId="0" applyFont="1" applyFill="1" applyBorder="1" applyAlignment="1" applyProtection="1">
      <alignment horizontal="centerContinuous" vertical="center"/>
    </xf>
    <xf numFmtId="0" fontId="4" fillId="3" borderId="40" xfId="0" applyFont="1" applyFill="1" applyBorder="1" applyAlignment="1" applyProtection="1">
      <alignment horizontal="centerContinuous" vertical="center"/>
    </xf>
    <xf numFmtId="0" fontId="2" fillId="0" borderId="8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horizontal="left" vertical="center"/>
    </xf>
    <xf numFmtId="0" fontId="3" fillId="3" borderId="41" xfId="0" applyFont="1" applyFill="1" applyBorder="1" applyAlignment="1" applyProtection="1">
      <alignment horizontal="left" vertical="center"/>
    </xf>
    <xf numFmtId="0" fontId="11" fillId="3" borderId="15" xfId="0" applyFont="1" applyFill="1" applyBorder="1" applyAlignment="1" applyProtection="1">
      <alignment vertical="center"/>
    </xf>
    <xf numFmtId="0" fontId="7" fillId="3" borderId="42" xfId="0" applyFont="1" applyFill="1" applyBorder="1" applyAlignment="1" applyProtection="1">
      <alignment horizontal="right" vertical="center"/>
    </xf>
    <xf numFmtId="0" fontId="3" fillId="0" borderId="4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3" fillId="3" borderId="41" xfId="0" applyFont="1" applyFill="1" applyBorder="1" applyAlignment="1" applyProtection="1">
      <alignment vertical="center"/>
    </xf>
    <xf numFmtId="0" fontId="4" fillId="0" borderId="25" xfId="0" applyFont="1" applyFill="1" applyBorder="1" applyAlignment="1" applyProtection="1">
      <alignment vertical="center"/>
    </xf>
    <xf numFmtId="0" fontId="3" fillId="0" borderId="25" xfId="0" applyFont="1" applyFill="1" applyBorder="1" applyAlignment="1" applyProtection="1">
      <alignment vertical="center"/>
    </xf>
    <xf numFmtId="0" fontId="11" fillId="3" borderId="15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vertical="center"/>
    </xf>
    <xf numFmtId="0" fontId="11" fillId="3" borderId="12" xfId="0" applyFont="1" applyFill="1" applyBorder="1" applyAlignment="1" applyProtection="1">
      <alignment horizontal="right" vertical="center"/>
    </xf>
    <xf numFmtId="0" fontId="7" fillId="3" borderId="13" xfId="0" applyFont="1" applyFill="1" applyBorder="1" applyAlignment="1" applyProtection="1">
      <alignment horizontal="right" vertical="center"/>
    </xf>
    <xf numFmtId="0" fontId="11" fillId="3" borderId="13" xfId="0" applyFont="1" applyFill="1" applyBorder="1" applyAlignment="1" applyProtection="1">
      <alignment horizontal="right" vertical="center"/>
    </xf>
    <xf numFmtId="0" fontId="7" fillId="3" borderId="14" xfId="0" applyFont="1" applyFill="1" applyBorder="1" applyAlignment="1" applyProtection="1">
      <alignment horizontal="right" vertical="center"/>
    </xf>
    <xf numFmtId="0" fontId="2" fillId="5" borderId="51" xfId="0" applyFont="1" applyFill="1" applyBorder="1" applyAlignment="1" applyProtection="1">
      <alignment horizontal="centerContinuous" vertical="center"/>
    </xf>
    <xf numFmtId="0" fontId="3" fillId="5" borderId="52" xfId="0" applyFont="1" applyFill="1" applyBorder="1" applyAlignment="1" applyProtection="1">
      <alignment horizontal="center" vertical="center"/>
    </xf>
    <xf numFmtId="0" fontId="3" fillId="5" borderId="51" xfId="0" applyFont="1" applyFill="1" applyBorder="1" applyAlignment="1" applyProtection="1">
      <alignment horizontal="center" vertical="center"/>
    </xf>
    <xf numFmtId="0" fontId="11" fillId="3" borderId="18" xfId="0" quotePrefix="1" applyFont="1" applyFill="1" applyBorder="1" applyAlignment="1" applyProtection="1">
      <alignment horizontal="right" vertical="center"/>
    </xf>
    <xf numFmtId="0" fontId="7" fillId="3" borderId="15" xfId="0" quotePrefix="1" applyFont="1" applyFill="1" applyBorder="1" applyAlignment="1" applyProtection="1">
      <alignment horizontal="right" vertical="center"/>
    </xf>
    <xf numFmtId="0" fontId="11" fillId="3" borderId="15" xfId="0" quotePrefix="1" applyFont="1" applyFill="1" applyBorder="1" applyAlignment="1" applyProtection="1">
      <alignment horizontal="right" vertical="center"/>
    </xf>
    <xf numFmtId="0" fontId="14" fillId="0" borderId="0" xfId="0" applyFont="1" applyFill="1" applyBorder="1" applyAlignment="1" applyProtection="1">
      <alignment vertical="center"/>
    </xf>
    <xf numFmtId="0" fontId="2" fillId="5" borderId="52" xfId="0" applyFont="1" applyFill="1" applyBorder="1" applyAlignment="1" applyProtection="1">
      <alignment horizontal="centerContinuous" vertical="center"/>
    </xf>
    <xf numFmtId="0" fontId="15" fillId="3" borderId="15" xfId="0" applyFont="1" applyFill="1" applyBorder="1" applyAlignment="1" applyProtection="1">
      <alignment horizontal="left" vertical="center"/>
    </xf>
    <xf numFmtId="0" fontId="2" fillId="5" borderId="41" xfId="0" applyFont="1" applyFill="1" applyBorder="1" applyAlignment="1" applyProtection="1">
      <alignment horizontal="centerContinuous" vertical="center"/>
    </xf>
    <xf numFmtId="0" fontId="2" fillId="5" borderId="10" xfId="0" applyFont="1" applyFill="1" applyBorder="1" applyAlignment="1" applyProtection="1">
      <alignment horizontal="centerContinuous" vertical="center"/>
    </xf>
    <xf numFmtId="0" fontId="2" fillId="5" borderId="45" xfId="0" applyFont="1" applyFill="1" applyBorder="1" applyAlignment="1" applyProtection="1">
      <alignment horizontal="centerContinuous" vertical="center"/>
    </xf>
    <xf numFmtId="0" fontId="2" fillId="5" borderId="15" xfId="0" applyFont="1" applyFill="1" applyBorder="1" applyAlignment="1" applyProtection="1">
      <alignment horizontal="centerContinuous" vertical="center"/>
    </xf>
    <xf numFmtId="0" fontId="10" fillId="0" borderId="50" xfId="0" applyFont="1" applyFill="1" applyBorder="1" applyAlignment="1" applyProtection="1">
      <alignment vertical="center"/>
    </xf>
    <xf numFmtId="1" fontId="3" fillId="0" borderId="68" xfId="0" applyNumberFormat="1" applyFont="1" applyFill="1" applyBorder="1" applyAlignment="1" applyProtection="1">
      <alignment horizontal="right" vertical="center"/>
    </xf>
    <xf numFmtId="1" fontId="3" fillId="0" borderId="69" xfId="0" applyNumberFormat="1" applyFont="1" applyFill="1" applyBorder="1" applyAlignment="1" applyProtection="1">
      <alignment horizontal="right" vertical="center"/>
    </xf>
    <xf numFmtId="1" fontId="3" fillId="0" borderId="70" xfId="0" applyNumberFormat="1" applyFont="1" applyFill="1" applyBorder="1" applyAlignment="1" applyProtection="1">
      <alignment horizontal="right" vertical="center"/>
    </xf>
    <xf numFmtId="0" fontId="3" fillId="2" borderId="67" xfId="0" applyFont="1" applyFill="1" applyBorder="1" applyAlignment="1" applyProtection="1">
      <alignment horizontal="right" vertical="center"/>
      <protection locked="0"/>
    </xf>
    <xf numFmtId="1" fontId="3" fillId="0" borderId="71" xfId="0" applyNumberFormat="1" applyFont="1" applyFill="1" applyBorder="1" applyAlignment="1" applyProtection="1">
      <alignment horizontal="right" vertical="center"/>
    </xf>
    <xf numFmtId="0" fontId="18" fillId="0" borderId="0" xfId="0" applyFont="1" applyAlignment="1" applyProtection="1">
      <alignment vertical="center"/>
    </xf>
    <xf numFmtId="1" fontId="3" fillId="0" borderId="74" xfId="0" applyNumberFormat="1" applyFont="1" applyFill="1" applyBorder="1" applyAlignment="1" applyProtection="1">
      <alignment horizontal="right" vertical="center"/>
    </xf>
    <xf numFmtId="1" fontId="3" fillId="0" borderId="80" xfId="0" applyNumberFormat="1" applyFont="1" applyFill="1" applyBorder="1" applyAlignment="1" applyProtection="1">
      <alignment horizontal="right" vertical="center"/>
    </xf>
    <xf numFmtId="1" fontId="3" fillId="0" borderId="81" xfId="0" applyNumberFormat="1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vertical="center"/>
    </xf>
    <xf numFmtId="0" fontId="14" fillId="4" borderId="0" xfId="0" applyFont="1" applyFill="1" applyBorder="1" applyAlignment="1" applyProtection="1">
      <alignment vertical="center"/>
    </xf>
    <xf numFmtId="0" fontId="10" fillId="4" borderId="0" xfId="0" applyFont="1" applyFill="1" applyBorder="1" applyAlignment="1" applyProtection="1">
      <alignment vertical="center"/>
    </xf>
    <xf numFmtId="1" fontId="10" fillId="4" borderId="0" xfId="0" applyNumberFormat="1" applyFont="1" applyFill="1" applyBorder="1" applyAlignment="1" applyProtection="1">
      <alignment vertical="center"/>
    </xf>
    <xf numFmtId="0" fontId="10" fillId="4" borderId="0" xfId="0" applyFont="1" applyFill="1" applyBorder="1" applyAlignment="1" applyProtection="1">
      <alignment horizontal="right" vertical="center"/>
    </xf>
    <xf numFmtId="1" fontId="10" fillId="4" borderId="0" xfId="0" applyNumberFormat="1" applyFont="1" applyFill="1" applyBorder="1" applyAlignment="1" applyProtection="1">
      <alignment horizontal="right" vertical="center"/>
    </xf>
    <xf numFmtId="0" fontId="0" fillId="4" borderId="0" xfId="0" applyFill="1" applyBorder="1" applyAlignment="1" applyProtection="1">
      <alignment vertical="center"/>
    </xf>
    <xf numFmtId="0" fontId="0" fillId="0" borderId="0" xfId="0" applyAlignment="1" applyProtection="1"/>
    <xf numFmtId="0" fontId="22" fillId="0" borderId="24" xfId="1" applyFont="1" applyFill="1" applyBorder="1" applyAlignment="1" applyProtection="1">
      <alignment vertical="center"/>
    </xf>
    <xf numFmtId="0" fontId="22" fillId="0" borderId="25" xfId="1" applyFont="1" applyFill="1" applyBorder="1" applyAlignment="1" applyProtection="1">
      <alignment vertical="center"/>
    </xf>
    <xf numFmtId="0" fontId="22" fillId="0" borderId="31" xfId="1" applyFont="1" applyFill="1" applyBorder="1" applyAlignment="1" applyProtection="1">
      <alignment vertical="center"/>
    </xf>
    <xf numFmtId="0" fontId="22" fillId="0" borderId="47" xfId="1" applyFont="1" applyFill="1" applyBorder="1" applyAlignment="1" applyProtection="1">
      <alignment vertical="center"/>
    </xf>
    <xf numFmtId="0" fontId="22" fillId="0" borderId="82" xfId="1" applyFont="1" applyFill="1" applyBorder="1" applyAlignment="1" applyProtection="1">
      <alignment vertical="center"/>
    </xf>
    <xf numFmtId="0" fontId="20" fillId="0" borderId="47" xfId="1" applyFill="1" applyBorder="1" applyProtection="1"/>
    <xf numFmtId="0" fontId="20" fillId="0" borderId="82" xfId="1" applyFill="1" applyBorder="1" applyProtection="1"/>
    <xf numFmtId="0" fontId="19" fillId="0" borderId="0" xfId="1" applyFont="1" applyBorder="1" applyAlignment="1" applyProtection="1">
      <alignment horizontal="right"/>
    </xf>
    <xf numFmtId="0" fontId="19" fillId="0" borderId="0" xfId="1" applyFont="1" applyAlignment="1" applyProtection="1">
      <alignment horizontal="right"/>
    </xf>
    <xf numFmtId="0" fontId="19" fillId="0" borderId="0" xfId="1" applyFont="1" applyFill="1" applyBorder="1" applyAlignment="1" applyProtection="1"/>
    <xf numFmtId="0" fontId="20" fillId="0" borderId="47" xfId="1" applyBorder="1" applyProtection="1"/>
    <xf numFmtId="0" fontId="20" fillId="0" borderId="0" xfId="1" applyBorder="1" applyProtection="1"/>
    <xf numFmtId="0" fontId="20" fillId="0" borderId="20" xfId="1" applyFont="1" applyFill="1" applyBorder="1" applyProtection="1"/>
    <xf numFmtId="0" fontId="20" fillId="0" borderId="1" xfId="1" applyFill="1" applyBorder="1" applyProtection="1"/>
    <xf numFmtId="0" fontId="20" fillId="0" borderId="1" xfId="1" applyFont="1" applyFill="1" applyBorder="1" applyProtection="1"/>
    <xf numFmtId="0" fontId="20" fillId="0" borderId="1" xfId="1" applyBorder="1" applyProtection="1"/>
    <xf numFmtId="0" fontId="20" fillId="0" borderId="23" xfId="1" applyFill="1" applyBorder="1" applyProtection="1"/>
    <xf numFmtId="0" fontId="4" fillId="0" borderId="25" xfId="1" applyFont="1" applyFill="1" applyBorder="1" applyProtection="1"/>
    <xf numFmtId="0" fontId="4" fillId="0" borderId="0" xfId="1" applyFont="1" applyFill="1" applyBorder="1" applyProtection="1"/>
    <xf numFmtId="0" fontId="4" fillId="0" borderId="31" xfId="1" applyFont="1" applyFill="1" applyBorder="1" applyProtection="1"/>
    <xf numFmtId="0" fontId="4" fillId="0" borderId="82" xfId="1" applyFont="1" applyFill="1" applyBorder="1" applyProtection="1"/>
    <xf numFmtId="0" fontId="4" fillId="0" borderId="0" xfId="1" applyFont="1" applyFill="1" applyBorder="1" applyAlignment="1" applyProtection="1">
      <alignment horizontal="center"/>
    </xf>
    <xf numFmtId="0" fontId="24" fillId="0" borderId="0" xfId="1" applyFont="1" applyFill="1" applyBorder="1" applyAlignment="1" applyProtection="1">
      <alignment vertical="center"/>
    </xf>
    <xf numFmtId="0" fontId="24" fillId="0" borderId="0" xfId="1" applyFont="1" applyFill="1" applyBorder="1" applyAlignment="1" applyProtection="1">
      <alignment vertical="top"/>
    </xf>
    <xf numFmtId="0" fontId="4" fillId="0" borderId="0" xfId="1" applyFont="1" applyFill="1" applyBorder="1" applyAlignment="1" applyProtection="1">
      <alignment horizontal="left"/>
    </xf>
    <xf numFmtId="0" fontId="19" fillId="0" borderId="25" xfId="1" applyFont="1" applyFill="1" applyBorder="1" applyAlignment="1" applyProtection="1">
      <alignment vertical="center"/>
    </xf>
    <xf numFmtId="0" fontId="20" fillId="0" borderId="25" xfId="1" applyFont="1" applyBorder="1" applyProtection="1"/>
    <xf numFmtId="0" fontId="24" fillId="0" borderId="1" xfId="1" applyFont="1" applyFill="1" applyBorder="1" applyAlignment="1" applyProtection="1"/>
    <xf numFmtId="0" fontId="4" fillId="0" borderId="23" xfId="1" applyFont="1" applyFill="1" applyBorder="1" applyProtection="1"/>
    <xf numFmtId="0" fontId="20" fillId="0" borderId="0" xfId="1" applyProtection="1"/>
    <xf numFmtId="0" fontId="19" fillId="0" borderId="0" xfId="1" applyFont="1" applyProtection="1"/>
    <xf numFmtId="0" fontId="20" fillId="0" borderId="0" xfId="1" applyFont="1" applyProtection="1"/>
    <xf numFmtId="0" fontId="19" fillId="0" borderId="47" xfId="1" applyFont="1" applyFill="1" applyBorder="1" applyAlignment="1" applyProtection="1"/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2" borderId="44" xfId="0" applyFont="1" applyFill="1" applyBorder="1" applyAlignment="1" applyProtection="1">
      <alignment horizontal="centerContinuous" vertical="center" wrapText="1"/>
      <protection locked="0"/>
    </xf>
    <xf numFmtId="0" fontId="3" fillId="2" borderId="45" xfId="0" applyFont="1" applyFill="1" applyBorder="1" applyAlignment="1" applyProtection="1">
      <alignment horizontal="centerContinuous" vertical="center"/>
      <protection locked="0"/>
    </xf>
    <xf numFmtId="14" fontId="3" fillId="2" borderId="45" xfId="0" applyNumberFormat="1" applyFont="1" applyFill="1" applyBorder="1" applyAlignment="1" applyProtection="1">
      <alignment horizontal="centerContinuous" vertical="center"/>
      <protection locked="0"/>
    </xf>
    <xf numFmtId="0" fontId="3" fillId="2" borderId="45" xfId="0" applyFont="1" applyFill="1" applyBorder="1" applyAlignment="1" applyProtection="1">
      <alignment horizontal="center" vertical="center"/>
      <protection locked="0"/>
    </xf>
    <xf numFmtId="0" fontId="3" fillId="2" borderId="51" xfId="0" applyFont="1" applyFill="1" applyBorder="1" applyAlignment="1" applyProtection="1">
      <alignment horizontal="centerContinuous" vertical="center"/>
      <protection locked="0"/>
    </xf>
    <xf numFmtId="0" fontId="3" fillId="2" borderId="65" xfId="0" applyFont="1" applyFill="1" applyBorder="1" applyAlignment="1" applyProtection="1">
      <alignment horizontal="center" vertical="center"/>
      <protection locked="0"/>
    </xf>
    <xf numFmtId="0" fontId="3" fillId="2" borderId="51" xfId="0" applyFont="1" applyFill="1" applyBorder="1" applyAlignment="1" applyProtection="1">
      <alignment vertical="center"/>
      <protection locked="0"/>
    </xf>
    <xf numFmtId="0" fontId="3" fillId="2" borderId="52" xfId="0" applyFont="1" applyFill="1" applyBorder="1" applyAlignment="1" applyProtection="1">
      <alignment vertical="center"/>
      <protection locked="0"/>
    </xf>
    <xf numFmtId="0" fontId="17" fillId="2" borderId="67" xfId="0" applyFont="1" applyFill="1" applyBorder="1" applyAlignment="1" applyProtection="1">
      <alignment horizontal="right" vertical="center"/>
      <protection locked="0"/>
    </xf>
    <xf numFmtId="0" fontId="3" fillId="2" borderId="72" xfId="0" applyFont="1" applyFill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vertical="center"/>
      <protection locked="0"/>
    </xf>
    <xf numFmtId="0" fontId="3" fillId="2" borderId="73" xfId="0" applyFont="1" applyFill="1" applyBorder="1" applyAlignment="1" applyProtection="1">
      <alignment horizontal="right" vertical="center"/>
      <protection locked="0"/>
    </xf>
    <xf numFmtId="1" fontId="3" fillId="2" borderId="42" xfId="0" applyNumberFormat="1" applyFont="1" applyFill="1" applyBorder="1" applyAlignment="1" applyProtection="1">
      <alignment vertical="center"/>
      <protection locked="0"/>
    </xf>
    <xf numFmtId="0" fontId="3" fillId="2" borderId="76" xfId="0" applyFont="1" applyFill="1" applyBorder="1" applyAlignment="1" applyProtection="1">
      <alignment horizontal="center" vertical="center"/>
      <protection locked="0"/>
    </xf>
    <xf numFmtId="0" fontId="3" fillId="2" borderId="48" xfId="0" applyFont="1" applyFill="1" applyBorder="1" applyAlignment="1" applyProtection="1">
      <alignment vertical="center"/>
      <protection locked="0"/>
    </xf>
    <xf numFmtId="0" fontId="3" fillId="2" borderId="78" xfId="0" applyFont="1" applyFill="1" applyBorder="1" applyAlignment="1" applyProtection="1">
      <alignment vertical="center"/>
      <protection locked="0"/>
    </xf>
    <xf numFmtId="1" fontId="3" fillId="2" borderId="55" xfId="0" applyNumberFormat="1" applyFont="1" applyFill="1" applyBorder="1" applyAlignment="1" applyProtection="1">
      <alignment vertical="center"/>
      <protection locked="0"/>
    </xf>
    <xf numFmtId="0" fontId="3" fillId="2" borderId="79" xfId="0" applyFont="1" applyFill="1" applyBorder="1" applyAlignment="1" applyProtection="1">
      <alignment horizontal="right" vertical="center"/>
      <protection locked="0"/>
    </xf>
    <xf numFmtId="0" fontId="22" fillId="0" borderId="0" xfId="1" applyFont="1" applyFill="1" applyBorder="1" applyAlignment="1" applyProtection="1">
      <alignment vertical="center"/>
      <protection locked="0"/>
    </xf>
    <xf numFmtId="0" fontId="22" fillId="0" borderId="0" xfId="1" applyFont="1" applyFill="1" applyBorder="1" applyAlignment="1" applyProtection="1">
      <alignment vertical="center"/>
    </xf>
    <xf numFmtId="0" fontId="20" fillId="0" borderId="0" xfId="1" applyFill="1" applyBorder="1" applyProtection="1"/>
    <xf numFmtId="49" fontId="19" fillId="0" borderId="0" xfId="1" applyNumberFormat="1" applyFont="1" applyFill="1" applyBorder="1" applyAlignment="1" applyProtection="1"/>
    <xf numFmtId="0" fontId="20" fillId="0" borderId="0" xfId="1" applyFont="1" applyFill="1" applyBorder="1" applyProtection="1"/>
    <xf numFmtId="0" fontId="19" fillId="0" borderId="0" xfId="1" applyFont="1" applyFill="1" applyBorder="1" applyAlignment="1" applyProtection="1">
      <alignment vertical="top"/>
    </xf>
    <xf numFmtId="0" fontId="23" fillId="0" borderId="0" xfId="1" applyFont="1" applyFill="1" applyBorder="1" applyAlignment="1" applyProtection="1"/>
    <xf numFmtId="14" fontId="23" fillId="0" borderId="0" xfId="1" applyNumberFormat="1" applyFont="1" applyFill="1" applyBorder="1" applyAlignment="1" applyProtection="1"/>
    <xf numFmtId="49" fontId="1" fillId="0" borderId="0" xfId="1" applyNumberFormat="1" applyFont="1" applyFill="1" applyBorder="1" applyAlignment="1" applyProtection="1"/>
    <xf numFmtId="49" fontId="23" fillId="0" borderId="0" xfId="1" applyNumberFormat="1" applyFont="1" applyFill="1" applyBorder="1" applyAlignment="1" applyProtection="1"/>
    <xf numFmtId="0" fontId="3" fillId="2" borderId="43" xfId="0" applyFont="1" applyFill="1" applyBorder="1" applyAlignment="1" applyProtection="1">
      <alignment horizontal="center" vertical="center"/>
      <protection locked="0"/>
    </xf>
    <xf numFmtId="49" fontId="3" fillId="2" borderId="10" xfId="0" applyNumberFormat="1" applyFont="1" applyFill="1" applyBorder="1" applyAlignment="1" applyProtection="1">
      <alignment horizontal="center" vertical="center"/>
      <protection locked="0"/>
    </xf>
    <xf numFmtId="165" fontId="3" fillId="2" borderId="10" xfId="0" applyNumberFormat="1" applyFont="1" applyFill="1" applyBorder="1" applyAlignment="1" applyProtection="1">
      <alignment horizontal="center" vertical="center"/>
      <protection locked="0"/>
    </xf>
    <xf numFmtId="0" fontId="3" fillId="2" borderId="75" xfId="0" applyFont="1" applyFill="1" applyBorder="1" applyAlignment="1" applyProtection="1">
      <alignment horizontal="left" vertical="center"/>
      <protection locked="0"/>
    </xf>
    <xf numFmtId="0" fontId="3" fillId="2" borderId="15" xfId="0" applyFont="1" applyFill="1" applyBorder="1" applyAlignment="1" applyProtection="1">
      <alignment horizontal="left" vertical="center"/>
      <protection locked="0"/>
    </xf>
    <xf numFmtId="0" fontId="3" fillId="2" borderId="42" xfId="0" applyFont="1" applyFill="1" applyBorder="1" applyAlignment="1" applyProtection="1">
      <alignment horizontal="left" vertical="center"/>
      <protection locked="0"/>
    </xf>
    <xf numFmtId="1" fontId="19" fillId="4" borderId="0" xfId="0" applyNumberFormat="1" applyFont="1" applyFill="1" applyBorder="1" applyAlignment="1" applyProtection="1">
      <alignment horizontal="right" vertical="center"/>
    </xf>
    <xf numFmtId="0" fontId="3" fillId="2" borderId="77" xfId="0" applyFont="1" applyFill="1" applyBorder="1" applyAlignment="1" applyProtection="1">
      <alignment horizontal="left" vertical="center"/>
      <protection locked="0"/>
    </xf>
    <xf numFmtId="0" fontId="3" fillId="2" borderId="54" xfId="0" applyFont="1" applyFill="1" applyBorder="1" applyAlignment="1" applyProtection="1">
      <alignment horizontal="left" vertical="center"/>
      <protection locked="0"/>
    </xf>
    <xf numFmtId="0" fontId="3" fillId="2" borderId="55" xfId="0" applyFont="1" applyFill="1" applyBorder="1" applyAlignment="1" applyProtection="1">
      <alignment horizontal="left" vertical="center"/>
      <protection locked="0"/>
    </xf>
    <xf numFmtId="0" fontId="26" fillId="4" borderId="0" xfId="0" applyFont="1" applyFill="1" applyBorder="1" applyAlignment="1" applyProtection="1">
      <alignment horizontal="left" vertical="center"/>
    </xf>
    <xf numFmtId="0" fontId="19" fillId="4" borderId="0" xfId="0" applyFont="1" applyFill="1" applyBorder="1" applyAlignment="1" applyProtection="1">
      <alignment horizontal="left" vertical="center"/>
    </xf>
    <xf numFmtId="1" fontId="3" fillId="0" borderId="10" xfId="0" applyNumberFormat="1" applyFont="1" applyFill="1" applyBorder="1" applyAlignment="1" applyProtection="1">
      <alignment horizontal="center" vertical="center"/>
    </xf>
    <xf numFmtId="1" fontId="3" fillId="0" borderId="11" xfId="0" applyNumberFormat="1" applyFont="1" applyFill="1" applyBorder="1" applyAlignment="1" applyProtection="1">
      <alignment horizontal="center" vertical="center"/>
    </xf>
    <xf numFmtId="0" fontId="7" fillId="3" borderId="53" xfId="0" applyFont="1" applyFill="1" applyBorder="1" applyAlignment="1" applyProtection="1">
      <alignment horizontal="right" vertical="center"/>
    </xf>
    <xf numFmtId="0" fontId="16" fillId="3" borderId="54" xfId="0" applyFont="1" applyFill="1" applyBorder="1" applyAlignment="1" applyProtection="1">
      <alignment horizontal="right" vertical="center"/>
    </xf>
    <xf numFmtId="0" fontId="16" fillId="3" borderId="55" xfId="0" applyFont="1" applyFill="1" applyBorder="1" applyAlignment="1" applyProtection="1">
      <alignment horizontal="right" vertical="center"/>
    </xf>
    <xf numFmtId="1" fontId="3" fillId="0" borderId="42" xfId="0" applyNumberFormat="1" applyFont="1" applyFill="1" applyBorder="1" applyAlignment="1" applyProtection="1">
      <alignment horizontal="center" vertical="center"/>
    </xf>
    <xf numFmtId="1" fontId="3" fillId="0" borderId="48" xfId="0" applyNumberFormat="1" applyFont="1" applyFill="1" applyBorder="1" applyAlignment="1" applyProtection="1">
      <alignment horizontal="center" vertical="center"/>
    </xf>
    <xf numFmtId="1" fontId="3" fillId="0" borderId="55" xfId="0" applyNumberFormat="1" applyFont="1" applyFill="1" applyBorder="1" applyAlignment="1" applyProtection="1">
      <alignment horizontal="center" vertical="center"/>
    </xf>
    <xf numFmtId="1" fontId="3" fillId="0" borderId="49" xfId="0" applyNumberFormat="1" applyFont="1" applyFill="1" applyBorder="1" applyAlignment="1" applyProtection="1">
      <alignment horizontal="center" vertical="center"/>
    </xf>
    <xf numFmtId="0" fontId="7" fillId="3" borderId="18" xfId="0" applyFont="1" applyFill="1" applyBorder="1" applyAlignment="1" applyProtection="1">
      <alignment horizontal="right" vertical="center"/>
    </xf>
    <xf numFmtId="0" fontId="16" fillId="3" borderId="15" xfId="0" applyFont="1" applyFill="1" applyBorder="1" applyAlignment="1" applyProtection="1">
      <alignment horizontal="right" vertical="center"/>
    </xf>
    <xf numFmtId="0" fontId="16" fillId="3" borderId="42" xfId="0" applyFont="1" applyFill="1" applyBorder="1" applyAlignment="1" applyProtection="1">
      <alignment horizontal="right" vertical="center"/>
    </xf>
    <xf numFmtId="0" fontId="7" fillId="4" borderId="57" xfId="0" applyFont="1" applyFill="1" applyBorder="1" applyAlignment="1" applyProtection="1">
      <alignment horizontal="center"/>
    </xf>
    <xf numFmtId="0" fontId="0" fillId="0" borderId="58" xfId="0" applyBorder="1" applyAlignment="1" applyProtection="1"/>
    <xf numFmtId="0" fontId="0" fillId="0" borderId="59" xfId="0" applyBorder="1" applyAlignment="1" applyProtection="1"/>
    <xf numFmtId="0" fontId="3" fillId="2" borderId="66" xfId="0" applyFont="1" applyFill="1" applyBorder="1" applyAlignment="1" applyProtection="1">
      <alignment horizontal="left" vertical="center"/>
      <protection locked="0"/>
    </xf>
    <xf numFmtId="0" fontId="3" fillId="2" borderId="25" xfId="0" applyFont="1" applyFill="1" applyBorder="1" applyAlignment="1" applyProtection="1">
      <alignment horizontal="left" vertical="center"/>
      <protection locked="0"/>
    </xf>
    <xf numFmtId="0" fontId="3" fillId="2" borderId="26" xfId="0" applyFont="1" applyFill="1" applyBorder="1" applyAlignment="1" applyProtection="1">
      <alignment horizontal="left" vertical="center"/>
      <protection locked="0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" fontId="3" fillId="2" borderId="10" xfId="0" applyNumberFormat="1" applyFont="1" applyFill="1" applyBorder="1" applyAlignment="1" applyProtection="1">
      <alignment horizontal="center" vertical="center"/>
      <protection locked="0"/>
    </xf>
    <xf numFmtId="1" fontId="3" fillId="2" borderId="42" xfId="0" applyNumberFormat="1" applyFont="1" applyFill="1" applyBorder="1" applyAlignment="1" applyProtection="1">
      <alignment horizontal="center" vertical="center"/>
      <protection locked="0"/>
    </xf>
    <xf numFmtId="1" fontId="3" fillId="2" borderId="11" xfId="0" applyNumberFormat="1" applyFont="1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/>
    </xf>
    <xf numFmtId="0" fontId="3" fillId="3" borderId="42" xfId="0" applyFont="1" applyFill="1" applyBorder="1" applyAlignment="1" applyProtection="1">
      <alignment horizontal="center" vertical="center"/>
    </xf>
    <xf numFmtId="0" fontId="3" fillId="3" borderId="11" xfId="0" applyFont="1" applyFill="1" applyBorder="1" applyAlignment="1" applyProtection="1">
      <alignment horizontal="center" vertical="center"/>
    </xf>
    <xf numFmtId="14" fontId="3" fillId="0" borderId="10" xfId="0" applyNumberFormat="1" applyFont="1" applyFill="1" applyBorder="1" applyAlignment="1" applyProtection="1">
      <alignment horizontal="center" vertical="center"/>
    </xf>
    <xf numFmtId="14" fontId="3" fillId="0" borderId="42" xfId="0" applyNumberFormat="1" applyFont="1" applyFill="1" applyBorder="1" applyAlignment="1" applyProtection="1">
      <alignment horizontal="center" vertical="center"/>
    </xf>
    <xf numFmtId="14" fontId="3" fillId="3" borderId="10" xfId="0" applyNumberFormat="1" applyFont="1" applyFill="1" applyBorder="1" applyAlignment="1" applyProtection="1">
      <alignment horizontal="center" vertical="center"/>
    </xf>
    <xf numFmtId="14" fontId="3" fillId="3" borderId="42" xfId="0" applyNumberFormat="1" applyFont="1" applyFill="1" applyBorder="1" applyAlignment="1" applyProtection="1">
      <alignment horizontal="center" vertical="center"/>
    </xf>
    <xf numFmtId="14" fontId="3" fillId="3" borderId="11" xfId="0" applyNumberFormat="1" applyFont="1" applyFill="1" applyBorder="1" applyAlignment="1" applyProtection="1">
      <alignment horizontal="center" vertical="center"/>
    </xf>
    <xf numFmtId="10" fontId="3" fillId="0" borderId="10" xfId="0" applyNumberFormat="1" applyFont="1" applyFill="1" applyBorder="1" applyAlignment="1" applyProtection="1">
      <alignment horizontal="center" vertical="center"/>
    </xf>
    <xf numFmtId="10" fontId="3" fillId="0" borderId="42" xfId="0" applyNumberFormat="1" applyFont="1" applyFill="1" applyBorder="1" applyAlignment="1" applyProtection="1">
      <alignment horizontal="center" vertical="center"/>
    </xf>
    <xf numFmtId="10" fontId="3" fillId="3" borderId="10" xfId="0" applyNumberFormat="1" applyFont="1" applyFill="1" applyBorder="1" applyAlignment="1" applyProtection="1">
      <alignment horizontal="center" vertical="center"/>
    </xf>
    <xf numFmtId="10" fontId="3" fillId="3" borderId="42" xfId="0" applyNumberFormat="1" applyFont="1" applyFill="1" applyBorder="1" applyAlignment="1" applyProtection="1">
      <alignment horizontal="center" vertical="center"/>
    </xf>
    <xf numFmtId="10" fontId="3" fillId="3" borderId="11" xfId="0" applyNumberFormat="1" applyFont="1" applyFill="1" applyBorder="1" applyAlignment="1" applyProtection="1">
      <alignment horizontal="center" vertical="center"/>
    </xf>
    <xf numFmtId="0" fontId="3" fillId="3" borderId="43" xfId="0" applyFont="1" applyFill="1" applyBorder="1" applyAlignment="1" applyProtection="1">
      <alignment horizontal="center" vertical="center"/>
    </xf>
    <xf numFmtId="0" fontId="3" fillId="3" borderId="46" xfId="0" applyFont="1" applyFill="1" applyBorder="1" applyAlignment="1" applyProtection="1">
      <alignment horizontal="center" vertical="center"/>
    </xf>
    <xf numFmtId="0" fontId="3" fillId="3" borderId="84" xfId="0" applyFont="1" applyFill="1" applyBorder="1" applyAlignment="1" applyProtection="1">
      <alignment horizontal="center" vertical="center"/>
    </xf>
    <xf numFmtId="0" fontId="3" fillId="2" borderId="48" xfId="0" applyFont="1" applyFill="1" applyBorder="1" applyAlignment="1" applyProtection="1">
      <alignment horizontal="left" vertical="center"/>
      <protection locked="0"/>
    </xf>
    <xf numFmtId="0" fontId="3" fillId="2" borderId="49" xfId="0" applyFont="1" applyFill="1" applyBorder="1" applyAlignment="1" applyProtection="1">
      <alignment horizontal="left" vertical="center"/>
      <protection locked="0"/>
    </xf>
    <xf numFmtId="0" fontId="3" fillId="0" borderId="51" xfId="0" applyFont="1" applyFill="1" applyBorder="1" applyAlignment="1" applyProtection="1">
      <alignment horizontal="center" vertical="center"/>
    </xf>
    <xf numFmtId="0" fontId="3" fillId="0" borderId="83" xfId="0" applyFont="1" applyFill="1" applyBorder="1" applyAlignment="1" applyProtection="1">
      <alignment horizontal="center" vertical="center"/>
    </xf>
    <xf numFmtId="0" fontId="3" fillId="0" borderId="43" xfId="0" applyFont="1" applyFill="1" applyBorder="1" applyAlignment="1" applyProtection="1">
      <alignment horizontal="center" vertical="center"/>
    </xf>
    <xf numFmtId="0" fontId="3" fillId="0" borderId="46" xfId="0" applyFont="1" applyFill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left" vertical="center"/>
      <protection locked="0"/>
    </xf>
    <xf numFmtId="0" fontId="3" fillId="2" borderId="11" xfId="0" applyFont="1" applyFill="1" applyBorder="1" applyAlignment="1" applyProtection="1">
      <alignment horizontal="left" vertical="center"/>
      <protection locked="0"/>
    </xf>
    <xf numFmtId="0" fontId="6" fillId="3" borderId="28" xfId="0" applyFont="1" applyFill="1" applyBorder="1" applyAlignment="1" applyProtection="1">
      <alignment horizontal="center" vertical="center"/>
    </xf>
    <xf numFmtId="0" fontId="0" fillId="3" borderId="29" xfId="0" applyFill="1" applyBorder="1" applyAlignment="1" applyProtection="1">
      <alignment horizontal="center" vertical="center"/>
    </xf>
    <xf numFmtId="0" fontId="0" fillId="3" borderId="27" xfId="0" applyFill="1" applyBorder="1" applyAlignment="1" applyProtection="1">
      <alignment horizontal="center" vertical="center"/>
    </xf>
    <xf numFmtId="14" fontId="3" fillId="2" borderId="10" xfId="0" applyNumberFormat="1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4" fontId="3" fillId="2" borderId="4" xfId="0" applyNumberFormat="1" applyFont="1" applyFill="1" applyBorder="1" applyAlignment="1" applyProtection="1">
      <alignment horizontal="left" vertical="center"/>
      <protection locked="0"/>
    </xf>
    <xf numFmtId="14" fontId="3" fillId="2" borderId="5" xfId="0" applyNumberFormat="1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right" vertical="center"/>
    </xf>
    <xf numFmtId="0" fontId="2" fillId="0" borderId="6" xfId="0" applyFont="1" applyFill="1" applyBorder="1" applyAlignment="1" applyProtection="1">
      <alignment horizontal="right" vertical="center"/>
    </xf>
    <xf numFmtId="0" fontId="2" fillId="0" borderId="7" xfId="0" applyFont="1" applyFill="1" applyBorder="1" applyAlignment="1" applyProtection="1">
      <alignment horizontal="right" vertical="center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vertical="center"/>
      <protection locked="0"/>
    </xf>
    <xf numFmtId="0" fontId="0" fillId="2" borderId="5" xfId="0" applyFill="1" applyBorder="1" applyAlignment="1" applyProtection="1">
      <alignment vertical="center"/>
      <protection locked="0"/>
    </xf>
    <xf numFmtId="14" fontId="3" fillId="2" borderId="11" xfId="0" applyNumberFormat="1" applyFont="1" applyFill="1" applyBorder="1" applyAlignment="1" applyProtection="1">
      <alignment horizontal="left" vertical="center"/>
      <protection locked="0"/>
    </xf>
    <xf numFmtId="0" fontId="2" fillId="0" borderId="12" xfId="0" applyFont="1" applyFill="1" applyBorder="1" applyAlignment="1" applyProtection="1">
      <alignment horizontal="right" vertical="top" wrapText="1"/>
    </xf>
    <xf numFmtId="0" fontId="21" fillId="0" borderId="13" xfId="0" applyFont="1" applyBorder="1" applyAlignment="1" applyProtection="1">
      <alignment horizontal="right" vertical="top" wrapText="1"/>
    </xf>
    <xf numFmtId="0" fontId="21" fillId="0" borderId="14" xfId="0" applyFont="1" applyBorder="1" applyAlignment="1" applyProtection="1">
      <alignment horizontal="right" vertical="top" wrapText="1"/>
    </xf>
    <xf numFmtId="0" fontId="21" fillId="0" borderId="20" xfId="0" applyFont="1" applyBorder="1" applyAlignment="1" applyProtection="1">
      <alignment horizontal="right" vertical="top" wrapText="1"/>
    </xf>
    <xf numFmtId="0" fontId="21" fillId="0" borderId="1" xfId="0" applyFont="1" applyBorder="1" applyAlignment="1" applyProtection="1">
      <alignment horizontal="right" vertical="top" wrapText="1"/>
    </xf>
    <xf numFmtId="0" fontId="21" fillId="0" borderId="21" xfId="0" applyFont="1" applyBorder="1" applyAlignment="1" applyProtection="1">
      <alignment horizontal="right" vertical="top" wrapText="1"/>
    </xf>
    <xf numFmtId="0" fontId="3" fillId="2" borderId="16" xfId="0" applyFont="1" applyFill="1" applyBorder="1" applyAlignment="1" applyProtection="1">
      <alignment horizontal="left" vertical="top" wrapText="1"/>
      <protection locked="0"/>
    </xf>
    <xf numFmtId="0" fontId="3" fillId="2" borderId="13" xfId="0" applyFont="1" applyFill="1" applyBorder="1" applyAlignment="1" applyProtection="1">
      <alignment horizontal="left" vertical="top" wrapText="1"/>
      <protection locked="0"/>
    </xf>
    <xf numFmtId="0" fontId="3" fillId="2" borderId="17" xfId="0" applyFont="1" applyFill="1" applyBorder="1" applyAlignment="1" applyProtection="1">
      <alignment horizontal="left" vertical="top" wrapText="1"/>
      <protection locked="0"/>
    </xf>
    <xf numFmtId="0" fontId="3" fillId="2" borderId="22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23" xfId="0" applyFont="1" applyFill="1" applyBorder="1" applyAlignment="1" applyProtection="1">
      <alignment horizontal="left" vertical="top" wrapText="1"/>
      <protection locked="0"/>
    </xf>
    <xf numFmtId="0" fontId="25" fillId="0" borderId="53" xfId="1" applyFont="1" applyFill="1" applyBorder="1" applyAlignment="1" applyProtection="1">
      <alignment horizontal="right" vertical="center"/>
    </xf>
    <xf numFmtId="0" fontId="25" fillId="0" borderId="54" xfId="1" applyFont="1" applyFill="1" applyBorder="1" applyAlignment="1" applyProtection="1">
      <alignment horizontal="right" vertical="center"/>
    </xf>
    <xf numFmtId="0" fontId="25" fillId="0" borderId="55" xfId="1" applyFont="1" applyFill="1" applyBorder="1" applyAlignment="1" applyProtection="1">
      <alignment horizontal="right" vertical="center"/>
    </xf>
    <xf numFmtId="0" fontId="25" fillId="0" borderId="18" xfId="1" applyFont="1" applyFill="1" applyBorder="1" applyAlignment="1" applyProtection="1">
      <alignment horizontal="right" vertical="center"/>
    </xf>
    <xf numFmtId="0" fontId="25" fillId="0" borderId="15" xfId="1" applyFont="1" applyFill="1" applyBorder="1" applyAlignment="1" applyProtection="1">
      <alignment horizontal="right" vertical="center"/>
    </xf>
    <xf numFmtId="0" fontId="25" fillId="0" borderId="42" xfId="1" applyFont="1" applyFill="1" applyBorder="1" applyAlignment="1" applyProtection="1">
      <alignment horizontal="right" vertical="center"/>
    </xf>
    <xf numFmtId="49" fontId="4" fillId="2" borderId="10" xfId="1" applyNumberFormat="1" applyFont="1" applyFill="1" applyBorder="1" applyAlignment="1" applyProtection="1">
      <alignment horizontal="left" vertical="center"/>
      <protection locked="0"/>
    </xf>
    <xf numFmtId="49" fontId="4" fillId="2" borderId="15" xfId="1" applyNumberFormat="1" applyFont="1" applyFill="1" applyBorder="1" applyAlignment="1" applyProtection="1">
      <alignment horizontal="left" vertical="center"/>
      <protection locked="0"/>
    </xf>
    <xf numFmtId="49" fontId="4" fillId="2" borderId="11" xfId="1" applyNumberFormat="1" applyFont="1" applyFill="1" applyBorder="1" applyAlignment="1" applyProtection="1">
      <alignment horizontal="left" vertical="center"/>
      <protection locked="0"/>
    </xf>
    <xf numFmtId="49" fontId="4" fillId="2" borderId="48" xfId="1" applyNumberFormat="1" applyFont="1" applyFill="1" applyBorder="1" applyAlignment="1" applyProtection="1">
      <alignment horizontal="left" vertical="center"/>
      <protection locked="0"/>
    </xf>
    <xf numFmtId="49" fontId="4" fillId="2" borderId="54" xfId="1" applyNumberFormat="1" applyFont="1" applyFill="1" applyBorder="1" applyAlignment="1" applyProtection="1">
      <alignment horizontal="left" vertical="center"/>
      <protection locked="0"/>
    </xf>
    <xf numFmtId="49" fontId="4" fillId="2" borderId="49" xfId="1" applyNumberFormat="1" applyFont="1" applyFill="1" applyBorder="1" applyAlignment="1" applyProtection="1">
      <alignment horizontal="left" vertical="center"/>
      <protection locked="0"/>
    </xf>
    <xf numFmtId="0" fontId="1" fillId="0" borderId="1" xfId="1" applyFont="1" applyBorder="1" applyAlignment="1" applyProtection="1">
      <alignment horizontal="left"/>
    </xf>
    <xf numFmtId="49" fontId="4" fillId="2" borderId="4" xfId="1" applyNumberFormat="1" applyFont="1" applyFill="1" applyBorder="1" applyAlignment="1" applyProtection="1">
      <alignment horizontal="left" vertical="center"/>
      <protection locked="0"/>
    </xf>
    <xf numFmtId="49" fontId="4" fillId="2" borderId="6" xfId="1" applyNumberFormat="1" applyFont="1" applyFill="1" applyBorder="1" applyAlignment="1" applyProtection="1">
      <alignment horizontal="left" vertical="center"/>
      <protection locked="0"/>
    </xf>
    <xf numFmtId="49" fontId="4" fillId="2" borderId="5" xfId="1" applyNumberFormat="1" applyFont="1" applyFill="1" applyBorder="1" applyAlignment="1" applyProtection="1">
      <alignment horizontal="left" vertical="center"/>
      <protection locked="0"/>
    </xf>
    <xf numFmtId="14" fontId="4" fillId="2" borderId="10" xfId="1" applyNumberFormat="1" applyFont="1" applyFill="1" applyBorder="1" applyAlignment="1" applyProtection="1">
      <alignment horizontal="left" vertical="center"/>
      <protection locked="0"/>
    </xf>
    <xf numFmtId="14" fontId="4" fillId="2" borderId="15" xfId="1" applyNumberFormat="1" applyFont="1" applyFill="1" applyBorder="1" applyAlignment="1" applyProtection="1">
      <alignment horizontal="left" vertical="center"/>
      <protection locked="0"/>
    </xf>
    <xf numFmtId="14" fontId="4" fillId="2" borderId="11" xfId="1" applyNumberFormat="1" applyFont="1" applyFill="1" applyBorder="1" applyAlignment="1" applyProtection="1">
      <alignment horizontal="left" vertical="center"/>
      <protection locked="0"/>
    </xf>
    <xf numFmtId="0" fontId="25" fillId="0" borderId="2" xfId="1" applyFont="1" applyFill="1" applyBorder="1" applyAlignment="1" applyProtection="1">
      <alignment horizontal="right" vertical="center"/>
    </xf>
    <xf numFmtId="0" fontId="25" fillId="0" borderId="6" xfId="1" applyFont="1" applyFill="1" applyBorder="1" applyAlignment="1" applyProtection="1">
      <alignment horizontal="right" vertical="center"/>
    </xf>
    <xf numFmtId="0" fontId="25" fillId="0" borderId="7" xfId="1" applyFont="1" applyFill="1" applyBorder="1" applyAlignment="1" applyProtection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0</xdr:row>
      <xdr:rowOff>457200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24000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67235</xdr:colOff>
      <xdr:row>0</xdr:row>
      <xdr:rowOff>457200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2400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33617</xdr:colOff>
      <xdr:row>2</xdr:row>
      <xdr:rowOff>22413</xdr:rowOff>
    </xdr:from>
    <xdr:to>
      <xdr:col>76</xdr:col>
      <xdr:colOff>71502</xdr:colOff>
      <xdr:row>36</xdr:row>
      <xdr:rowOff>33619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764" t="2785" r="12111" b="3075"/>
        <a:stretch/>
      </xdr:blipFill>
      <xdr:spPr>
        <a:xfrm rot="16200000">
          <a:off x="1638192" y="-943427"/>
          <a:ext cx="5345206" cy="8554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39"/>
  <sheetViews>
    <sheetView showGridLines="0" tabSelected="1" zoomScaleNormal="100" workbookViewId="0">
      <selection activeCell="V27" sqref="V27"/>
    </sheetView>
  </sheetViews>
  <sheetFormatPr defaultColWidth="9.140625" defaultRowHeight="12.75" x14ac:dyDescent="0.2"/>
  <cols>
    <col min="1" max="1" width="3.42578125" style="13" customWidth="1"/>
    <col min="2" max="3" width="10.42578125" style="13" customWidth="1"/>
    <col min="4" max="4" width="18.28515625" style="13" customWidth="1"/>
    <col min="5" max="5" width="5.28515625" style="13" customWidth="1"/>
    <col min="6" max="7" width="2.5703125" style="13" customWidth="1"/>
    <col min="8" max="8" width="5.28515625" style="13" customWidth="1"/>
    <col min="9" max="19" width="7.42578125" style="13" customWidth="1"/>
    <col min="20" max="16384" width="9.140625" style="13"/>
  </cols>
  <sheetData>
    <row r="1" spans="1:22" ht="39" customHeight="1" thickBot="1" x14ac:dyDescent="0.25">
      <c r="A1" s="219"/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</row>
    <row r="2" spans="1:22" ht="13.5" customHeight="1" thickTop="1" x14ac:dyDescent="0.2">
      <c r="A2" s="14"/>
      <c r="B2" s="15" t="s">
        <v>0</v>
      </c>
      <c r="C2" s="221" t="s">
        <v>50</v>
      </c>
      <c r="D2" s="222"/>
      <c r="E2" s="223" t="s">
        <v>1</v>
      </c>
      <c r="F2" s="224"/>
      <c r="G2" s="224"/>
      <c r="H2" s="225"/>
      <c r="I2" s="226" t="s">
        <v>52</v>
      </c>
      <c r="J2" s="227"/>
      <c r="K2" s="227"/>
      <c r="L2" s="227"/>
      <c r="M2" s="227"/>
      <c r="N2" s="227"/>
      <c r="O2" s="227"/>
      <c r="P2" s="227"/>
      <c r="Q2" s="227"/>
      <c r="R2" s="227"/>
      <c r="S2" s="228"/>
    </row>
    <row r="3" spans="1:22" ht="13.5" customHeight="1" x14ac:dyDescent="0.2">
      <c r="A3" s="16"/>
      <c r="B3" s="17" t="s">
        <v>2</v>
      </c>
      <c r="C3" s="218">
        <v>43770</v>
      </c>
      <c r="D3" s="229"/>
      <c r="E3" s="230" t="s">
        <v>42</v>
      </c>
      <c r="F3" s="231"/>
      <c r="G3" s="231"/>
      <c r="H3" s="232"/>
      <c r="I3" s="236" t="s">
        <v>53</v>
      </c>
      <c r="J3" s="237"/>
      <c r="K3" s="237"/>
      <c r="L3" s="237"/>
      <c r="M3" s="237"/>
      <c r="N3" s="237"/>
      <c r="O3" s="237"/>
      <c r="P3" s="237"/>
      <c r="Q3" s="237"/>
      <c r="R3" s="237"/>
      <c r="S3" s="238"/>
    </row>
    <row r="4" spans="1:22" ht="13.5" customHeight="1" thickBot="1" x14ac:dyDescent="0.25">
      <c r="A4" s="18"/>
      <c r="B4" s="19" t="s">
        <v>3</v>
      </c>
      <c r="C4" s="213" t="s">
        <v>51</v>
      </c>
      <c r="D4" s="214"/>
      <c r="E4" s="233"/>
      <c r="F4" s="234"/>
      <c r="G4" s="234"/>
      <c r="H4" s="235"/>
      <c r="I4" s="239"/>
      <c r="J4" s="240"/>
      <c r="K4" s="240"/>
      <c r="L4" s="240"/>
      <c r="M4" s="240"/>
      <c r="N4" s="240"/>
      <c r="O4" s="240"/>
      <c r="P4" s="240"/>
      <c r="Q4" s="240"/>
      <c r="R4" s="240"/>
      <c r="S4" s="241"/>
    </row>
    <row r="5" spans="1:22" ht="13.5" customHeight="1" thickTop="1" x14ac:dyDescent="0.2">
      <c r="A5" s="20"/>
      <c r="B5" s="19" t="s">
        <v>4</v>
      </c>
      <c r="C5" s="213" t="s">
        <v>49</v>
      </c>
      <c r="D5" s="214"/>
      <c r="E5" s="21" t="s">
        <v>5</v>
      </c>
      <c r="F5" s="22"/>
      <c r="G5" s="23"/>
      <c r="H5" s="24"/>
      <c r="I5" s="215" t="s">
        <v>6</v>
      </c>
      <c r="J5" s="216"/>
      <c r="K5" s="217"/>
      <c r="L5" s="25" t="s">
        <v>7</v>
      </c>
      <c r="M5" s="26"/>
      <c r="N5" s="23"/>
      <c r="O5" s="27"/>
      <c r="P5" s="28" t="s">
        <v>8</v>
      </c>
      <c r="Q5" s="29"/>
      <c r="R5" s="23"/>
      <c r="S5" s="30"/>
      <c r="V5" s="31">
        <f>IF(ISBLANK(L14)," ",SQRT(1+L14/L13))</f>
        <v>1.4142135623730951</v>
      </c>
    </row>
    <row r="6" spans="1:22" ht="13.5" customHeight="1" x14ac:dyDescent="0.2">
      <c r="A6" s="32"/>
      <c r="B6" s="33" t="s">
        <v>9</v>
      </c>
      <c r="C6" s="218">
        <v>43770</v>
      </c>
      <c r="D6" s="214"/>
      <c r="E6" s="34"/>
      <c r="F6" s="35"/>
      <c r="G6" s="36"/>
      <c r="H6" s="37"/>
      <c r="I6" s="38" t="s">
        <v>10</v>
      </c>
      <c r="J6" s="39" t="s">
        <v>43</v>
      </c>
      <c r="K6" s="39" t="s">
        <v>44</v>
      </c>
      <c r="L6" s="40" t="s">
        <v>11</v>
      </c>
      <c r="M6" s="41"/>
      <c r="N6" s="42" t="s">
        <v>12</v>
      </c>
      <c r="O6" s="41"/>
      <c r="P6" s="43" t="s">
        <v>11</v>
      </c>
      <c r="Q6" s="44"/>
      <c r="R6" s="42" t="s">
        <v>12</v>
      </c>
      <c r="S6" s="45"/>
      <c r="V6" s="31">
        <f>IF(ISBLANK(L14)," ",SQRT(L11*L14))</f>
        <v>1</v>
      </c>
    </row>
    <row r="7" spans="1:22" ht="13.5" customHeight="1" x14ac:dyDescent="0.2">
      <c r="A7" s="46"/>
      <c r="B7" s="19" t="s">
        <v>13</v>
      </c>
      <c r="C7" s="213" t="s">
        <v>45</v>
      </c>
      <c r="D7" s="214"/>
      <c r="E7" s="47"/>
      <c r="F7" s="48"/>
      <c r="G7" s="49"/>
      <c r="H7" s="50" t="s">
        <v>14</v>
      </c>
      <c r="I7" s="126">
        <v>2221</v>
      </c>
      <c r="J7" s="155"/>
      <c r="K7" s="127"/>
      <c r="L7" s="211" t="s">
        <v>47</v>
      </c>
      <c r="M7" s="212"/>
      <c r="N7" s="211" t="str">
        <f>IF(L7="","",L7)</f>
        <v>2360/43-93</v>
      </c>
      <c r="O7" s="212"/>
      <c r="P7" s="204" t="s">
        <v>54</v>
      </c>
      <c r="Q7" s="205"/>
      <c r="R7" s="204" t="str">
        <f>IF(P7="","",P7)</f>
        <v>2929/43-10-1</v>
      </c>
      <c r="S7" s="206"/>
      <c r="V7" s="31">
        <f>IF(ISBLANK(L14)," ",V5*V6)</f>
        <v>1.4142135623730951</v>
      </c>
    </row>
    <row r="8" spans="1:22" ht="13.5" customHeight="1" thickBot="1" x14ac:dyDescent="0.25">
      <c r="A8" s="51"/>
      <c r="B8" s="19" t="s">
        <v>15</v>
      </c>
      <c r="C8" s="207" t="s">
        <v>46</v>
      </c>
      <c r="D8" s="208"/>
      <c r="E8" s="52"/>
      <c r="F8" s="53"/>
      <c r="G8" s="49"/>
      <c r="H8" s="50" t="s">
        <v>16</v>
      </c>
      <c r="I8" s="126">
        <v>190201</v>
      </c>
      <c r="J8" s="126"/>
      <c r="K8" s="128"/>
      <c r="L8" s="185" t="s">
        <v>48</v>
      </c>
      <c r="M8" s="186"/>
      <c r="N8" s="209" t="str">
        <f>IF(L8="","",L8)</f>
        <v>234860/PR289402</v>
      </c>
      <c r="O8" s="210"/>
      <c r="P8" s="191" t="s">
        <v>55</v>
      </c>
      <c r="Q8" s="192"/>
      <c r="R8" s="191" t="str">
        <f>IF(P8="","",P8)</f>
        <v>190602/PR199159</v>
      </c>
      <c r="S8" s="193"/>
      <c r="V8" s="31">
        <f>IF(ISBLANK(N14)," ",SQRT(1+N14/N13))</f>
        <v>1.4142135623730951</v>
      </c>
    </row>
    <row r="9" spans="1:22" ht="13.5" customHeight="1" thickTop="1" x14ac:dyDescent="0.2">
      <c r="A9" s="1" t="s">
        <v>17</v>
      </c>
      <c r="B9" s="54"/>
      <c r="C9" s="55"/>
      <c r="D9" s="2" t="s">
        <v>7</v>
      </c>
      <c r="E9" s="52"/>
      <c r="F9" s="53"/>
      <c r="G9" s="56"/>
      <c r="H9" s="50" t="s">
        <v>18</v>
      </c>
      <c r="I9" s="157">
        <v>43996</v>
      </c>
      <c r="J9" s="156"/>
      <c r="K9" s="129"/>
      <c r="L9" s="194">
        <v>44000</v>
      </c>
      <c r="M9" s="195"/>
      <c r="N9" s="194">
        <f>IF(L9="","",L9)</f>
        <v>44000</v>
      </c>
      <c r="O9" s="186"/>
      <c r="P9" s="196">
        <v>43987</v>
      </c>
      <c r="Q9" s="197"/>
      <c r="R9" s="196">
        <f>IF(P9="","",P9)</f>
        <v>43987</v>
      </c>
      <c r="S9" s="198"/>
      <c r="V9" s="31">
        <f>IF(ISBLANK(N14)," ",SQRT(N11*N14))</f>
        <v>15</v>
      </c>
    </row>
    <row r="10" spans="1:22" ht="13.5" customHeight="1" x14ac:dyDescent="0.2">
      <c r="A10" s="3" t="s">
        <v>19</v>
      </c>
      <c r="B10" s="57"/>
      <c r="C10" s="57"/>
      <c r="D10" s="4" t="s">
        <v>20</v>
      </c>
      <c r="E10" s="58"/>
      <c r="F10" s="59"/>
      <c r="G10" s="60"/>
      <c r="H10" s="61" t="s">
        <v>21</v>
      </c>
      <c r="I10" s="62"/>
      <c r="J10" s="63"/>
      <c r="K10" s="64"/>
      <c r="L10" s="199">
        <v>0.20930000000000001</v>
      </c>
      <c r="M10" s="200"/>
      <c r="N10" s="199">
        <v>0.33779999999999999</v>
      </c>
      <c r="O10" s="200"/>
      <c r="P10" s="201">
        <v>0.34599999999999997</v>
      </c>
      <c r="Q10" s="202"/>
      <c r="R10" s="201">
        <v>0.39100000000000001</v>
      </c>
      <c r="S10" s="203"/>
      <c r="V10" s="31">
        <f>IF(ISBLANK(N14)," ",V8*V9)</f>
        <v>21.213203435596427</v>
      </c>
    </row>
    <row r="11" spans="1:22" ht="13.5" customHeight="1" x14ac:dyDescent="0.2">
      <c r="A11" s="5" t="s">
        <v>22</v>
      </c>
      <c r="B11" s="57"/>
      <c r="C11" s="57"/>
      <c r="D11" s="2" t="s">
        <v>8</v>
      </c>
      <c r="E11" s="65"/>
      <c r="F11" s="66"/>
      <c r="G11" s="67"/>
      <c r="H11" s="50" t="s">
        <v>23</v>
      </c>
      <c r="I11" s="130">
        <v>3074</v>
      </c>
      <c r="J11" s="130"/>
      <c r="K11" s="131"/>
      <c r="L11" s="188">
        <v>1</v>
      </c>
      <c r="M11" s="189"/>
      <c r="N11" s="188">
        <v>225</v>
      </c>
      <c r="O11" s="189"/>
      <c r="P11" s="188">
        <v>30</v>
      </c>
      <c r="Q11" s="189"/>
      <c r="R11" s="188">
        <v>2274</v>
      </c>
      <c r="S11" s="190"/>
      <c r="V11" s="31">
        <f>IF(ISBLANK(P13)," ",SQRT(1+P14/P13))</f>
        <v>1.0082988974836116</v>
      </c>
    </row>
    <row r="12" spans="1:22" ht="13.5" customHeight="1" x14ac:dyDescent="0.2">
      <c r="A12" s="5" t="s">
        <v>24</v>
      </c>
      <c r="B12" s="68"/>
      <c r="C12" s="57"/>
      <c r="D12" s="4" t="s">
        <v>25</v>
      </c>
      <c r="E12" s="52"/>
      <c r="F12" s="53"/>
      <c r="G12" s="49"/>
      <c r="H12" s="50" t="s">
        <v>26</v>
      </c>
      <c r="I12" s="62"/>
      <c r="J12" s="69"/>
      <c r="K12" s="62"/>
      <c r="L12" s="191">
        <v>1</v>
      </c>
      <c r="M12" s="192"/>
      <c r="N12" s="191">
        <v>1</v>
      </c>
      <c r="O12" s="192"/>
      <c r="P12" s="191">
        <v>1</v>
      </c>
      <c r="Q12" s="192"/>
      <c r="R12" s="191">
        <v>1</v>
      </c>
      <c r="S12" s="193"/>
      <c r="V12" s="31" t="s">
        <v>27</v>
      </c>
    </row>
    <row r="13" spans="1:22" ht="13.5" customHeight="1" x14ac:dyDescent="0.2">
      <c r="A13" s="3" t="s">
        <v>28</v>
      </c>
      <c r="B13" s="68"/>
      <c r="C13" s="57"/>
      <c r="D13" s="4" t="s">
        <v>29</v>
      </c>
      <c r="E13" s="52"/>
      <c r="F13" s="53"/>
      <c r="G13" s="70"/>
      <c r="H13" s="50" t="s">
        <v>30</v>
      </c>
      <c r="I13" s="62"/>
      <c r="J13" s="69"/>
      <c r="K13" s="71"/>
      <c r="L13" s="185">
        <v>1</v>
      </c>
      <c r="M13" s="186"/>
      <c r="N13" s="185">
        <v>1</v>
      </c>
      <c r="O13" s="186"/>
      <c r="P13" s="185">
        <v>60</v>
      </c>
      <c r="Q13" s="186"/>
      <c r="R13" s="185">
        <v>60</v>
      </c>
      <c r="S13" s="187"/>
      <c r="V13" s="31" t="e">
        <f>IF(ISBLANK(P14)," ",V11*V12)</f>
        <v>#VALUE!</v>
      </c>
    </row>
    <row r="14" spans="1:22" ht="13.5" customHeight="1" x14ac:dyDescent="0.2">
      <c r="A14" s="3" t="s">
        <v>31</v>
      </c>
      <c r="B14" s="68"/>
      <c r="C14" s="57"/>
      <c r="E14" s="52"/>
      <c r="F14" s="53"/>
      <c r="G14" s="70"/>
      <c r="H14" s="50" t="s">
        <v>32</v>
      </c>
      <c r="I14" s="62"/>
      <c r="J14" s="69"/>
      <c r="K14" s="71"/>
      <c r="L14" s="185">
        <v>1</v>
      </c>
      <c r="M14" s="186"/>
      <c r="N14" s="185">
        <v>1</v>
      </c>
      <c r="O14" s="186"/>
      <c r="P14" s="185">
        <v>1</v>
      </c>
      <c r="Q14" s="186"/>
      <c r="R14" s="185">
        <v>1</v>
      </c>
      <c r="S14" s="187"/>
      <c r="V14" s="31">
        <f>IF(ISBLANK(R13)," ",SQRT(1+R14/R13))</f>
        <v>1.0082988974836116</v>
      </c>
    </row>
    <row r="15" spans="1:22" ht="13.5" customHeight="1" x14ac:dyDescent="0.2">
      <c r="A15" s="3" t="s">
        <v>33</v>
      </c>
      <c r="B15" s="57"/>
      <c r="C15" s="57"/>
      <c r="E15" s="176" t="s">
        <v>34</v>
      </c>
      <c r="F15" s="177"/>
      <c r="G15" s="177"/>
      <c r="H15" s="178"/>
      <c r="I15" s="72"/>
      <c r="J15" s="73"/>
      <c r="K15" s="74"/>
      <c r="L15" s="167">
        <f>IF(ISBLANK(L11)," ",3+3.29*((L11/L13)*L14*(1+(L14/L13)))^0.5)</f>
        <v>7.6527626202074828</v>
      </c>
      <c r="M15" s="172"/>
      <c r="N15" s="167">
        <f>IF(ISBLANK(N11)," ",3+3.29*((N11/N13)*N14*(1+(N14/N13)))^0.5)</f>
        <v>72.791439303112242</v>
      </c>
      <c r="O15" s="172"/>
      <c r="P15" s="167">
        <f>IF(ISBLANK(P11)," ",3+3.29*((P11/P13)*P14*(1+(P14/P13)))^0.5)</f>
        <v>5.3456877101040821</v>
      </c>
      <c r="Q15" s="172"/>
      <c r="R15" s="167">
        <f>IF(ISBLANK(R11)," ",3+3.29*((R11/R13)*R14*(1+(R14/R13)))^0.5)</f>
        <v>23.422306754298514</v>
      </c>
      <c r="S15" s="168"/>
      <c r="V15" s="31" t="e">
        <f>IF(ISBLANK(R14)," ",V14*#REF!)</f>
        <v>#REF!</v>
      </c>
    </row>
    <row r="16" spans="1:22" ht="13.5" customHeight="1" thickBot="1" x14ac:dyDescent="0.25">
      <c r="A16" s="3" t="s">
        <v>35</v>
      </c>
      <c r="B16" s="57"/>
      <c r="C16" s="57"/>
      <c r="D16" s="75"/>
      <c r="E16" s="169" t="s">
        <v>36</v>
      </c>
      <c r="F16" s="170"/>
      <c r="G16" s="170"/>
      <c r="H16" s="171"/>
      <c r="I16" s="72"/>
      <c r="J16" s="73"/>
      <c r="K16" s="74"/>
      <c r="L16" s="167">
        <f>IF(ISBLANK(L11)," ",(3+3.29*((L11/L13)*L14*(1+(L14/L13)))^0.5)/L14/L10/L12)</f>
        <v>36.563605447718501</v>
      </c>
      <c r="M16" s="172"/>
      <c r="N16" s="167">
        <f>IF(ISBLANK(N11)," ",(3+3.29*((N11/N13)*N14*(1+(N14/N13)))^0.5)/N14/N10/N12)</f>
        <v>215.48679485823635</v>
      </c>
      <c r="O16" s="172"/>
      <c r="P16" s="173">
        <f>IF(ISBLANK(P11)," ",(3+3.29*((P11/P13)*P14*(1+(P14/P13)))^0.5)/P14/P10/P12)</f>
        <v>15.449964480069603</v>
      </c>
      <c r="Q16" s="174"/>
      <c r="R16" s="173">
        <f>IF(ISBLANK(R11)," ",(3+3.29*((R11/R13)*R14*(1+(R14/R13)))^0.5)/R14/R10/R12)</f>
        <v>59.903597837080596</v>
      </c>
      <c r="S16" s="175"/>
      <c r="V16" s="31"/>
    </row>
    <row r="17" spans="1:21" s="92" customFormat="1" ht="24" thickTop="1" thickBot="1" x14ac:dyDescent="0.25">
      <c r="A17" s="6" t="s">
        <v>37</v>
      </c>
      <c r="B17" s="179" t="s">
        <v>38</v>
      </c>
      <c r="C17" s="180"/>
      <c r="D17" s="180"/>
      <c r="E17" s="180"/>
      <c r="F17" s="180"/>
      <c r="G17" s="180"/>
      <c r="H17" s="181"/>
      <c r="I17" s="11" t="s">
        <v>39</v>
      </c>
      <c r="J17" s="12" t="s">
        <v>43</v>
      </c>
      <c r="K17" s="8" t="s">
        <v>44</v>
      </c>
      <c r="L17" s="7" t="s">
        <v>40</v>
      </c>
      <c r="M17" s="8" t="s">
        <v>41</v>
      </c>
      <c r="N17" s="7" t="s">
        <v>40</v>
      </c>
      <c r="O17" s="8" t="s">
        <v>41</v>
      </c>
      <c r="P17" s="7" t="s">
        <v>40</v>
      </c>
      <c r="Q17" s="9" t="s">
        <v>41</v>
      </c>
      <c r="R17" s="7" t="s">
        <v>40</v>
      </c>
      <c r="S17" s="10" t="s">
        <v>41</v>
      </c>
    </row>
    <row r="18" spans="1:21" s="81" customFormat="1" ht="15.6" customHeight="1" thickTop="1" x14ac:dyDescent="0.2">
      <c r="A18" s="132">
        <v>1</v>
      </c>
      <c r="B18" s="182" t="s">
        <v>56</v>
      </c>
      <c r="C18" s="183"/>
      <c r="D18" s="183"/>
      <c r="E18" s="183"/>
      <c r="F18" s="183"/>
      <c r="G18" s="183"/>
      <c r="H18" s="184"/>
      <c r="I18" s="133">
        <v>3254</v>
      </c>
      <c r="J18" s="134"/>
      <c r="K18" s="134"/>
      <c r="L18" s="135">
        <v>3</v>
      </c>
      <c r="M18" s="76">
        <f>IF(ISBLANK(L18)," ",((L18/$L$14)-($L$11/$L$13))/$L$10/$L$12)</f>
        <v>9.5556617295747728</v>
      </c>
      <c r="N18" s="135">
        <v>245</v>
      </c>
      <c r="O18" s="77">
        <f>IF(ISBLANK(N18)," ",((N18/$N$14)-($N$11/$N$13))/$N$10/$N$12)</f>
        <v>59.206631142687982</v>
      </c>
      <c r="P18" s="135">
        <v>1</v>
      </c>
      <c r="Q18" s="78">
        <f>IF(ISBLANK(P18)," ",((P18/$P$14)-($P$11/$P$13))/$P$10/$P$12)</f>
        <v>1.4450867052023122</v>
      </c>
      <c r="R18" s="79">
        <v>39</v>
      </c>
      <c r="S18" s="80">
        <f>IF(ISBLANK(R18)," ",((R18/$R$14)-($R$11/$R$13))/$R$10/$R$12)</f>
        <v>2.8132992327365764</v>
      </c>
    </row>
    <row r="19" spans="1:21" s="81" customFormat="1" ht="15.6" customHeight="1" x14ac:dyDescent="0.2">
      <c r="A19" s="136">
        <v>2</v>
      </c>
      <c r="B19" s="158" t="s">
        <v>57</v>
      </c>
      <c r="C19" s="159"/>
      <c r="D19" s="159"/>
      <c r="E19" s="159"/>
      <c r="F19" s="159"/>
      <c r="G19" s="159"/>
      <c r="H19" s="160"/>
      <c r="I19" s="137">
        <v>3109</v>
      </c>
      <c r="J19" s="134"/>
      <c r="K19" s="134"/>
      <c r="L19" s="138">
        <v>20</v>
      </c>
      <c r="M19" s="76">
        <f>IF(ISBLANK(L19)," ",((L19/$L$14)-($L$11/$L$13))/$L$10/$L$12)</f>
        <v>90.778786430960338</v>
      </c>
      <c r="N19" s="138">
        <v>656</v>
      </c>
      <c r="O19" s="76">
        <f>IF(ISBLANK(N19)," ",((N19/$N$14)-($N$11/$N$13))/$N$10/$N$12)</f>
        <v>1275.9029011249261</v>
      </c>
      <c r="P19" s="138">
        <v>1</v>
      </c>
      <c r="Q19" s="76">
        <f t="shared" ref="Q19:Q37" si="0">IF(ISBLANK(P19)," ",((P19/$P$14)-($P$11/$P$13))/$P$10/$P$12)</f>
        <v>1.4450867052023122</v>
      </c>
      <c r="R19" s="79">
        <v>61</v>
      </c>
      <c r="S19" s="82">
        <f t="shared" ref="S19:S38" si="1">IF(ISBLANK(R19)," ",((R19/$R$14)-($R$11/$R$13))/$R$10/$R$12)</f>
        <v>59.07928388746803</v>
      </c>
    </row>
    <row r="20" spans="1:21" s="81" customFormat="1" ht="15.6" customHeight="1" x14ac:dyDescent="0.2">
      <c r="A20" s="132">
        <v>3</v>
      </c>
      <c r="B20" s="158" t="s">
        <v>58</v>
      </c>
      <c r="C20" s="159"/>
      <c r="D20" s="159"/>
      <c r="E20" s="159"/>
      <c r="F20" s="159"/>
      <c r="G20" s="159"/>
      <c r="H20" s="160"/>
      <c r="I20" s="137">
        <v>3131</v>
      </c>
      <c r="J20" s="134"/>
      <c r="K20" s="134"/>
      <c r="L20" s="138">
        <v>1</v>
      </c>
      <c r="M20" s="76">
        <f t="shared" ref="M20:M37" si="2">IF(ISBLANK(L20)," ",((L20/$L$14)-($L$11/$L$13))/$L$10/$L$12)</f>
        <v>0</v>
      </c>
      <c r="N20" s="138">
        <v>349</v>
      </c>
      <c r="O20" s="76">
        <f t="shared" ref="O20:O37" si="3">IF(ISBLANK(N20)," ",((N20/$N$14)-($N$11/$N$13))/$N$10/$N$12)</f>
        <v>367.0811130846655</v>
      </c>
      <c r="P20" s="138">
        <v>1</v>
      </c>
      <c r="Q20" s="76">
        <f t="shared" si="0"/>
        <v>1.4450867052023122</v>
      </c>
      <c r="R20" s="79">
        <v>48</v>
      </c>
      <c r="S20" s="82">
        <f t="shared" si="1"/>
        <v>25.831202046035809</v>
      </c>
    </row>
    <row r="21" spans="1:21" s="81" customFormat="1" ht="15.6" customHeight="1" x14ac:dyDescent="0.2">
      <c r="A21" s="136">
        <v>4</v>
      </c>
      <c r="B21" s="158" t="s">
        <v>59</v>
      </c>
      <c r="C21" s="159"/>
      <c r="D21" s="159"/>
      <c r="E21" s="159"/>
      <c r="F21" s="159"/>
      <c r="G21" s="159"/>
      <c r="H21" s="160"/>
      <c r="I21" s="137">
        <v>3183</v>
      </c>
      <c r="J21" s="134"/>
      <c r="K21" s="134"/>
      <c r="L21" s="138">
        <v>2</v>
      </c>
      <c r="M21" s="76">
        <f t="shared" si="2"/>
        <v>4.7778308647873864</v>
      </c>
      <c r="N21" s="138">
        <v>227</v>
      </c>
      <c r="O21" s="76">
        <f t="shared" si="3"/>
        <v>5.9206631142687982</v>
      </c>
      <c r="P21" s="138">
        <v>0</v>
      </c>
      <c r="Q21" s="76">
        <f t="shared" si="0"/>
        <v>-1.4450867052023122</v>
      </c>
      <c r="R21" s="79">
        <v>44</v>
      </c>
      <c r="S21" s="82">
        <f t="shared" si="1"/>
        <v>15.601023017902817</v>
      </c>
    </row>
    <row r="22" spans="1:21" s="81" customFormat="1" ht="15.6" customHeight="1" x14ac:dyDescent="0.2">
      <c r="A22" s="132">
        <v>5</v>
      </c>
      <c r="B22" s="158" t="s">
        <v>60</v>
      </c>
      <c r="C22" s="159"/>
      <c r="D22" s="159"/>
      <c r="E22" s="159"/>
      <c r="F22" s="159"/>
      <c r="G22" s="159"/>
      <c r="H22" s="160"/>
      <c r="I22" s="137">
        <v>2866</v>
      </c>
      <c r="J22" s="134"/>
      <c r="K22" s="134"/>
      <c r="L22" s="138">
        <v>18</v>
      </c>
      <c r="M22" s="76">
        <f t="shared" si="2"/>
        <v>81.223124701385572</v>
      </c>
      <c r="N22" s="138">
        <v>589</v>
      </c>
      <c r="O22" s="76">
        <f t="shared" si="3"/>
        <v>1077.5606867969213</v>
      </c>
      <c r="P22" s="138">
        <v>1</v>
      </c>
      <c r="Q22" s="76">
        <f t="shared" si="0"/>
        <v>1.4450867052023122</v>
      </c>
      <c r="R22" s="79">
        <v>66</v>
      </c>
      <c r="S22" s="82">
        <f t="shared" si="1"/>
        <v>71.867007672634273</v>
      </c>
    </row>
    <row r="23" spans="1:21" s="81" customFormat="1" ht="15.6" customHeight="1" x14ac:dyDescent="0.2">
      <c r="A23" s="136">
        <v>6</v>
      </c>
      <c r="B23" s="158" t="s">
        <v>60</v>
      </c>
      <c r="C23" s="159"/>
      <c r="D23" s="159"/>
      <c r="E23" s="159"/>
      <c r="F23" s="159"/>
      <c r="G23" s="159"/>
      <c r="H23" s="160"/>
      <c r="I23" s="137">
        <v>3244</v>
      </c>
      <c r="J23" s="134"/>
      <c r="K23" s="134"/>
      <c r="L23" s="138">
        <v>22</v>
      </c>
      <c r="M23" s="76">
        <f t="shared" si="2"/>
        <v>100.3344481605351</v>
      </c>
      <c r="N23" s="138">
        <v>814</v>
      </c>
      <c r="O23" s="76">
        <f t="shared" si="3"/>
        <v>1743.635287152161</v>
      </c>
      <c r="P23" s="138">
        <v>2</v>
      </c>
      <c r="Q23" s="76">
        <f t="shared" si="0"/>
        <v>4.3352601156069364</v>
      </c>
      <c r="R23" s="79">
        <v>75</v>
      </c>
      <c r="S23" s="82">
        <f t="shared" si="1"/>
        <v>94.884910485933503</v>
      </c>
    </row>
    <row r="24" spans="1:21" s="81" customFormat="1" ht="15.6" customHeight="1" x14ac:dyDescent="0.2">
      <c r="A24" s="132">
        <v>7</v>
      </c>
      <c r="B24" s="158" t="s">
        <v>61</v>
      </c>
      <c r="C24" s="159"/>
      <c r="D24" s="159"/>
      <c r="E24" s="159"/>
      <c r="F24" s="159"/>
      <c r="G24" s="159"/>
      <c r="H24" s="160"/>
      <c r="I24" s="137">
        <v>3626</v>
      </c>
      <c r="J24" s="134"/>
      <c r="K24" s="134"/>
      <c r="L24" s="138">
        <v>2</v>
      </c>
      <c r="M24" s="76">
        <f t="shared" si="2"/>
        <v>4.7778308647873864</v>
      </c>
      <c r="N24" s="138">
        <v>136</v>
      </c>
      <c r="O24" s="76">
        <f t="shared" si="3"/>
        <v>-263.46950858496155</v>
      </c>
      <c r="P24" s="138">
        <v>1</v>
      </c>
      <c r="Q24" s="76">
        <f t="shared" si="0"/>
        <v>1.4450867052023122</v>
      </c>
      <c r="R24" s="79">
        <v>36</v>
      </c>
      <c r="S24" s="82">
        <f t="shared" si="1"/>
        <v>-4.8593350383631675</v>
      </c>
    </row>
    <row r="25" spans="1:21" s="81" customFormat="1" ht="15.6" customHeight="1" x14ac:dyDescent="0.2">
      <c r="A25" s="136">
        <v>8</v>
      </c>
      <c r="B25" s="158" t="s">
        <v>61</v>
      </c>
      <c r="C25" s="159"/>
      <c r="D25" s="159"/>
      <c r="E25" s="159"/>
      <c r="F25" s="159"/>
      <c r="G25" s="159"/>
      <c r="H25" s="160"/>
      <c r="I25" s="137">
        <v>3630</v>
      </c>
      <c r="J25" s="134"/>
      <c r="K25" s="134"/>
      <c r="L25" s="138">
        <v>0</v>
      </c>
      <c r="M25" s="76">
        <f t="shared" si="2"/>
        <v>-4.7778308647873864</v>
      </c>
      <c r="N25" s="138">
        <v>260</v>
      </c>
      <c r="O25" s="76">
        <f t="shared" si="3"/>
        <v>103.61160449970397</v>
      </c>
      <c r="P25" s="138">
        <v>0</v>
      </c>
      <c r="Q25" s="76">
        <f t="shared" si="0"/>
        <v>-1.4450867052023122</v>
      </c>
      <c r="R25" s="79">
        <v>44</v>
      </c>
      <c r="S25" s="82">
        <f t="shared" si="1"/>
        <v>15.601023017902817</v>
      </c>
    </row>
    <row r="26" spans="1:21" s="81" customFormat="1" ht="15.6" customHeight="1" x14ac:dyDescent="0.2">
      <c r="A26" s="132">
        <v>9</v>
      </c>
      <c r="B26" s="158" t="s">
        <v>62</v>
      </c>
      <c r="C26" s="159"/>
      <c r="D26" s="159"/>
      <c r="E26" s="159"/>
      <c r="F26" s="159"/>
      <c r="G26" s="159"/>
      <c r="H26" s="160"/>
      <c r="I26" s="137">
        <v>3580</v>
      </c>
      <c r="J26" s="134"/>
      <c r="K26" s="139"/>
      <c r="L26" s="138">
        <v>2</v>
      </c>
      <c r="M26" s="76">
        <f t="shared" si="2"/>
        <v>4.7778308647873864</v>
      </c>
      <c r="N26" s="138">
        <v>232</v>
      </c>
      <c r="O26" s="76">
        <f t="shared" si="3"/>
        <v>20.722320899940794</v>
      </c>
      <c r="P26" s="138">
        <v>0</v>
      </c>
      <c r="Q26" s="76">
        <f t="shared" si="0"/>
        <v>-1.4450867052023122</v>
      </c>
      <c r="R26" s="79">
        <v>31</v>
      </c>
      <c r="S26" s="82">
        <f t="shared" si="1"/>
        <v>-17.647058823529406</v>
      </c>
    </row>
    <row r="27" spans="1:21" s="81" customFormat="1" ht="15.6" customHeight="1" x14ac:dyDescent="0.2">
      <c r="A27" s="136">
        <v>10</v>
      </c>
      <c r="B27" s="158" t="s">
        <v>62</v>
      </c>
      <c r="C27" s="159"/>
      <c r="D27" s="159"/>
      <c r="E27" s="159"/>
      <c r="F27" s="159"/>
      <c r="G27" s="159"/>
      <c r="H27" s="160"/>
      <c r="I27" s="137">
        <v>3520</v>
      </c>
      <c r="J27" s="134"/>
      <c r="K27" s="139"/>
      <c r="L27" s="138">
        <v>2</v>
      </c>
      <c r="M27" s="76">
        <f t="shared" si="2"/>
        <v>4.7778308647873864</v>
      </c>
      <c r="N27" s="138">
        <v>237</v>
      </c>
      <c r="O27" s="76">
        <f t="shared" si="3"/>
        <v>35.523978685612789</v>
      </c>
      <c r="P27" s="138">
        <v>2</v>
      </c>
      <c r="Q27" s="76">
        <f t="shared" si="0"/>
        <v>4.3352601156069364</v>
      </c>
      <c r="R27" s="79">
        <v>53</v>
      </c>
      <c r="S27" s="82">
        <f t="shared" si="1"/>
        <v>38.618925831202048</v>
      </c>
    </row>
    <row r="28" spans="1:21" s="81" customFormat="1" ht="15.6" customHeight="1" x14ac:dyDescent="0.2">
      <c r="A28" s="132">
        <v>11</v>
      </c>
      <c r="B28" s="158" t="s">
        <v>63</v>
      </c>
      <c r="C28" s="159"/>
      <c r="D28" s="159"/>
      <c r="E28" s="159"/>
      <c r="F28" s="159"/>
      <c r="G28" s="159"/>
      <c r="H28" s="160"/>
      <c r="I28" s="137">
        <v>3508</v>
      </c>
      <c r="J28" s="134"/>
      <c r="K28" s="139"/>
      <c r="L28" s="138">
        <v>2</v>
      </c>
      <c r="M28" s="76">
        <f t="shared" si="2"/>
        <v>4.7778308647873864</v>
      </c>
      <c r="N28" s="138">
        <v>204</v>
      </c>
      <c r="O28" s="76">
        <f t="shared" si="3"/>
        <v>-62.166962699822385</v>
      </c>
      <c r="P28" s="138">
        <v>1</v>
      </c>
      <c r="Q28" s="76">
        <f t="shared" si="0"/>
        <v>1.4450867052023122</v>
      </c>
      <c r="R28" s="79">
        <v>32</v>
      </c>
      <c r="S28" s="82">
        <f t="shared" si="1"/>
        <v>-15.089514066496159</v>
      </c>
    </row>
    <row r="29" spans="1:21" s="81" customFormat="1" ht="15.6" customHeight="1" x14ac:dyDescent="0.2">
      <c r="A29" s="136">
        <v>12</v>
      </c>
      <c r="B29" s="158" t="s">
        <v>64</v>
      </c>
      <c r="C29" s="159"/>
      <c r="D29" s="159"/>
      <c r="E29" s="159"/>
      <c r="F29" s="159"/>
      <c r="G29" s="159"/>
      <c r="H29" s="160"/>
      <c r="I29" s="137">
        <v>3604</v>
      </c>
      <c r="J29" s="134"/>
      <c r="K29" s="139"/>
      <c r="L29" s="138">
        <v>0</v>
      </c>
      <c r="M29" s="76">
        <f t="shared" si="2"/>
        <v>-4.7778308647873864</v>
      </c>
      <c r="N29" s="138">
        <v>230</v>
      </c>
      <c r="O29" s="76">
        <f t="shared" si="3"/>
        <v>14.801657785671996</v>
      </c>
      <c r="P29" s="138">
        <v>0</v>
      </c>
      <c r="Q29" s="76">
        <f t="shared" si="0"/>
        <v>-1.4450867052023122</v>
      </c>
      <c r="R29" s="79">
        <v>39</v>
      </c>
      <c r="S29" s="82">
        <f t="shared" si="1"/>
        <v>2.8132992327365764</v>
      </c>
      <c r="U29" s="81" t="s">
        <v>27</v>
      </c>
    </row>
    <row r="30" spans="1:21" s="81" customFormat="1" ht="15.6" customHeight="1" x14ac:dyDescent="0.2">
      <c r="A30" s="132"/>
      <c r="B30" s="158"/>
      <c r="C30" s="159"/>
      <c r="D30" s="159"/>
      <c r="E30" s="159"/>
      <c r="F30" s="159"/>
      <c r="G30" s="159"/>
      <c r="H30" s="160"/>
      <c r="I30" s="137"/>
      <c r="J30" s="134"/>
      <c r="K30" s="139"/>
      <c r="L30" s="138"/>
      <c r="M30" s="76" t="str">
        <f t="shared" si="2"/>
        <v xml:space="preserve"> </v>
      </c>
      <c r="N30" s="138"/>
      <c r="O30" s="76" t="str">
        <f t="shared" si="3"/>
        <v xml:space="preserve"> </v>
      </c>
      <c r="P30" s="138"/>
      <c r="Q30" s="76" t="str">
        <f t="shared" si="0"/>
        <v xml:space="preserve"> </v>
      </c>
      <c r="R30" s="79"/>
      <c r="S30" s="82" t="str">
        <f t="shared" si="1"/>
        <v xml:space="preserve"> </v>
      </c>
    </row>
    <row r="31" spans="1:21" s="81" customFormat="1" ht="15.6" customHeight="1" x14ac:dyDescent="0.2">
      <c r="A31" s="136"/>
      <c r="B31" s="158"/>
      <c r="C31" s="159"/>
      <c r="D31" s="159"/>
      <c r="E31" s="159"/>
      <c r="F31" s="159"/>
      <c r="G31" s="159"/>
      <c r="H31" s="160"/>
      <c r="I31" s="137"/>
      <c r="J31" s="134"/>
      <c r="K31" s="139"/>
      <c r="L31" s="138"/>
      <c r="M31" s="76" t="str">
        <f t="shared" si="2"/>
        <v xml:space="preserve"> </v>
      </c>
      <c r="N31" s="138"/>
      <c r="O31" s="76" t="str">
        <f t="shared" si="3"/>
        <v xml:space="preserve"> </v>
      </c>
      <c r="P31" s="138"/>
      <c r="Q31" s="76" t="str">
        <f t="shared" si="0"/>
        <v xml:space="preserve"> </v>
      </c>
      <c r="R31" s="79"/>
      <c r="S31" s="82" t="str">
        <f t="shared" si="1"/>
        <v xml:space="preserve"> </v>
      </c>
    </row>
    <row r="32" spans="1:21" s="81" customFormat="1" ht="15.6" customHeight="1" x14ac:dyDescent="0.2">
      <c r="A32" s="132"/>
      <c r="B32" s="158"/>
      <c r="C32" s="159"/>
      <c r="D32" s="159"/>
      <c r="E32" s="159"/>
      <c r="F32" s="159"/>
      <c r="G32" s="159"/>
      <c r="H32" s="160"/>
      <c r="I32" s="137"/>
      <c r="J32" s="134"/>
      <c r="K32" s="139"/>
      <c r="L32" s="138"/>
      <c r="M32" s="76" t="str">
        <f t="shared" si="2"/>
        <v xml:space="preserve"> </v>
      </c>
      <c r="N32" s="138"/>
      <c r="O32" s="76" t="str">
        <f t="shared" si="3"/>
        <v xml:space="preserve"> </v>
      </c>
      <c r="P32" s="138"/>
      <c r="Q32" s="76" t="str">
        <f t="shared" si="0"/>
        <v xml:space="preserve"> </v>
      </c>
      <c r="R32" s="79"/>
      <c r="S32" s="82" t="str">
        <f t="shared" si="1"/>
        <v xml:space="preserve"> </v>
      </c>
    </row>
    <row r="33" spans="1:55" s="81" customFormat="1" ht="15.6" customHeight="1" x14ac:dyDescent="0.2">
      <c r="A33" s="136"/>
      <c r="B33" s="158"/>
      <c r="C33" s="159"/>
      <c r="D33" s="159"/>
      <c r="E33" s="159"/>
      <c r="F33" s="159"/>
      <c r="G33" s="159"/>
      <c r="H33" s="160"/>
      <c r="I33" s="137"/>
      <c r="J33" s="134"/>
      <c r="K33" s="139"/>
      <c r="L33" s="138"/>
      <c r="M33" s="76" t="str">
        <f t="shared" si="2"/>
        <v xml:space="preserve"> </v>
      </c>
      <c r="N33" s="138"/>
      <c r="O33" s="76" t="str">
        <f t="shared" si="3"/>
        <v xml:space="preserve"> </v>
      </c>
      <c r="P33" s="138"/>
      <c r="Q33" s="76" t="str">
        <f t="shared" si="0"/>
        <v xml:space="preserve"> </v>
      </c>
      <c r="R33" s="79"/>
      <c r="S33" s="82" t="str">
        <f t="shared" si="1"/>
        <v xml:space="preserve"> </v>
      </c>
    </row>
    <row r="34" spans="1:55" s="81" customFormat="1" ht="15.6" customHeight="1" x14ac:dyDescent="0.2">
      <c r="A34" s="132"/>
      <c r="B34" s="158"/>
      <c r="C34" s="159"/>
      <c r="D34" s="159"/>
      <c r="E34" s="159"/>
      <c r="F34" s="159"/>
      <c r="G34" s="159"/>
      <c r="H34" s="160"/>
      <c r="I34" s="137"/>
      <c r="J34" s="134"/>
      <c r="K34" s="139"/>
      <c r="L34" s="138"/>
      <c r="M34" s="76" t="str">
        <f t="shared" si="2"/>
        <v xml:space="preserve"> </v>
      </c>
      <c r="N34" s="138"/>
      <c r="O34" s="76" t="str">
        <f t="shared" si="3"/>
        <v xml:space="preserve"> </v>
      </c>
      <c r="P34" s="138"/>
      <c r="Q34" s="76" t="str">
        <f t="shared" si="0"/>
        <v xml:space="preserve"> </v>
      </c>
      <c r="R34" s="79"/>
      <c r="S34" s="82" t="str">
        <f t="shared" si="1"/>
        <v xml:space="preserve"> </v>
      </c>
    </row>
    <row r="35" spans="1:55" s="81" customFormat="1" ht="15.6" customHeight="1" x14ac:dyDescent="0.2">
      <c r="A35" s="136"/>
      <c r="B35" s="158"/>
      <c r="C35" s="159"/>
      <c r="D35" s="159"/>
      <c r="E35" s="159"/>
      <c r="F35" s="159"/>
      <c r="G35" s="159"/>
      <c r="H35" s="160"/>
      <c r="I35" s="137"/>
      <c r="J35" s="134"/>
      <c r="K35" s="139"/>
      <c r="L35" s="138"/>
      <c r="M35" s="76" t="str">
        <f t="shared" si="2"/>
        <v xml:space="preserve"> </v>
      </c>
      <c r="N35" s="138"/>
      <c r="O35" s="76" t="str">
        <f t="shared" si="3"/>
        <v xml:space="preserve"> </v>
      </c>
      <c r="P35" s="138"/>
      <c r="Q35" s="76" t="str">
        <f t="shared" si="0"/>
        <v xml:space="preserve"> </v>
      </c>
      <c r="R35" s="79"/>
      <c r="S35" s="82" t="str">
        <f t="shared" si="1"/>
        <v xml:space="preserve"> </v>
      </c>
    </row>
    <row r="36" spans="1:55" s="81" customFormat="1" ht="15.6" customHeight="1" x14ac:dyDescent="0.2">
      <c r="A36" s="132"/>
      <c r="B36" s="158"/>
      <c r="C36" s="159"/>
      <c r="D36" s="159"/>
      <c r="E36" s="159"/>
      <c r="F36" s="159"/>
      <c r="G36" s="159"/>
      <c r="H36" s="160"/>
      <c r="I36" s="137"/>
      <c r="J36" s="134"/>
      <c r="K36" s="139"/>
      <c r="L36" s="138"/>
      <c r="M36" s="76" t="str">
        <f t="shared" si="2"/>
        <v xml:space="preserve"> </v>
      </c>
      <c r="N36" s="138"/>
      <c r="O36" s="76" t="str">
        <f t="shared" si="3"/>
        <v xml:space="preserve"> </v>
      </c>
      <c r="P36" s="138"/>
      <c r="Q36" s="76" t="str">
        <f t="shared" si="0"/>
        <v xml:space="preserve"> </v>
      </c>
      <c r="R36" s="79"/>
      <c r="S36" s="82" t="str">
        <f t="shared" si="1"/>
        <v xml:space="preserve"> </v>
      </c>
    </row>
    <row r="37" spans="1:55" s="81" customFormat="1" ht="15.6" customHeight="1" thickBot="1" x14ac:dyDescent="0.25">
      <c r="A37" s="140"/>
      <c r="B37" s="162"/>
      <c r="C37" s="163"/>
      <c r="D37" s="163"/>
      <c r="E37" s="163"/>
      <c r="F37" s="163"/>
      <c r="G37" s="163"/>
      <c r="H37" s="164"/>
      <c r="I37" s="141"/>
      <c r="J37" s="142"/>
      <c r="K37" s="143"/>
      <c r="L37" s="144"/>
      <c r="M37" s="83" t="str">
        <f t="shared" si="2"/>
        <v xml:space="preserve"> </v>
      </c>
      <c r="N37" s="144"/>
      <c r="O37" s="83" t="str">
        <f t="shared" si="3"/>
        <v xml:space="preserve"> </v>
      </c>
      <c r="P37" s="144"/>
      <c r="Q37" s="83" t="str">
        <f t="shared" si="0"/>
        <v xml:space="preserve"> </v>
      </c>
      <c r="R37" s="144"/>
      <c r="S37" s="84" t="str">
        <f t="shared" si="1"/>
        <v xml:space="preserve"> </v>
      </c>
    </row>
    <row r="38" spans="1:55" ht="15.75" customHeight="1" thickTop="1" x14ac:dyDescent="0.2">
      <c r="A38" s="85"/>
      <c r="B38" s="85"/>
      <c r="C38" s="86"/>
      <c r="D38" s="86"/>
      <c r="E38" s="87"/>
      <c r="F38" s="87"/>
      <c r="G38" s="87"/>
      <c r="H38" s="87"/>
      <c r="I38" s="87"/>
      <c r="J38" s="87"/>
      <c r="K38" s="88"/>
      <c r="L38" s="89"/>
      <c r="M38" s="90"/>
      <c r="N38" s="89"/>
      <c r="O38" s="90"/>
      <c r="P38" s="89"/>
      <c r="Q38" s="90"/>
      <c r="R38" s="89"/>
      <c r="S38" s="90" t="str">
        <f t="shared" si="1"/>
        <v xml:space="preserve"> </v>
      </c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</row>
    <row r="39" spans="1:55" ht="15.75" customHeight="1" x14ac:dyDescent="0.2">
      <c r="A39" s="165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1"/>
      <c r="P39" s="161"/>
      <c r="Q39" s="161"/>
      <c r="R39" s="161"/>
      <c r="S39" s="16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</row>
  </sheetData>
  <sheetProtection selectLockedCells="1"/>
  <protectedRanges>
    <protectedRange sqref="L18:L37" name="Range13"/>
    <protectedRange sqref="C2:D8" name="Range10"/>
    <protectedRange sqref="I2:S2" name="Range8"/>
    <protectedRange sqref="I7:K9" name="Range6"/>
    <protectedRange sqref="P18:P37 N18:N37" name="Range3"/>
    <protectedRange sqref="I11:K11" name="Range7"/>
    <protectedRange sqref="I18:K37" name="Range12"/>
    <protectedRange sqref="R18:R37" name="Range5_2_1"/>
    <protectedRange sqref="A37:H37 A18:A36" name="Range11_2"/>
    <protectedRange sqref="B18:H18" name="Range11_1_1"/>
    <protectedRange sqref="L3:S4 I4:K4 I3:J3" name="Range8_1"/>
    <protectedRange sqref="B19:H36" name="Range11_1_1_2"/>
    <protectedRange sqref="L11:M11" name="Range1_2_1_2"/>
    <protectedRange sqref="N7:O8" name="Range1_2_2"/>
    <protectedRange sqref="N9:O9" name="Range1_1_1_2"/>
    <protectedRange sqref="L7:M7" name="Range1_2_1_1_1"/>
    <protectedRange sqref="L8:M9" name="Range1_1_1_1_2"/>
    <protectedRange sqref="L10:M10" name="Range1_1_1_1_1_1"/>
    <protectedRange sqref="R7:S7" name="Range1_1_4_1"/>
    <protectedRange sqref="R8:S9" name="Range1_1_2_1_1"/>
    <protectedRange sqref="P7:Q7" name="Range1_1_3_1_1"/>
    <protectedRange sqref="P8:Q9" name="Range1_1_2_1_1_1_1"/>
  </protectedRanges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scale="97"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52"/>
  <sheetViews>
    <sheetView zoomScale="85" zoomScaleNormal="85" workbookViewId="0">
      <selection activeCell="CZ33" sqref="CZ33"/>
    </sheetView>
  </sheetViews>
  <sheetFormatPr defaultColWidth="1.7109375" defaultRowHeight="12" customHeight="1" x14ac:dyDescent="0.2"/>
  <cols>
    <col min="1" max="37" width="1.7109375" style="122"/>
    <col min="38" max="76" width="1.7109375" style="122" customWidth="1"/>
    <col min="77" max="16384" width="1.7109375" style="122"/>
  </cols>
  <sheetData>
    <row r="1" spans="1:112" ht="38.25" customHeight="1" thickBot="1" x14ac:dyDescent="0.35">
      <c r="A1" s="254"/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</row>
    <row r="2" spans="1:112" ht="12" customHeight="1" thickTop="1" x14ac:dyDescent="0.2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5"/>
    </row>
    <row r="3" spans="1:112" ht="12" customHeight="1" x14ac:dyDescent="0.2">
      <c r="A3" s="96"/>
      <c r="B3" s="145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97"/>
    </row>
    <row r="4" spans="1:112" ht="12" customHeight="1" x14ac:dyDescent="0.2">
      <c r="A4" s="9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F4" s="146"/>
      <c r="BG4" s="146"/>
      <c r="BH4" s="146"/>
      <c r="BI4" s="146"/>
      <c r="BJ4" s="146"/>
      <c r="BK4" s="146"/>
      <c r="BL4" s="146"/>
      <c r="BM4" s="146"/>
      <c r="BN4" s="146"/>
      <c r="BO4" s="146"/>
      <c r="BP4" s="146"/>
      <c r="BQ4" s="146"/>
      <c r="BR4" s="146"/>
      <c r="BS4" s="146"/>
      <c r="BT4" s="146"/>
      <c r="BU4" s="146"/>
      <c r="BV4" s="146"/>
      <c r="BW4" s="146"/>
      <c r="BX4" s="146"/>
      <c r="BY4" s="97"/>
    </row>
    <row r="5" spans="1:112" ht="12" customHeight="1" x14ac:dyDescent="0.25">
      <c r="A5" s="98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8"/>
      <c r="AX5" s="148"/>
      <c r="AY5" s="148"/>
      <c r="AZ5" s="148"/>
      <c r="BA5" s="148"/>
      <c r="BB5" s="148"/>
      <c r="BC5" s="148"/>
      <c r="BD5" s="148"/>
      <c r="BE5" s="148"/>
      <c r="BF5" s="148"/>
      <c r="BG5" s="148"/>
      <c r="BH5" s="148"/>
      <c r="BI5" s="148"/>
      <c r="BJ5" s="148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99"/>
    </row>
    <row r="6" spans="1:112" ht="12" customHeight="1" x14ac:dyDescent="0.25">
      <c r="A6" s="98"/>
      <c r="B6" s="147"/>
      <c r="C6" s="147"/>
      <c r="D6" s="147"/>
      <c r="E6" s="149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  <c r="BJ6" s="148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99"/>
    </row>
    <row r="7" spans="1:112" ht="12" customHeight="1" x14ac:dyDescent="0.25">
      <c r="A7" s="98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48"/>
      <c r="AJ7" s="148"/>
      <c r="AK7" s="148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99"/>
    </row>
    <row r="8" spans="1:112" ht="12" customHeight="1" x14ac:dyDescent="0.25">
      <c r="A8" s="98"/>
      <c r="B8" s="149"/>
      <c r="C8" s="147"/>
      <c r="D8" s="147"/>
      <c r="E8" s="147"/>
      <c r="F8" s="147"/>
      <c r="G8" s="147"/>
      <c r="H8" s="147"/>
      <c r="I8" s="147"/>
      <c r="J8" s="147"/>
      <c r="K8" s="149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99"/>
    </row>
    <row r="9" spans="1:112" ht="12" customHeight="1" x14ac:dyDescent="0.2">
      <c r="A9" s="98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99"/>
    </row>
    <row r="10" spans="1:112" ht="12" customHeight="1" x14ac:dyDescent="0.2">
      <c r="A10" s="98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99"/>
    </row>
    <row r="11" spans="1:112" ht="12" customHeight="1" x14ac:dyDescent="0.2">
      <c r="A11" s="98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99"/>
    </row>
    <row r="12" spans="1:112" ht="12" customHeight="1" x14ac:dyDescent="0.2">
      <c r="A12" s="98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99"/>
    </row>
    <row r="13" spans="1:112" ht="12" customHeight="1" x14ac:dyDescent="0.2">
      <c r="A13" s="98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99"/>
    </row>
    <row r="14" spans="1:112" ht="12" customHeight="1" x14ac:dyDescent="0.2">
      <c r="A14" s="98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99"/>
    </row>
    <row r="15" spans="1:112" ht="12" customHeight="1" x14ac:dyDescent="0.25">
      <c r="A15" s="98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  <c r="BA15" s="147"/>
      <c r="BB15" s="147"/>
      <c r="BC15" s="147"/>
      <c r="BD15" s="147"/>
      <c r="BE15" s="147"/>
      <c r="BF15" s="147"/>
      <c r="BG15" s="147"/>
      <c r="BH15" s="147"/>
      <c r="BI15" s="14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99"/>
      <c r="CP15" s="123"/>
      <c r="CQ15" s="123"/>
      <c r="CR15" s="123"/>
      <c r="CS15" s="123"/>
      <c r="CT15" s="123"/>
      <c r="CU15" s="123"/>
      <c r="CV15" s="123"/>
      <c r="CW15" s="123"/>
      <c r="CX15" s="123"/>
      <c r="CY15" s="123"/>
      <c r="CZ15" s="123"/>
      <c r="DA15" s="123"/>
      <c r="DB15" s="123"/>
      <c r="DC15" s="123"/>
      <c r="DD15" s="123"/>
      <c r="DE15" s="123"/>
      <c r="DF15" s="123"/>
      <c r="DG15" s="123"/>
      <c r="DH15" s="123"/>
    </row>
    <row r="16" spans="1:112" ht="12" customHeight="1" x14ac:dyDescent="0.25">
      <c r="A16" s="98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  <c r="BA16" s="147"/>
      <c r="BB16" s="147"/>
      <c r="BC16" s="147"/>
      <c r="BD16" s="147"/>
      <c r="BE16" s="147"/>
      <c r="BF16" s="147"/>
      <c r="BG16" s="147"/>
      <c r="BH16" s="147"/>
      <c r="BI16" s="14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99"/>
      <c r="CP16" s="123"/>
      <c r="CQ16" s="123"/>
      <c r="CR16" s="123"/>
      <c r="CS16" s="123"/>
      <c r="CT16" s="123"/>
      <c r="CU16" s="123"/>
      <c r="CV16" s="123"/>
      <c r="CW16" s="123"/>
      <c r="CX16" s="123"/>
      <c r="CY16" s="123"/>
      <c r="CZ16" s="123"/>
      <c r="DA16" s="123"/>
      <c r="DB16" s="123"/>
      <c r="DC16" s="123"/>
      <c r="DD16" s="123"/>
      <c r="DE16" s="123"/>
      <c r="DF16" s="123"/>
      <c r="DG16" s="123"/>
      <c r="DH16" s="123"/>
    </row>
    <row r="17" spans="1:112" ht="12" customHeight="1" x14ac:dyDescent="0.25">
      <c r="A17" s="98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  <c r="BE17" s="147"/>
      <c r="BF17" s="147"/>
      <c r="BG17" s="147"/>
      <c r="BH17" s="147"/>
      <c r="BI17" s="14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99"/>
      <c r="CP17" s="123"/>
      <c r="CQ17" s="123"/>
      <c r="CR17" s="123"/>
      <c r="CS17" s="123"/>
      <c r="CT17" s="123"/>
      <c r="CU17" s="123"/>
      <c r="CV17" s="123"/>
      <c r="CW17" s="123"/>
      <c r="CX17" s="123"/>
      <c r="CY17" s="123"/>
      <c r="CZ17" s="123"/>
      <c r="DA17" s="123"/>
      <c r="DB17" s="123"/>
      <c r="DC17" s="123"/>
      <c r="DD17" s="123"/>
      <c r="DE17" s="123"/>
      <c r="DF17" s="123"/>
      <c r="DG17" s="123"/>
      <c r="DH17" s="123"/>
    </row>
    <row r="18" spans="1:112" ht="12" customHeight="1" x14ac:dyDescent="0.25">
      <c r="A18" s="98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7"/>
      <c r="BI18" s="14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99"/>
      <c r="CP18" s="123"/>
      <c r="CQ18" s="123"/>
      <c r="CR18" s="123"/>
      <c r="CS18" s="123"/>
      <c r="CT18" s="123"/>
      <c r="CU18" s="123"/>
      <c r="CV18" s="123"/>
      <c r="CW18" s="123"/>
      <c r="CX18" s="123"/>
      <c r="CY18" s="123"/>
      <c r="CZ18" s="123"/>
      <c r="DA18" s="123"/>
      <c r="DB18" s="123"/>
      <c r="DC18" s="123"/>
      <c r="DD18" s="123"/>
      <c r="DE18" s="123"/>
      <c r="DF18" s="123"/>
      <c r="DG18" s="123"/>
      <c r="DH18" s="123"/>
    </row>
    <row r="19" spans="1:112" ht="12" customHeight="1" x14ac:dyDescent="0.25">
      <c r="A19" s="98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  <c r="BE19" s="147"/>
      <c r="BF19" s="147"/>
      <c r="BG19" s="147"/>
      <c r="BH19" s="147"/>
      <c r="BI19" s="14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99"/>
      <c r="CP19" s="123"/>
      <c r="CQ19" s="123"/>
      <c r="CR19" s="123"/>
      <c r="CS19" s="123"/>
      <c r="CT19" s="123"/>
      <c r="CU19" s="123"/>
      <c r="CV19" s="123"/>
      <c r="CW19" s="123"/>
      <c r="CX19" s="123"/>
      <c r="CY19" s="123"/>
      <c r="CZ19" s="123"/>
      <c r="DA19" s="100"/>
      <c r="DB19" s="123"/>
      <c r="DC19" s="123"/>
      <c r="DD19" s="123"/>
      <c r="DE19" s="123"/>
      <c r="DF19" s="123"/>
      <c r="DG19" s="123"/>
      <c r="DH19" s="123"/>
    </row>
    <row r="20" spans="1:112" ht="12" customHeight="1" x14ac:dyDescent="0.25">
      <c r="A20" s="98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99"/>
      <c r="CP20" s="123"/>
      <c r="CQ20" s="123"/>
      <c r="CR20" s="123"/>
      <c r="CS20" s="123"/>
      <c r="CT20" s="123"/>
      <c r="CU20" s="123"/>
      <c r="CV20" s="123"/>
      <c r="CW20" s="123"/>
      <c r="CX20" s="123"/>
      <c r="CY20" s="123"/>
      <c r="CZ20" s="123"/>
      <c r="DA20" s="101"/>
      <c r="DB20" s="123"/>
      <c r="DC20" s="123"/>
      <c r="DD20" s="123"/>
      <c r="DE20" s="123"/>
      <c r="DF20" s="123"/>
      <c r="DG20" s="123"/>
      <c r="DH20" s="123"/>
    </row>
    <row r="21" spans="1:112" ht="12" customHeight="1" x14ac:dyDescent="0.25">
      <c r="A21" s="98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99"/>
      <c r="CP21" s="123"/>
      <c r="CQ21" s="123"/>
      <c r="CR21" s="123"/>
      <c r="CS21" s="123"/>
      <c r="CT21" s="123"/>
      <c r="CU21" s="123"/>
      <c r="CV21" s="123"/>
      <c r="CW21" s="123"/>
      <c r="CX21" s="123"/>
      <c r="CY21" s="123"/>
      <c r="CZ21" s="123"/>
      <c r="DA21" s="100"/>
      <c r="DB21" s="123"/>
      <c r="DC21" s="123"/>
      <c r="DD21" s="123"/>
      <c r="DE21" s="123"/>
      <c r="DF21" s="123"/>
      <c r="DG21" s="123"/>
      <c r="DH21" s="123"/>
    </row>
    <row r="22" spans="1:112" ht="12" customHeight="1" x14ac:dyDescent="0.25">
      <c r="A22" s="98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99"/>
      <c r="CP22" s="123"/>
      <c r="CQ22" s="123"/>
      <c r="CR22" s="123"/>
      <c r="CS22" s="123"/>
      <c r="CT22" s="123"/>
      <c r="CU22" s="123"/>
      <c r="CV22" s="123"/>
      <c r="CW22" s="123"/>
      <c r="CX22" s="123"/>
      <c r="CY22" s="123"/>
      <c r="CZ22" s="123"/>
      <c r="DA22" s="123"/>
      <c r="DB22" s="123"/>
      <c r="DC22" s="123"/>
      <c r="DD22" s="123"/>
      <c r="DE22" s="123"/>
      <c r="DF22" s="123"/>
      <c r="DG22" s="123"/>
      <c r="DH22" s="123"/>
    </row>
    <row r="23" spans="1:112" ht="12" customHeight="1" x14ac:dyDescent="0.25">
      <c r="A23" s="98"/>
      <c r="B23" s="147"/>
      <c r="C23" s="147"/>
      <c r="D23" s="147"/>
      <c r="E23" s="149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99"/>
      <c r="CP23" s="123"/>
      <c r="CQ23" s="123"/>
      <c r="CR23" s="123"/>
      <c r="CS23" s="123"/>
      <c r="CT23" s="123"/>
      <c r="CU23" s="123"/>
      <c r="CV23" s="123"/>
      <c r="CW23" s="123"/>
      <c r="CX23" s="123"/>
      <c r="CY23" s="123"/>
      <c r="CZ23" s="123"/>
      <c r="DA23" s="123"/>
      <c r="DB23" s="123"/>
      <c r="DC23" s="123"/>
      <c r="DD23" s="123"/>
      <c r="DE23" s="123"/>
      <c r="DF23" s="123"/>
      <c r="DG23" s="123"/>
      <c r="DH23" s="123"/>
    </row>
    <row r="24" spans="1:112" ht="12" customHeight="1" x14ac:dyDescent="0.25">
      <c r="A24" s="98"/>
      <c r="B24" s="147"/>
      <c r="C24" s="147"/>
      <c r="D24" s="147"/>
      <c r="E24" s="147"/>
      <c r="F24" s="147"/>
      <c r="G24" s="147"/>
      <c r="H24" s="147"/>
      <c r="I24" s="147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8"/>
      <c r="AM24" s="148"/>
      <c r="AN24" s="148"/>
      <c r="AO24" s="148"/>
      <c r="AP24" s="148"/>
      <c r="AQ24" s="148"/>
      <c r="AR24" s="148"/>
      <c r="AS24" s="148"/>
      <c r="AT24" s="148"/>
      <c r="AU24" s="148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99"/>
    </row>
    <row r="25" spans="1:112" ht="12" customHeight="1" x14ac:dyDescent="0.25">
      <c r="A25" s="98"/>
      <c r="B25" s="147"/>
      <c r="C25" s="147"/>
      <c r="D25" s="147"/>
      <c r="E25" s="147"/>
      <c r="F25" s="147"/>
      <c r="G25" s="147"/>
      <c r="H25" s="147"/>
      <c r="I25" s="147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99"/>
    </row>
    <row r="26" spans="1:112" ht="12" customHeight="1" x14ac:dyDescent="0.25">
      <c r="A26" s="98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  <c r="BA26" s="147"/>
      <c r="BB26" s="147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8"/>
      <c r="BP26" s="148"/>
      <c r="BQ26" s="147"/>
      <c r="BR26" s="147"/>
      <c r="BS26" s="147"/>
      <c r="BT26" s="147"/>
      <c r="BU26" s="147"/>
      <c r="BV26" s="147"/>
      <c r="BW26" s="147"/>
      <c r="BX26" s="147"/>
      <c r="BY26" s="99"/>
    </row>
    <row r="27" spans="1:112" ht="12" customHeight="1" x14ac:dyDescent="0.25">
      <c r="A27" s="98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  <c r="BA27" s="147"/>
      <c r="BB27" s="147"/>
      <c r="BC27" s="148"/>
      <c r="BD27" s="148"/>
      <c r="BE27" s="148"/>
      <c r="BF27" s="148"/>
      <c r="BG27" s="148"/>
      <c r="BH27" s="148"/>
      <c r="BI27" s="148"/>
      <c r="BJ27" s="148"/>
      <c r="BK27" s="148"/>
      <c r="BL27" s="148"/>
      <c r="BM27" s="148"/>
      <c r="BN27" s="148"/>
      <c r="BO27" s="148"/>
      <c r="BP27" s="148"/>
      <c r="BQ27" s="147"/>
      <c r="BR27" s="147"/>
      <c r="BS27" s="147"/>
      <c r="BT27" s="147"/>
      <c r="BU27" s="147"/>
      <c r="BV27" s="147"/>
      <c r="BW27" s="147"/>
      <c r="BX27" s="147"/>
      <c r="BY27" s="99"/>
    </row>
    <row r="28" spans="1:112" ht="12" customHeight="1" x14ac:dyDescent="0.25">
      <c r="A28" s="98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8"/>
      <c r="BD28" s="148"/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8"/>
      <c r="BP28" s="148"/>
      <c r="BQ28" s="147"/>
      <c r="BR28" s="147"/>
      <c r="BS28" s="147"/>
      <c r="BT28" s="147"/>
      <c r="BU28" s="147"/>
      <c r="BV28" s="147"/>
      <c r="BW28" s="147"/>
      <c r="BX28" s="147"/>
      <c r="BY28" s="99"/>
    </row>
    <row r="29" spans="1:112" ht="12" customHeight="1" x14ac:dyDescent="0.25">
      <c r="A29" s="98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  <c r="BA29" s="147"/>
      <c r="BB29" s="147"/>
      <c r="BC29" s="148"/>
      <c r="BD29" s="14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8"/>
      <c r="BP29" s="148"/>
      <c r="BQ29" s="147"/>
      <c r="BR29" s="147"/>
      <c r="BS29" s="147"/>
      <c r="BT29" s="147"/>
      <c r="BU29" s="147"/>
      <c r="BV29" s="147"/>
      <c r="BW29" s="147"/>
      <c r="BX29" s="147"/>
      <c r="BY29" s="99"/>
    </row>
    <row r="30" spans="1:112" ht="12" customHeight="1" x14ac:dyDescent="0.25">
      <c r="A30" s="98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  <c r="BA30" s="147"/>
      <c r="BB30" s="147"/>
      <c r="BC30" s="150"/>
      <c r="BD30" s="150"/>
      <c r="BE30" s="150"/>
      <c r="BF30" s="150"/>
      <c r="BG30" s="150"/>
      <c r="BH30" s="150"/>
      <c r="BI30" s="150"/>
      <c r="BJ30" s="150"/>
      <c r="BK30" s="150"/>
      <c r="BL30" s="150"/>
      <c r="BM30" s="150"/>
      <c r="BN30" s="150"/>
      <c r="BO30" s="150"/>
      <c r="BP30" s="150"/>
      <c r="BQ30" s="147"/>
      <c r="BR30" s="147"/>
      <c r="BS30" s="147"/>
      <c r="BT30" s="147"/>
      <c r="BU30" s="147"/>
      <c r="BV30" s="147"/>
      <c r="BW30" s="147"/>
      <c r="BX30" s="147"/>
      <c r="BY30" s="99"/>
    </row>
    <row r="31" spans="1:112" ht="12" customHeight="1" x14ac:dyDescent="0.25">
      <c r="A31" s="98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  <c r="BA31" s="147"/>
      <c r="BB31" s="147"/>
      <c r="BC31" s="150"/>
      <c r="BD31" s="150"/>
      <c r="BE31" s="150"/>
      <c r="BF31" s="150"/>
      <c r="BG31" s="150"/>
      <c r="BH31" s="150"/>
      <c r="BI31" s="150"/>
      <c r="BJ31" s="150"/>
      <c r="BK31" s="150"/>
      <c r="BL31" s="150"/>
      <c r="BM31" s="150"/>
      <c r="BN31" s="150"/>
      <c r="BO31" s="150"/>
      <c r="BP31" s="150"/>
      <c r="BQ31" s="147"/>
      <c r="BR31" s="147"/>
      <c r="BS31" s="147"/>
      <c r="BT31" s="147"/>
      <c r="BU31" s="147"/>
      <c r="BV31" s="147"/>
      <c r="BW31" s="147"/>
      <c r="BX31" s="147"/>
      <c r="BY31" s="99"/>
    </row>
    <row r="32" spans="1:112" ht="12" customHeight="1" x14ac:dyDescent="0.25">
      <c r="A32" s="103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47"/>
      <c r="AP32" s="147"/>
      <c r="AQ32" s="147"/>
      <c r="AR32" s="147"/>
      <c r="AS32" s="147"/>
      <c r="AT32" s="147"/>
      <c r="AU32" s="147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47"/>
      <c r="BU32" s="147"/>
      <c r="BV32" s="147"/>
      <c r="BW32" s="147"/>
      <c r="BX32" s="147"/>
      <c r="BY32" s="99"/>
    </row>
    <row r="33" spans="1:100" ht="12" customHeight="1" x14ac:dyDescent="0.3">
      <c r="A33" s="103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52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47"/>
      <c r="BI33" s="102"/>
      <c r="BJ33" s="102"/>
      <c r="BK33" s="102"/>
      <c r="BL33" s="102"/>
      <c r="BM33" s="102"/>
      <c r="BN33" s="153"/>
      <c r="BO33" s="153"/>
      <c r="BP33" s="153"/>
      <c r="BQ33" s="153"/>
      <c r="BR33" s="153"/>
      <c r="BS33" s="153"/>
      <c r="BT33" s="104"/>
      <c r="BU33" s="104"/>
      <c r="BV33" s="104"/>
      <c r="BW33" s="104"/>
      <c r="BX33" s="147"/>
      <c r="BY33" s="99"/>
    </row>
    <row r="34" spans="1:100" ht="12" customHeight="1" x14ac:dyDescent="0.3">
      <c r="A34" s="98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47"/>
      <c r="BI34" s="102"/>
      <c r="BJ34" s="102"/>
      <c r="BK34" s="102"/>
      <c r="BL34" s="102"/>
      <c r="BM34" s="102"/>
      <c r="BN34" s="153"/>
      <c r="BO34" s="153"/>
      <c r="BP34" s="153"/>
      <c r="BQ34" s="153"/>
      <c r="BR34" s="153"/>
      <c r="BS34" s="153"/>
      <c r="BT34" s="104"/>
      <c r="BU34" s="104"/>
      <c r="BV34" s="104"/>
      <c r="BW34" s="104"/>
      <c r="BX34" s="147"/>
      <c r="BY34" s="99"/>
    </row>
    <row r="35" spans="1:100" ht="12" customHeight="1" x14ac:dyDescent="0.25">
      <c r="A35" s="98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54"/>
      <c r="O35" s="154"/>
      <c r="P35" s="154"/>
      <c r="Q35" s="154"/>
      <c r="R35" s="154"/>
      <c r="S35" s="102"/>
      <c r="T35" s="102"/>
      <c r="U35" s="102"/>
      <c r="V35" s="102"/>
      <c r="W35" s="102"/>
      <c r="X35" s="102"/>
      <c r="Y35" s="104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/>
      <c r="BH35" s="104"/>
      <c r="BI35" s="104"/>
      <c r="BJ35" s="104"/>
      <c r="BK35" s="104"/>
      <c r="BL35" s="104"/>
      <c r="BM35" s="104"/>
      <c r="BN35" s="104"/>
      <c r="BO35" s="104"/>
      <c r="BP35" s="104"/>
      <c r="BQ35" s="104"/>
      <c r="BR35" s="104"/>
      <c r="BS35" s="104"/>
      <c r="BT35" s="104"/>
      <c r="BU35" s="104"/>
      <c r="BV35" s="104"/>
      <c r="BW35" s="104"/>
      <c r="BX35" s="147"/>
      <c r="BY35" s="99"/>
    </row>
    <row r="36" spans="1:100" ht="12" customHeight="1" x14ac:dyDescent="0.25">
      <c r="A36" s="98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54"/>
      <c r="O36" s="154"/>
      <c r="P36" s="154"/>
      <c r="Q36" s="154"/>
      <c r="R36" s="154"/>
      <c r="S36" s="102"/>
      <c r="T36" s="102"/>
      <c r="U36" s="102"/>
      <c r="V36" s="102"/>
      <c r="W36" s="102"/>
      <c r="X36" s="102"/>
      <c r="Y36" s="104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BW36" s="104"/>
      <c r="BX36" s="147"/>
      <c r="BY36" s="99"/>
    </row>
    <row r="37" spans="1:100" ht="12" customHeight="1" thickBot="1" x14ac:dyDescent="0.25">
      <c r="A37" s="105"/>
      <c r="B37" s="106"/>
      <c r="C37" s="106"/>
      <c r="D37" s="106"/>
      <c r="E37" s="106"/>
      <c r="F37" s="106"/>
      <c r="G37" s="106"/>
      <c r="H37" s="107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  <c r="BN37" s="108"/>
      <c r="BO37" s="108"/>
      <c r="BP37" s="108"/>
      <c r="BQ37" s="108"/>
      <c r="BR37" s="108"/>
      <c r="BS37" s="108"/>
      <c r="BT37" s="106"/>
      <c r="BU37" s="106"/>
      <c r="BV37" s="106"/>
      <c r="BW37" s="106"/>
      <c r="BX37" s="106"/>
      <c r="BY37" s="109"/>
    </row>
    <row r="38" spans="1:100" ht="12" customHeight="1" thickTop="1" x14ac:dyDescent="0.2">
      <c r="A38" s="261" t="s">
        <v>0</v>
      </c>
      <c r="B38" s="262"/>
      <c r="C38" s="262"/>
      <c r="D38" s="262"/>
      <c r="E38" s="262"/>
      <c r="F38" s="262"/>
      <c r="G38" s="262"/>
      <c r="H38" s="262"/>
      <c r="I38" s="262"/>
      <c r="J38" s="263"/>
      <c r="K38" s="255" t="s">
        <v>50</v>
      </c>
      <c r="L38" s="256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7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8"/>
      <c r="BC38" s="119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2"/>
    </row>
    <row r="39" spans="1:100" ht="12" customHeight="1" x14ac:dyDescent="0.2">
      <c r="A39" s="245" t="s">
        <v>2</v>
      </c>
      <c r="B39" s="246"/>
      <c r="C39" s="246"/>
      <c r="D39" s="246"/>
      <c r="E39" s="246"/>
      <c r="F39" s="246"/>
      <c r="G39" s="246"/>
      <c r="H39" s="246"/>
      <c r="I39" s="246"/>
      <c r="J39" s="247"/>
      <c r="K39" s="258">
        <v>43770</v>
      </c>
      <c r="L39" s="259"/>
      <c r="M39" s="259"/>
      <c r="N39" s="259"/>
      <c r="O39" s="259"/>
      <c r="P39" s="259"/>
      <c r="Q39" s="259"/>
      <c r="R39" s="259"/>
      <c r="S39" s="259"/>
      <c r="T39" s="259"/>
      <c r="U39" s="259"/>
      <c r="V39" s="259"/>
      <c r="W39" s="259"/>
      <c r="X39" s="259"/>
      <c r="Y39" s="260"/>
      <c r="Z39" s="104"/>
      <c r="AA39" s="111"/>
      <c r="AB39" s="111"/>
      <c r="AC39" s="111"/>
      <c r="AD39" s="111"/>
      <c r="AE39" s="111"/>
      <c r="AF39" s="111"/>
      <c r="AG39" s="111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3"/>
    </row>
    <row r="40" spans="1:100" ht="12" customHeight="1" x14ac:dyDescent="0.2">
      <c r="A40" s="245" t="s">
        <v>3</v>
      </c>
      <c r="B40" s="246"/>
      <c r="C40" s="246"/>
      <c r="D40" s="246"/>
      <c r="E40" s="246"/>
      <c r="F40" s="246"/>
      <c r="G40" s="246"/>
      <c r="H40" s="246"/>
      <c r="I40" s="246"/>
      <c r="J40" s="247"/>
      <c r="K40" s="248" t="s">
        <v>51</v>
      </c>
      <c r="L40" s="249"/>
      <c r="M40" s="249"/>
      <c r="N40" s="249"/>
      <c r="O40" s="249"/>
      <c r="P40" s="249"/>
      <c r="Q40" s="249"/>
      <c r="R40" s="249"/>
      <c r="S40" s="249"/>
      <c r="T40" s="249"/>
      <c r="U40" s="249"/>
      <c r="V40" s="249"/>
      <c r="W40" s="249"/>
      <c r="X40" s="249"/>
      <c r="Y40" s="250"/>
      <c r="Z40" s="104"/>
      <c r="AA40" s="111"/>
      <c r="AB40" s="111"/>
      <c r="AC40" s="111"/>
      <c r="AD40" s="111"/>
      <c r="AE40" s="111"/>
      <c r="AF40" s="111"/>
      <c r="AG40" s="111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  <c r="BD40" s="104"/>
      <c r="BE40" s="104"/>
      <c r="BF40" s="104"/>
      <c r="BG40" s="115"/>
      <c r="BH40" s="115"/>
      <c r="BI40" s="115"/>
      <c r="BJ40" s="115"/>
      <c r="BK40" s="115"/>
      <c r="BL40" s="115"/>
      <c r="BM40" s="115"/>
      <c r="BN40" s="115"/>
      <c r="BO40" s="115"/>
      <c r="BP40" s="111"/>
      <c r="BQ40" s="111"/>
      <c r="BR40" s="111"/>
      <c r="BS40" s="111"/>
      <c r="BT40" s="111"/>
      <c r="BU40" s="111"/>
      <c r="BV40" s="111"/>
      <c r="BW40" s="111"/>
      <c r="BX40" s="111"/>
      <c r="BY40" s="113"/>
      <c r="BZ40" s="124"/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  <c r="CR40" s="124"/>
      <c r="CS40" s="124"/>
      <c r="CT40" s="124"/>
      <c r="CU40" s="124"/>
      <c r="CV40" s="124"/>
    </row>
    <row r="41" spans="1:100" ht="12" customHeight="1" x14ac:dyDescent="0.2">
      <c r="A41" s="245" t="s">
        <v>4</v>
      </c>
      <c r="B41" s="246"/>
      <c r="C41" s="246"/>
      <c r="D41" s="246"/>
      <c r="E41" s="246"/>
      <c r="F41" s="246"/>
      <c r="G41" s="246"/>
      <c r="H41" s="246"/>
      <c r="I41" s="246"/>
      <c r="J41" s="247"/>
      <c r="K41" s="248" t="s">
        <v>49</v>
      </c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50"/>
      <c r="Z41" s="104"/>
      <c r="AA41" s="111"/>
      <c r="AB41" s="111"/>
      <c r="AC41" s="111"/>
      <c r="AD41" s="111"/>
      <c r="AE41" s="111"/>
      <c r="AF41" s="111"/>
      <c r="AG41" s="111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4"/>
      <c r="BE41" s="104"/>
      <c r="BF41" s="104"/>
      <c r="BG41" s="115"/>
      <c r="BH41" s="115"/>
      <c r="BI41" s="115"/>
      <c r="BJ41" s="115"/>
      <c r="BK41" s="115"/>
      <c r="BL41" s="115"/>
      <c r="BM41" s="115"/>
      <c r="BN41" s="115"/>
      <c r="BO41" s="115"/>
      <c r="BP41" s="111"/>
      <c r="BQ41" s="111"/>
      <c r="BR41" s="111"/>
      <c r="BS41" s="111"/>
      <c r="BT41" s="111"/>
      <c r="BU41" s="111"/>
      <c r="BV41" s="111"/>
      <c r="BW41" s="111"/>
      <c r="BX41" s="111"/>
      <c r="BY41" s="113"/>
      <c r="BZ41" s="124"/>
      <c r="CA41" s="124"/>
      <c r="CB41" s="124"/>
      <c r="CC41" s="124"/>
      <c r="CD41" s="124"/>
      <c r="CE41" s="124"/>
      <c r="CF41" s="124"/>
      <c r="CG41" s="124"/>
      <c r="CH41" s="124"/>
      <c r="CI41" s="124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4"/>
      <c r="CU41" s="124"/>
      <c r="CV41" s="124"/>
    </row>
    <row r="42" spans="1:100" ht="12" customHeight="1" x14ac:dyDescent="0.2">
      <c r="A42" s="245" t="s">
        <v>9</v>
      </c>
      <c r="B42" s="246"/>
      <c r="C42" s="246"/>
      <c r="D42" s="246"/>
      <c r="E42" s="246"/>
      <c r="F42" s="246"/>
      <c r="G42" s="246"/>
      <c r="H42" s="246"/>
      <c r="I42" s="246"/>
      <c r="J42" s="247"/>
      <c r="K42" s="258">
        <v>43770</v>
      </c>
      <c r="L42" s="259"/>
      <c r="M42" s="259"/>
      <c r="N42" s="259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60"/>
      <c r="Z42" s="104"/>
      <c r="AA42" s="114"/>
      <c r="AB42" s="114"/>
      <c r="AC42" s="114"/>
      <c r="AD42" s="114"/>
      <c r="AE42" s="114"/>
      <c r="AF42" s="114"/>
      <c r="AG42" s="11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3"/>
      <c r="BZ42" s="124"/>
      <c r="CA42" s="124"/>
      <c r="CB42" s="124"/>
      <c r="CC42" s="124"/>
      <c r="CD42" s="124"/>
      <c r="CE42" s="124"/>
      <c r="CF42" s="124"/>
      <c r="CG42" s="124"/>
      <c r="CH42" s="124"/>
      <c r="CI42" s="124"/>
      <c r="CJ42" s="124"/>
      <c r="CK42" s="124"/>
      <c r="CL42" s="124"/>
      <c r="CM42" s="124"/>
      <c r="CN42" s="124"/>
      <c r="CO42" s="124"/>
      <c r="CP42" s="124"/>
      <c r="CQ42" s="124"/>
      <c r="CR42" s="124"/>
      <c r="CS42" s="124"/>
      <c r="CT42" s="124"/>
      <c r="CU42" s="124"/>
      <c r="CV42" s="124"/>
    </row>
    <row r="43" spans="1:100" ht="12" customHeight="1" x14ac:dyDescent="0.2">
      <c r="A43" s="245" t="s">
        <v>13</v>
      </c>
      <c r="B43" s="246"/>
      <c r="C43" s="246"/>
      <c r="D43" s="246"/>
      <c r="E43" s="246"/>
      <c r="F43" s="246"/>
      <c r="G43" s="246"/>
      <c r="H43" s="246"/>
      <c r="I43" s="246"/>
      <c r="J43" s="247"/>
      <c r="K43" s="248" t="s">
        <v>45</v>
      </c>
      <c r="L43" s="249"/>
      <c r="M43" s="249"/>
      <c r="N43" s="249"/>
      <c r="O43" s="249"/>
      <c r="P43" s="249"/>
      <c r="Q43" s="249"/>
      <c r="R43" s="249"/>
      <c r="S43" s="249"/>
      <c r="T43" s="249"/>
      <c r="U43" s="249"/>
      <c r="V43" s="249"/>
      <c r="W43" s="249"/>
      <c r="X43" s="249"/>
      <c r="Y43" s="250"/>
      <c r="Z43" s="104"/>
      <c r="AA43" s="117"/>
      <c r="AB43" s="117"/>
      <c r="AC43" s="117"/>
      <c r="AD43" s="117"/>
      <c r="AE43" s="117"/>
      <c r="AF43" s="117"/>
      <c r="AG43" s="117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  <c r="BD43" s="104"/>
      <c r="BE43" s="104"/>
      <c r="BF43" s="104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3"/>
      <c r="BZ43" s="124"/>
      <c r="CA43" s="124"/>
      <c r="CB43" s="124"/>
      <c r="CC43" s="124"/>
      <c r="CD43" s="124"/>
      <c r="CE43" s="124"/>
      <c r="CF43" s="124"/>
      <c r="CG43" s="124"/>
      <c r="CH43" s="124"/>
      <c r="CI43" s="124"/>
      <c r="CJ43" s="124"/>
      <c r="CK43" s="124"/>
      <c r="CL43" s="124"/>
      <c r="CM43" s="124"/>
      <c r="CN43" s="124"/>
      <c r="CO43" s="124"/>
      <c r="CP43" s="124"/>
      <c r="CQ43" s="124"/>
      <c r="CR43" s="124"/>
      <c r="CS43" s="124"/>
      <c r="CT43" s="124"/>
      <c r="CU43" s="124"/>
      <c r="CV43" s="124"/>
    </row>
    <row r="44" spans="1:100" ht="12" customHeight="1" x14ac:dyDescent="0.2">
      <c r="A44" s="245" t="s">
        <v>15</v>
      </c>
      <c r="B44" s="246"/>
      <c r="C44" s="246"/>
      <c r="D44" s="246"/>
      <c r="E44" s="246"/>
      <c r="F44" s="246"/>
      <c r="G44" s="246"/>
      <c r="H44" s="246"/>
      <c r="I44" s="246"/>
      <c r="J44" s="247"/>
      <c r="K44" s="248" t="s">
        <v>46</v>
      </c>
      <c r="L44" s="249"/>
      <c r="M44" s="249"/>
      <c r="N44" s="249"/>
      <c r="O44" s="249"/>
      <c r="P44" s="249"/>
      <c r="Q44" s="249"/>
      <c r="R44" s="249"/>
      <c r="S44" s="249"/>
      <c r="T44" s="249"/>
      <c r="U44" s="249"/>
      <c r="V44" s="249"/>
      <c r="W44" s="249"/>
      <c r="X44" s="249"/>
      <c r="Y44" s="250"/>
      <c r="Z44" s="104"/>
      <c r="AA44" s="117"/>
      <c r="AB44" s="117"/>
      <c r="AC44" s="117"/>
      <c r="AD44" s="117"/>
      <c r="AE44" s="117"/>
      <c r="AF44" s="117"/>
      <c r="AG44" s="117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  <c r="BD44" s="104"/>
      <c r="BE44" s="104"/>
      <c r="BF44" s="104"/>
      <c r="BG44" s="117"/>
      <c r="BH44" s="117"/>
      <c r="BI44" s="117"/>
      <c r="BJ44" s="117"/>
      <c r="BK44" s="117"/>
      <c r="BL44" s="117"/>
      <c r="BM44" s="117"/>
      <c r="BN44" s="117"/>
      <c r="BO44" s="117"/>
      <c r="BP44" s="117"/>
      <c r="BQ44" s="117"/>
      <c r="BR44" s="111"/>
      <c r="BS44" s="111"/>
      <c r="BT44" s="111"/>
      <c r="BU44" s="111"/>
      <c r="BV44" s="111"/>
      <c r="BW44" s="111"/>
      <c r="BX44" s="111"/>
      <c r="BY44" s="113"/>
      <c r="BZ44" s="124"/>
      <c r="CA44" s="124"/>
      <c r="CB44" s="124"/>
      <c r="CC44" s="124"/>
      <c r="CD44" s="124"/>
      <c r="CE44" s="124"/>
      <c r="CF44" s="124"/>
      <c r="CG44" s="124"/>
      <c r="CH44" s="124"/>
      <c r="CI44" s="124"/>
      <c r="CJ44" s="124"/>
      <c r="CK44" s="124"/>
      <c r="CL44" s="124"/>
      <c r="CM44" s="124"/>
      <c r="CN44" s="124"/>
      <c r="CO44" s="124"/>
      <c r="CP44" s="124"/>
      <c r="CQ44" s="124"/>
      <c r="CR44" s="124"/>
      <c r="CS44" s="124"/>
      <c r="CT44" s="124"/>
      <c r="CU44" s="124"/>
      <c r="CV44" s="124"/>
    </row>
    <row r="45" spans="1:100" ht="12" customHeight="1" thickBot="1" x14ac:dyDescent="0.3">
      <c r="A45" s="242" t="s">
        <v>42</v>
      </c>
      <c r="B45" s="243"/>
      <c r="C45" s="243"/>
      <c r="D45" s="243"/>
      <c r="E45" s="243"/>
      <c r="F45" s="243"/>
      <c r="G45" s="243"/>
      <c r="H45" s="243"/>
      <c r="I45" s="243"/>
      <c r="J45" s="244"/>
      <c r="K45" s="251"/>
      <c r="L45" s="252"/>
      <c r="M45" s="252"/>
      <c r="N45" s="252"/>
      <c r="O45" s="252"/>
      <c r="P45" s="252"/>
      <c r="Q45" s="252"/>
      <c r="R45" s="252"/>
      <c r="S45" s="252"/>
      <c r="T45" s="252"/>
      <c r="U45" s="252"/>
      <c r="V45" s="252"/>
      <c r="W45" s="252"/>
      <c r="X45" s="252"/>
      <c r="Y45" s="253"/>
      <c r="Z45" s="108"/>
      <c r="AA45" s="120"/>
      <c r="AB45" s="120"/>
      <c r="AC45" s="120"/>
      <c r="AD45" s="120"/>
      <c r="AE45" s="120"/>
      <c r="AF45" s="120"/>
      <c r="AG45" s="120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08"/>
      <c r="BG45" s="120"/>
      <c r="BH45" s="120"/>
      <c r="BI45" s="120"/>
      <c r="BJ45" s="120"/>
      <c r="BK45" s="120"/>
      <c r="BL45" s="120"/>
      <c r="BM45" s="120"/>
      <c r="BN45" s="120"/>
      <c r="BO45" s="120"/>
      <c r="BP45" s="120"/>
      <c r="BQ45" s="120"/>
      <c r="BR45" s="120"/>
      <c r="BS45" s="120"/>
      <c r="BT45" s="120"/>
      <c r="BU45" s="120"/>
      <c r="BV45" s="120"/>
      <c r="BW45" s="120"/>
      <c r="BX45" s="120"/>
      <c r="BY45" s="121"/>
      <c r="BZ45" s="124"/>
      <c r="CA45" s="124"/>
      <c r="CB45" s="124"/>
      <c r="CC45" s="124"/>
      <c r="CD45" s="124"/>
      <c r="CE45" s="124"/>
      <c r="CF45" s="124"/>
      <c r="CG45" s="124"/>
      <c r="CH45" s="124"/>
      <c r="CI45" s="124"/>
      <c r="CJ45" s="124"/>
      <c r="CK45" s="124"/>
      <c r="CL45" s="124"/>
      <c r="CM45" s="124"/>
      <c r="CN45" s="124"/>
      <c r="CO45" s="124"/>
      <c r="CP45" s="124"/>
      <c r="CQ45" s="124"/>
      <c r="CR45" s="124"/>
      <c r="CS45" s="124"/>
      <c r="CT45" s="124"/>
      <c r="CU45" s="124"/>
      <c r="CV45" s="124"/>
    </row>
    <row r="46" spans="1:100" ht="12" customHeight="1" thickTop="1" x14ac:dyDescent="0.2"/>
    <row r="51" spans="1:2" ht="12" customHeight="1" x14ac:dyDescent="0.25">
      <c r="A51" s="125"/>
      <c r="B51" s="102"/>
    </row>
    <row r="52" spans="1:2" ht="12" customHeight="1" x14ac:dyDescent="0.25">
      <c r="A52" s="125"/>
      <c r="B52" s="102"/>
    </row>
  </sheetData>
  <sheetProtection selectLockedCells="1"/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left="0.25" right="0.25" top="0.25" bottom="0.25" header="0.375" footer="0.1"/>
  <pageSetup fitToHeight="0" orientation="landscape" r:id="rId1"/>
  <headerFooter alignWithMargins="0">
    <oddHeader xml:space="preserve">&amp;C&amp;"Times New Roman,Regular"
                                                            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2360-190602</vt:lpstr>
      <vt:lpstr>Map</vt:lpstr>
      <vt:lpstr>'2360-190602'!Print_Area</vt:lpstr>
      <vt:lpstr>Map!Print_Area</vt:lpstr>
      <vt:lpstr>'2360-190602'!Print_Titles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Schriver</dc:creator>
  <cp:lastModifiedBy>Alex Gil</cp:lastModifiedBy>
  <cp:lastPrinted>2019-11-07T22:28:46Z</cp:lastPrinted>
  <dcterms:created xsi:type="dcterms:W3CDTF">2016-05-05T14:39:57Z</dcterms:created>
  <dcterms:modified xsi:type="dcterms:W3CDTF">2019-11-09T16:34:22Z</dcterms:modified>
</cp:coreProperties>
</file>