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inion\Desktop\Seattle Project\Survey Data\Routines\"/>
    </mc:Choice>
  </mc:AlternateContent>
  <bookViews>
    <workbookView xWindow="0" yWindow="0" windowWidth="28800" windowHeight="12435" tabRatio="972"/>
  </bookViews>
  <sheets>
    <sheet name="Sub-Basement" sheetId="1" r:id="rId1"/>
    <sheet name="SB" sheetId="16" r:id="rId2"/>
    <sheet name="Catwalk" sheetId="5" r:id="rId3"/>
    <sheet name="CW" sheetId="17" r:id="rId4"/>
    <sheet name="Basement" sheetId="6" r:id="rId5"/>
    <sheet name="B" sheetId="18" r:id="rId6"/>
    <sheet name="1st Floor" sheetId="7" r:id="rId7"/>
    <sheet name="1" sheetId="19" r:id="rId8"/>
    <sheet name="2nd Floor" sheetId="8" r:id="rId9"/>
    <sheet name="2" sheetId="20" r:id="rId10"/>
    <sheet name="3rd Floor" sheetId="9" r:id="rId11"/>
    <sheet name="3" sheetId="21" r:id="rId12"/>
    <sheet name="4th Floor" sheetId="10" r:id="rId13"/>
    <sheet name="4" sheetId="22" r:id="rId14"/>
    <sheet name="5th Floor" sheetId="11" r:id="rId15"/>
    <sheet name="5" sheetId="23" r:id="rId16"/>
    <sheet name="6th Floor" sheetId="12" r:id="rId17"/>
    <sheet name="6" sheetId="24" r:id="rId18"/>
    <sheet name="7th Floor" sheetId="13" r:id="rId19"/>
    <sheet name="7" sheetId="25" r:id="rId20"/>
    <sheet name="8th Floor" sheetId="14" r:id="rId21"/>
    <sheet name="8" sheetId="26" r:id="rId22"/>
    <sheet name="9th Floor" sheetId="15" r:id="rId23"/>
    <sheet name="9" sheetId="27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7">'1'!$A$1:$BY$45</definedName>
    <definedName name="_xlnm.Print_Area" localSheetId="6">'1st Floor'!$A$1:$Y$39</definedName>
    <definedName name="_xlnm.Print_Area" localSheetId="9">'2'!$A$1:$BY$45</definedName>
    <definedName name="_xlnm.Print_Area" localSheetId="8">'2nd Floor'!$A$1:$Y$39</definedName>
    <definedName name="_xlnm.Print_Area" localSheetId="11">'3'!$A$1:$BY$45</definedName>
    <definedName name="_xlnm.Print_Area" localSheetId="10">'3rd Floor'!$A$1:$Y$39</definedName>
    <definedName name="_xlnm.Print_Area" localSheetId="13">'4'!$A$1:$BY$45</definedName>
    <definedName name="_xlnm.Print_Area" localSheetId="12">'4th Floor'!$A$1:$Y$39</definedName>
    <definedName name="_xlnm.Print_Area" localSheetId="15">'5'!$A$1:$BY$45</definedName>
    <definedName name="_xlnm.Print_Area" localSheetId="14">'5th Floor'!$A$1:$Y$39</definedName>
    <definedName name="_xlnm.Print_Area" localSheetId="17">'6'!$A$1:$BY$45</definedName>
    <definedName name="_xlnm.Print_Area" localSheetId="16">'6th Floor'!$A$1:$Y$39</definedName>
    <definedName name="_xlnm.Print_Area" localSheetId="19">'7'!$A$1:$BY$45</definedName>
    <definedName name="_xlnm.Print_Area" localSheetId="18">'7th Floor'!$A$1:$Y$39</definedName>
    <definedName name="_xlnm.Print_Area" localSheetId="21">'8'!$A$1:$BY$45</definedName>
    <definedName name="_xlnm.Print_Area" localSheetId="20">'8th Floor'!$A$1:$Y$39</definedName>
    <definedName name="_xlnm.Print_Area" localSheetId="23">'9'!$A$1:$BY$45</definedName>
    <definedName name="_xlnm.Print_Area" localSheetId="22">'9th Floor'!$A$1:$Y$39</definedName>
    <definedName name="_xlnm.Print_Area" localSheetId="5">B!$A$1:$BY$45</definedName>
    <definedName name="_xlnm.Print_Area" localSheetId="4">Basement!$A$1:$Y$39</definedName>
    <definedName name="_xlnm.Print_Area" localSheetId="2">Catwalk!$A$1:$Y$39</definedName>
    <definedName name="_xlnm.Print_Area" localSheetId="3">CW!$A$1:$BY$45</definedName>
    <definedName name="_xlnm.Print_Area" localSheetId="1">SB!$A$1:$BY$45</definedName>
    <definedName name="_xlnm.Print_Area" localSheetId="0">'Sub-Basement'!$A$1:$Y$39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5" l="1"/>
  <c r="W8" i="5"/>
  <c r="W7" i="5"/>
  <c r="W9" i="6"/>
  <c r="W8" i="6"/>
  <c r="W7" i="6"/>
  <c r="W9" i="7"/>
  <c r="W8" i="7"/>
  <c r="W7" i="7"/>
  <c r="W9" i="8"/>
  <c r="W8" i="8"/>
  <c r="W7" i="8"/>
  <c r="W9" i="9"/>
  <c r="W8" i="9"/>
  <c r="W7" i="9"/>
  <c r="W9" i="10"/>
  <c r="W8" i="10"/>
  <c r="W7" i="10"/>
  <c r="W9" i="11"/>
  <c r="W8" i="11"/>
  <c r="W7" i="11"/>
  <c r="W9" i="12"/>
  <c r="W8" i="12"/>
  <c r="W7" i="12"/>
  <c r="W9" i="13"/>
  <c r="W8" i="13"/>
  <c r="W7" i="13"/>
  <c r="W9" i="14"/>
  <c r="W8" i="14"/>
  <c r="W7" i="14"/>
  <c r="W9" i="15"/>
  <c r="W8" i="15"/>
  <c r="W7" i="15"/>
  <c r="W9" i="1"/>
  <c r="W8" i="1"/>
  <c r="W7" i="1"/>
  <c r="Q15" i="5" l="1"/>
  <c r="N15" i="5"/>
  <c r="Q15" i="6"/>
  <c r="N15" i="6"/>
  <c r="Q15" i="7"/>
  <c r="N15" i="7"/>
  <c r="Q15" i="8"/>
  <c r="N15" i="8"/>
  <c r="Q15" i="9"/>
  <c r="N15" i="9"/>
  <c r="Q15" i="10"/>
  <c r="N15" i="10"/>
  <c r="Q15" i="11"/>
  <c r="N15" i="11"/>
  <c r="Q15" i="12"/>
  <c r="N15" i="12"/>
  <c r="Q15" i="13"/>
  <c r="N15" i="13"/>
  <c r="Q15" i="14"/>
  <c r="N15" i="14"/>
  <c r="Q15" i="15"/>
  <c r="N15" i="15"/>
  <c r="Q15" i="1"/>
  <c r="N15" i="1"/>
  <c r="Q9" i="5" l="1"/>
  <c r="Q8" i="5"/>
  <c r="Q7" i="5"/>
  <c r="Q9" i="6"/>
  <c r="Q8" i="6"/>
  <c r="Q7" i="6"/>
  <c r="Q9" i="7"/>
  <c r="Q8" i="7"/>
  <c r="Q7" i="7"/>
  <c r="Q9" i="8"/>
  <c r="Q8" i="8"/>
  <c r="Q7" i="8"/>
  <c r="Q9" i="9"/>
  <c r="Q8" i="9"/>
  <c r="Q7" i="9"/>
  <c r="Q9" i="10"/>
  <c r="Q8" i="10"/>
  <c r="Q7" i="10"/>
  <c r="Q9" i="11"/>
  <c r="Q8" i="11"/>
  <c r="Q7" i="11"/>
  <c r="Q9" i="12"/>
  <c r="Q8" i="12"/>
  <c r="Q7" i="12"/>
  <c r="Q9" i="13"/>
  <c r="Q8" i="13"/>
  <c r="Q7" i="13"/>
  <c r="Q9" i="14"/>
  <c r="Q8" i="14"/>
  <c r="Q7" i="14"/>
  <c r="Q9" i="15"/>
  <c r="Q8" i="15"/>
  <c r="Q7" i="15"/>
  <c r="Q9" i="1"/>
  <c r="Q8" i="1"/>
  <c r="Q7" i="1"/>
  <c r="Y39" i="15" l="1"/>
  <c r="X39" i="15"/>
  <c r="V39" i="15"/>
  <c r="U39" i="15"/>
  <c r="S39" i="15"/>
  <c r="R39" i="15"/>
  <c r="Q39" i="15"/>
  <c r="N39" i="15"/>
  <c r="M39" i="15"/>
  <c r="L39" i="15"/>
  <c r="Y38" i="15"/>
  <c r="X38" i="15"/>
  <c r="V38" i="15"/>
  <c r="U38" i="15"/>
  <c r="S38" i="15"/>
  <c r="R38" i="15"/>
  <c r="Q38" i="15"/>
  <c r="N38" i="15"/>
  <c r="M38" i="15"/>
  <c r="L38" i="15"/>
  <c r="Y37" i="15"/>
  <c r="X37" i="15"/>
  <c r="V37" i="15"/>
  <c r="U37" i="15"/>
  <c r="S37" i="15"/>
  <c r="R37" i="15"/>
  <c r="Q37" i="15"/>
  <c r="N37" i="15"/>
  <c r="M37" i="15"/>
  <c r="L37" i="15"/>
  <c r="Y36" i="15"/>
  <c r="X36" i="15"/>
  <c r="V36" i="15"/>
  <c r="U36" i="15"/>
  <c r="S36" i="15"/>
  <c r="R36" i="15"/>
  <c r="Q36" i="15"/>
  <c r="N36" i="15"/>
  <c r="M36" i="15"/>
  <c r="L36" i="15"/>
  <c r="Y35" i="15"/>
  <c r="X35" i="15"/>
  <c r="V35" i="15"/>
  <c r="U35" i="15"/>
  <c r="S35" i="15"/>
  <c r="R35" i="15"/>
  <c r="Q35" i="15"/>
  <c r="N35" i="15"/>
  <c r="M35" i="15"/>
  <c r="L35" i="15"/>
  <c r="Y34" i="15"/>
  <c r="X34" i="15"/>
  <c r="V34" i="15"/>
  <c r="U34" i="15"/>
  <c r="S34" i="15"/>
  <c r="R34" i="15"/>
  <c r="Q34" i="15"/>
  <c r="N34" i="15"/>
  <c r="M34" i="15"/>
  <c r="L34" i="15"/>
  <c r="Y33" i="15"/>
  <c r="X33" i="15"/>
  <c r="V33" i="15"/>
  <c r="U33" i="15"/>
  <c r="S33" i="15"/>
  <c r="R33" i="15"/>
  <c r="Q33" i="15"/>
  <c r="N33" i="15"/>
  <c r="M33" i="15"/>
  <c r="L33" i="15"/>
  <c r="Y32" i="15"/>
  <c r="X32" i="15"/>
  <c r="V32" i="15"/>
  <c r="U32" i="15"/>
  <c r="S32" i="15"/>
  <c r="R32" i="15"/>
  <c r="Q32" i="15"/>
  <c r="N32" i="15"/>
  <c r="M32" i="15"/>
  <c r="L32" i="15"/>
  <c r="Y31" i="15"/>
  <c r="X31" i="15"/>
  <c r="V31" i="15"/>
  <c r="U31" i="15"/>
  <c r="S31" i="15"/>
  <c r="R31" i="15"/>
  <c r="Q31" i="15"/>
  <c r="N31" i="15"/>
  <c r="M31" i="15"/>
  <c r="L31" i="15"/>
  <c r="Y30" i="15"/>
  <c r="X30" i="15"/>
  <c r="V30" i="15"/>
  <c r="U30" i="15"/>
  <c r="S30" i="15"/>
  <c r="R30" i="15"/>
  <c r="Q30" i="15"/>
  <c r="N30" i="15"/>
  <c r="M30" i="15"/>
  <c r="L30" i="15"/>
  <c r="Y29" i="15"/>
  <c r="X29" i="15"/>
  <c r="V29" i="15"/>
  <c r="U29" i="15"/>
  <c r="S29" i="15"/>
  <c r="R29" i="15"/>
  <c r="Q29" i="15"/>
  <c r="N29" i="15"/>
  <c r="M29" i="15"/>
  <c r="L29" i="15"/>
  <c r="Y28" i="15"/>
  <c r="X28" i="15"/>
  <c r="V28" i="15"/>
  <c r="U28" i="15"/>
  <c r="S28" i="15"/>
  <c r="R28" i="15"/>
  <c r="Q28" i="15"/>
  <c r="N28" i="15"/>
  <c r="M28" i="15"/>
  <c r="L28" i="15"/>
  <c r="Y27" i="15"/>
  <c r="X27" i="15"/>
  <c r="V27" i="15"/>
  <c r="U27" i="15"/>
  <c r="S27" i="15"/>
  <c r="R27" i="15"/>
  <c r="Q27" i="15"/>
  <c r="N27" i="15"/>
  <c r="M27" i="15"/>
  <c r="L27" i="15"/>
  <c r="Y26" i="15"/>
  <c r="X26" i="15"/>
  <c r="V26" i="15"/>
  <c r="U26" i="15"/>
  <c r="S26" i="15"/>
  <c r="R26" i="15"/>
  <c r="Q26" i="15"/>
  <c r="N26" i="15"/>
  <c r="M26" i="15"/>
  <c r="L26" i="15"/>
  <c r="X25" i="15"/>
  <c r="Y25" i="15" s="1"/>
  <c r="V25" i="15"/>
  <c r="U25" i="15"/>
  <c r="S25" i="15"/>
  <c r="R25" i="15"/>
  <c r="Q25" i="15"/>
  <c r="N25" i="15"/>
  <c r="M25" i="15"/>
  <c r="L25" i="15"/>
  <c r="X24" i="15"/>
  <c r="Y24" i="15" s="1"/>
  <c r="V24" i="15"/>
  <c r="U24" i="15"/>
  <c r="S24" i="15"/>
  <c r="R24" i="15"/>
  <c r="Q24" i="15"/>
  <c r="N24" i="15"/>
  <c r="M24" i="15"/>
  <c r="L24" i="15"/>
  <c r="X23" i="15"/>
  <c r="Y23" i="15" s="1"/>
  <c r="V23" i="15"/>
  <c r="U23" i="15"/>
  <c r="S23" i="15"/>
  <c r="R23" i="15"/>
  <c r="Q23" i="15"/>
  <c r="N23" i="15"/>
  <c r="M23" i="15"/>
  <c r="L23" i="15"/>
  <c r="Y22" i="15"/>
  <c r="X22" i="15"/>
  <c r="U22" i="15"/>
  <c r="V22" i="15" s="1"/>
  <c r="S22" i="15"/>
  <c r="R22" i="15"/>
  <c r="Q22" i="15"/>
  <c r="N22" i="15"/>
  <c r="M22" i="15"/>
  <c r="L22" i="15"/>
  <c r="X21" i="15"/>
  <c r="Y21" i="15" s="1"/>
  <c r="U21" i="15"/>
  <c r="V21" i="15" s="1"/>
  <c r="S21" i="15"/>
  <c r="R21" i="15"/>
  <c r="Q21" i="15"/>
  <c r="N21" i="15"/>
  <c r="M21" i="15"/>
  <c r="L21" i="15"/>
  <c r="X20" i="15"/>
  <c r="Y20" i="15" s="1"/>
  <c r="U20" i="15"/>
  <c r="V20" i="15" s="1"/>
  <c r="S20" i="15"/>
  <c r="R20" i="15"/>
  <c r="Q20" i="15"/>
  <c r="N20" i="15"/>
  <c r="M20" i="15"/>
  <c r="L20" i="15"/>
  <c r="W15" i="15"/>
  <c r="T15" i="15"/>
  <c r="Y39" i="14"/>
  <c r="X39" i="14"/>
  <c r="V39" i="14"/>
  <c r="U39" i="14"/>
  <c r="S39" i="14"/>
  <c r="R39" i="14"/>
  <c r="Q39" i="14"/>
  <c r="N39" i="14"/>
  <c r="M39" i="14"/>
  <c r="L39" i="14"/>
  <c r="Y38" i="14"/>
  <c r="X38" i="14"/>
  <c r="V38" i="14"/>
  <c r="U38" i="14"/>
  <c r="S38" i="14"/>
  <c r="R38" i="14"/>
  <c r="Q38" i="14"/>
  <c r="N38" i="14"/>
  <c r="M38" i="14"/>
  <c r="L38" i="14"/>
  <c r="Y37" i="14"/>
  <c r="X37" i="14"/>
  <c r="V37" i="14"/>
  <c r="U37" i="14"/>
  <c r="S37" i="14"/>
  <c r="R37" i="14"/>
  <c r="Q37" i="14"/>
  <c r="N37" i="14"/>
  <c r="M37" i="14"/>
  <c r="L37" i="14"/>
  <c r="Y36" i="14"/>
  <c r="X36" i="14"/>
  <c r="V36" i="14"/>
  <c r="U36" i="14"/>
  <c r="S36" i="14"/>
  <c r="R36" i="14"/>
  <c r="Q36" i="14"/>
  <c r="N36" i="14"/>
  <c r="M36" i="14"/>
  <c r="L36" i="14"/>
  <c r="Y35" i="14"/>
  <c r="X35" i="14"/>
  <c r="V35" i="14"/>
  <c r="U35" i="14"/>
  <c r="S35" i="14"/>
  <c r="R35" i="14"/>
  <c r="Q35" i="14"/>
  <c r="N35" i="14"/>
  <c r="M35" i="14"/>
  <c r="L35" i="14"/>
  <c r="Y34" i="14"/>
  <c r="X34" i="14"/>
  <c r="V34" i="14"/>
  <c r="U34" i="14"/>
  <c r="S34" i="14"/>
  <c r="R34" i="14"/>
  <c r="Q34" i="14"/>
  <c r="N34" i="14"/>
  <c r="M34" i="14"/>
  <c r="L34" i="14"/>
  <c r="Y33" i="14"/>
  <c r="X33" i="14"/>
  <c r="V33" i="14"/>
  <c r="U33" i="14"/>
  <c r="S33" i="14"/>
  <c r="R33" i="14"/>
  <c r="Q33" i="14"/>
  <c r="N33" i="14"/>
  <c r="M33" i="14"/>
  <c r="L33" i="14"/>
  <c r="Y32" i="14"/>
  <c r="X32" i="14"/>
  <c r="V32" i="14"/>
  <c r="U32" i="14"/>
  <c r="S32" i="14"/>
  <c r="R32" i="14"/>
  <c r="Q32" i="14"/>
  <c r="N32" i="14"/>
  <c r="M32" i="14"/>
  <c r="L32" i="14"/>
  <c r="Y31" i="14"/>
  <c r="X31" i="14"/>
  <c r="V31" i="14"/>
  <c r="U31" i="14"/>
  <c r="S31" i="14"/>
  <c r="R31" i="14"/>
  <c r="Q31" i="14"/>
  <c r="N31" i="14"/>
  <c r="M31" i="14"/>
  <c r="L31" i="14"/>
  <c r="Y30" i="14"/>
  <c r="X30" i="14"/>
  <c r="V30" i="14"/>
  <c r="U30" i="14"/>
  <c r="S30" i="14"/>
  <c r="R30" i="14"/>
  <c r="Q30" i="14"/>
  <c r="N30" i="14"/>
  <c r="M30" i="14"/>
  <c r="L30" i="14"/>
  <c r="Y29" i="14"/>
  <c r="X29" i="14"/>
  <c r="V29" i="14"/>
  <c r="U29" i="14"/>
  <c r="S29" i="14"/>
  <c r="R29" i="14"/>
  <c r="Q29" i="14"/>
  <c r="N29" i="14"/>
  <c r="M29" i="14"/>
  <c r="L29" i="14"/>
  <c r="Y28" i="14"/>
  <c r="X28" i="14"/>
  <c r="V28" i="14"/>
  <c r="U28" i="14"/>
  <c r="S28" i="14"/>
  <c r="R28" i="14"/>
  <c r="Q28" i="14"/>
  <c r="N28" i="14"/>
  <c r="M28" i="14"/>
  <c r="L28" i="14"/>
  <c r="Y27" i="14"/>
  <c r="X27" i="14"/>
  <c r="V27" i="14"/>
  <c r="U27" i="14"/>
  <c r="S27" i="14"/>
  <c r="R27" i="14"/>
  <c r="Q27" i="14"/>
  <c r="N27" i="14"/>
  <c r="M27" i="14"/>
  <c r="L27" i="14"/>
  <c r="Y26" i="14"/>
  <c r="X26" i="14"/>
  <c r="V26" i="14"/>
  <c r="U26" i="14"/>
  <c r="S26" i="14"/>
  <c r="R26" i="14"/>
  <c r="Q26" i="14"/>
  <c r="N26" i="14"/>
  <c r="M26" i="14"/>
  <c r="L26" i="14"/>
  <c r="X25" i="14"/>
  <c r="Y25" i="14" s="1"/>
  <c r="V25" i="14"/>
  <c r="U25" i="14"/>
  <c r="S25" i="14"/>
  <c r="R25" i="14"/>
  <c r="Q25" i="14"/>
  <c r="N25" i="14"/>
  <c r="M25" i="14"/>
  <c r="L25" i="14"/>
  <c r="X24" i="14"/>
  <c r="Y24" i="14" s="1"/>
  <c r="U24" i="14"/>
  <c r="V24" i="14" s="1"/>
  <c r="S24" i="14"/>
  <c r="R24" i="14"/>
  <c r="Q24" i="14"/>
  <c r="N24" i="14"/>
  <c r="M24" i="14"/>
  <c r="L24" i="14"/>
  <c r="X23" i="14"/>
  <c r="Y23" i="14" s="1"/>
  <c r="V23" i="14"/>
  <c r="U23" i="14"/>
  <c r="S23" i="14"/>
  <c r="R23" i="14"/>
  <c r="Q23" i="14"/>
  <c r="N23" i="14"/>
  <c r="M23" i="14"/>
  <c r="L23" i="14"/>
  <c r="X22" i="14"/>
  <c r="Y22" i="14" s="1"/>
  <c r="U22" i="14"/>
  <c r="V22" i="14" s="1"/>
  <c r="S22" i="14"/>
  <c r="R22" i="14"/>
  <c r="Q22" i="14"/>
  <c r="N22" i="14"/>
  <c r="M22" i="14"/>
  <c r="L22" i="14"/>
  <c r="X21" i="14"/>
  <c r="Y21" i="14" s="1"/>
  <c r="U21" i="14"/>
  <c r="V21" i="14" s="1"/>
  <c r="S21" i="14"/>
  <c r="R21" i="14"/>
  <c r="Q21" i="14"/>
  <c r="N21" i="14"/>
  <c r="M21" i="14"/>
  <c r="L21" i="14"/>
  <c r="X20" i="14"/>
  <c r="Y20" i="14" s="1"/>
  <c r="U20" i="14"/>
  <c r="V20" i="14" s="1"/>
  <c r="S20" i="14"/>
  <c r="R20" i="14"/>
  <c r="Q20" i="14"/>
  <c r="N20" i="14"/>
  <c r="M20" i="14"/>
  <c r="L20" i="14"/>
  <c r="W15" i="14"/>
  <c r="T15" i="14"/>
  <c r="Y39" i="13"/>
  <c r="X39" i="13"/>
  <c r="V39" i="13"/>
  <c r="U39" i="13"/>
  <c r="S39" i="13"/>
  <c r="R39" i="13"/>
  <c r="Q39" i="13"/>
  <c r="N39" i="13"/>
  <c r="M39" i="13"/>
  <c r="L39" i="13"/>
  <c r="Y38" i="13"/>
  <c r="X38" i="13"/>
  <c r="V38" i="13"/>
  <c r="U38" i="13"/>
  <c r="S38" i="13"/>
  <c r="R38" i="13"/>
  <c r="Q38" i="13"/>
  <c r="N38" i="13"/>
  <c r="M38" i="13"/>
  <c r="L38" i="13"/>
  <c r="Y37" i="13"/>
  <c r="X37" i="13"/>
  <c r="V37" i="13"/>
  <c r="U37" i="13"/>
  <c r="S37" i="13"/>
  <c r="R37" i="13"/>
  <c r="Q37" i="13"/>
  <c r="N37" i="13"/>
  <c r="M37" i="13"/>
  <c r="L37" i="13"/>
  <c r="Y36" i="13"/>
  <c r="X36" i="13"/>
  <c r="V36" i="13"/>
  <c r="U36" i="13"/>
  <c r="S36" i="13"/>
  <c r="R36" i="13"/>
  <c r="Q36" i="13"/>
  <c r="N36" i="13"/>
  <c r="M36" i="13"/>
  <c r="L36" i="13"/>
  <c r="Y35" i="13"/>
  <c r="X35" i="13"/>
  <c r="V35" i="13"/>
  <c r="U35" i="13"/>
  <c r="S35" i="13"/>
  <c r="R35" i="13"/>
  <c r="Q35" i="13"/>
  <c r="N35" i="13"/>
  <c r="M35" i="13"/>
  <c r="L35" i="13"/>
  <c r="Y34" i="13"/>
  <c r="X34" i="13"/>
  <c r="V34" i="13"/>
  <c r="U34" i="13"/>
  <c r="S34" i="13"/>
  <c r="R34" i="13"/>
  <c r="Q34" i="13"/>
  <c r="N34" i="13"/>
  <c r="M34" i="13"/>
  <c r="L34" i="13"/>
  <c r="Y33" i="13"/>
  <c r="X33" i="13"/>
  <c r="V33" i="13"/>
  <c r="U33" i="13"/>
  <c r="S33" i="13"/>
  <c r="R33" i="13"/>
  <c r="Q33" i="13"/>
  <c r="N33" i="13"/>
  <c r="M33" i="13"/>
  <c r="L33" i="13"/>
  <c r="Y32" i="13"/>
  <c r="X32" i="13"/>
  <c r="V32" i="13"/>
  <c r="U32" i="13"/>
  <c r="S32" i="13"/>
  <c r="R32" i="13"/>
  <c r="Q32" i="13"/>
  <c r="N32" i="13"/>
  <c r="M32" i="13"/>
  <c r="L32" i="13"/>
  <c r="Y31" i="13"/>
  <c r="X31" i="13"/>
  <c r="V31" i="13"/>
  <c r="U31" i="13"/>
  <c r="S31" i="13"/>
  <c r="R31" i="13"/>
  <c r="Q31" i="13"/>
  <c r="N31" i="13"/>
  <c r="M31" i="13"/>
  <c r="L31" i="13"/>
  <c r="X30" i="13"/>
  <c r="Y30" i="13" s="1"/>
  <c r="U30" i="13"/>
  <c r="V30" i="13" s="1"/>
  <c r="S30" i="13"/>
  <c r="R30" i="13"/>
  <c r="Q30" i="13"/>
  <c r="N30" i="13"/>
  <c r="M30" i="13"/>
  <c r="L30" i="13"/>
  <c r="Y29" i="13"/>
  <c r="X29" i="13"/>
  <c r="U29" i="13"/>
  <c r="V29" i="13" s="1"/>
  <c r="S29" i="13"/>
  <c r="R29" i="13"/>
  <c r="Q29" i="13"/>
  <c r="N29" i="13"/>
  <c r="M29" i="13"/>
  <c r="L29" i="13"/>
  <c r="X28" i="13"/>
  <c r="Y28" i="13" s="1"/>
  <c r="U28" i="13"/>
  <c r="V28" i="13" s="1"/>
  <c r="S28" i="13"/>
  <c r="R28" i="13"/>
  <c r="Q28" i="13"/>
  <c r="N28" i="13"/>
  <c r="M28" i="13"/>
  <c r="L28" i="13"/>
  <c r="X27" i="13"/>
  <c r="Y27" i="13" s="1"/>
  <c r="U27" i="13"/>
  <c r="V27" i="13" s="1"/>
  <c r="S27" i="13"/>
  <c r="R27" i="13"/>
  <c r="Q27" i="13"/>
  <c r="N27" i="13"/>
  <c r="M27" i="13"/>
  <c r="L27" i="13"/>
  <c r="X26" i="13"/>
  <c r="Y26" i="13" s="1"/>
  <c r="U26" i="13"/>
  <c r="V26" i="13" s="1"/>
  <c r="S26" i="13"/>
  <c r="R26" i="13"/>
  <c r="Q26" i="13"/>
  <c r="N26" i="13"/>
  <c r="M26" i="13"/>
  <c r="L26" i="13"/>
  <c r="X25" i="13"/>
  <c r="Y25" i="13" s="1"/>
  <c r="V25" i="13"/>
  <c r="U25" i="13"/>
  <c r="S25" i="13"/>
  <c r="R25" i="13"/>
  <c r="Q25" i="13"/>
  <c r="N25" i="13"/>
  <c r="M25" i="13"/>
  <c r="L25" i="13"/>
  <c r="X24" i="13"/>
  <c r="Y24" i="13" s="1"/>
  <c r="U24" i="13"/>
  <c r="V24" i="13" s="1"/>
  <c r="S24" i="13"/>
  <c r="R24" i="13"/>
  <c r="Q24" i="13"/>
  <c r="N24" i="13"/>
  <c r="M24" i="13"/>
  <c r="L24" i="13"/>
  <c r="X23" i="13"/>
  <c r="Y23" i="13" s="1"/>
  <c r="U23" i="13"/>
  <c r="V23" i="13" s="1"/>
  <c r="S23" i="13"/>
  <c r="R23" i="13"/>
  <c r="Q23" i="13"/>
  <c r="N23" i="13"/>
  <c r="M23" i="13"/>
  <c r="L23" i="13"/>
  <c r="X22" i="13"/>
  <c r="Y22" i="13" s="1"/>
  <c r="U22" i="13"/>
  <c r="V22" i="13" s="1"/>
  <c r="S22" i="13"/>
  <c r="R22" i="13"/>
  <c r="Q22" i="13"/>
  <c r="N22" i="13"/>
  <c r="M22" i="13"/>
  <c r="L22" i="13"/>
  <c r="X21" i="13"/>
  <c r="Y21" i="13" s="1"/>
  <c r="U21" i="13"/>
  <c r="V21" i="13" s="1"/>
  <c r="S21" i="13"/>
  <c r="R21" i="13"/>
  <c r="Q21" i="13"/>
  <c r="N21" i="13"/>
  <c r="M21" i="13"/>
  <c r="L21" i="13"/>
  <c r="X20" i="13"/>
  <c r="Y20" i="13" s="1"/>
  <c r="U20" i="13"/>
  <c r="V20" i="13" s="1"/>
  <c r="S20" i="13"/>
  <c r="R20" i="13"/>
  <c r="Q20" i="13"/>
  <c r="N20" i="13"/>
  <c r="M20" i="13"/>
  <c r="L20" i="13"/>
  <c r="W15" i="13"/>
  <c r="T15" i="13"/>
  <c r="Y39" i="12"/>
  <c r="X39" i="12"/>
  <c r="V39" i="12"/>
  <c r="U39" i="12"/>
  <c r="S39" i="12"/>
  <c r="R39" i="12"/>
  <c r="Q39" i="12"/>
  <c r="N39" i="12"/>
  <c r="M39" i="12"/>
  <c r="L39" i="12"/>
  <c r="Y38" i="12"/>
  <c r="X38" i="12"/>
  <c r="V38" i="12"/>
  <c r="U38" i="12"/>
  <c r="S38" i="12"/>
  <c r="R38" i="12"/>
  <c r="Q38" i="12"/>
  <c r="N38" i="12"/>
  <c r="M38" i="12"/>
  <c r="L38" i="12"/>
  <c r="Y37" i="12"/>
  <c r="X37" i="12"/>
  <c r="V37" i="12"/>
  <c r="U37" i="12"/>
  <c r="S37" i="12"/>
  <c r="R37" i="12"/>
  <c r="Q37" i="12"/>
  <c r="N37" i="12"/>
  <c r="M37" i="12"/>
  <c r="L37" i="12"/>
  <c r="Y36" i="12"/>
  <c r="X36" i="12"/>
  <c r="V36" i="12"/>
  <c r="U36" i="12"/>
  <c r="S36" i="12"/>
  <c r="R36" i="12"/>
  <c r="Q36" i="12"/>
  <c r="N36" i="12"/>
  <c r="M36" i="12"/>
  <c r="L36" i="12"/>
  <c r="Y35" i="12"/>
  <c r="X35" i="12"/>
  <c r="V35" i="12"/>
  <c r="U35" i="12"/>
  <c r="S35" i="12"/>
  <c r="R35" i="12"/>
  <c r="Q35" i="12"/>
  <c r="N35" i="12"/>
  <c r="M35" i="12"/>
  <c r="L35" i="12"/>
  <c r="Y34" i="12"/>
  <c r="X34" i="12"/>
  <c r="V34" i="12"/>
  <c r="U34" i="12"/>
  <c r="S34" i="12"/>
  <c r="R34" i="12"/>
  <c r="Q34" i="12"/>
  <c r="N34" i="12"/>
  <c r="M34" i="12"/>
  <c r="L34" i="12"/>
  <c r="Y33" i="12"/>
  <c r="X33" i="12"/>
  <c r="V33" i="12"/>
  <c r="U33" i="12"/>
  <c r="S33" i="12"/>
  <c r="R33" i="12"/>
  <c r="Q33" i="12"/>
  <c r="N33" i="12"/>
  <c r="M33" i="12"/>
  <c r="L33" i="12"/>
  <c r="Y32" i="12"/>
  <c r="X32" i="12"/>
  <c r="V32" i="12"/>
  <c r="U32" i="12"/>
  <c r="S32" i="12"/>
  <c r="R32" i="12"/>
  <c r="Q32" i="12"/>
  <c r="N32" i="12"/>
  <c r="M32" i="12"/>
  <c r="L32" i="12"/>
  <c r="Y31" i="12"/>
  <c r="X31" i="12"/>
  <c r="V31" i="12"/>
  <c r="U31" i="12"/>
  <c r="S31" i="12"/>
  <c r="R31" i="12"/>
  <c r="Q31" i="12"/>
  <c r="N31" i="12"/>
  <c r="M31" i="12"/>
  <c r="L31" i="12"/>
  <c r="X30" i="12"/>
  <c r="Y30" i="12" s="1"/>
  <c r="U30" i="12"/>
  <c r="V30" i="12" s="1"/>
  <c r="S30" i="12"/>
  <c r="R30" i="12"/>
  <c r="Q30" i="12"/>
  <c r="N30" i="12"/>
  <c r="M30" i="12"/>
  <c r="L30" i="12"/>
  <c r="X29" i="12"/>
  <c r="Y29" i="12" s="1"/>
  <c r="U29" i="12"/>
  <c r="V29" i="12" s="1"/>
  <c r="S29" i="12"/>
  <c r="R29" i="12"/>
  <c r="Q29" i="12"/>
  <c r="N29" i="12"/>
  <c r="M29" i="12"/>
  <c r="L29" i="12"/>
  <c r="X28" i="12"/>
  <c r="Y28" i="12" s="1"/>
  <c r="U28" i="12"/>
  <c r="V28" i="12" s="1"/>
  <c r="S28" i="12"/>
  <c r="R28" i="12"/>
  <c r="Q28" i="12"/>
  <c r="N28" i="12"/>
  <c r="M28" i="12"/>
  <c r="L28" i="12"/>
  <c r="Y27" i="12"/>
  <c r="X27" i="12"/>
  <c r="U27" i="12"/>
  <c r="V27" i="12" s="1"/>
  <c r="S27" i="12"/>
  <c r="R27" i="12"/>
  <c r="Q27" i="12"/>
  <c r="N27" i="12"/>
  <c r="M27" i="12"/>
  <c r="L27" i="12"/>
  <c r="X26" i="12"/>
  <c r="Y26" i="12" s="1"/>
  <c r="U26" i="12"/>
  <c r="V26" i="12" s="1"/>
  <c r="S26" i="12"/>
  <c r="R26" i="12"/>
  <c r="Q26" i="12"/>
  <c r="N26" i="12"/>
  <c r="M26" i="12"/>
  <c r="L26" i="12"/>
  <c r="X25" i="12"/>
  <c r="Y25" i="12" s="1"/>
  <c r="U25" i="12"/>
  <c r="V25" i="12" s="1"/>
  <c r="S25" i="12"/>
  <c r="R25" i="12"/>
  <c r="Q25" i="12"/>
  <c r="N25" i="12"/>
  <c r="M25" i="12"/>
  <c r="L25" i="12"/>
  <c r="X24" i="12"/>
  <c r="Y24" i="12" s="1"/>
  <c r="U24" i="12"/>
  <c r="V24" i="12" s="1"/>
  <c r="S24" i="12"/>
  <c r="R24" i="12"/>
  <c r="Q24" i="12"/>
  <c r="N24" i="12"/>
  <c r="M24" i="12"/>
  <c r="L24" i="12"/>
  <c r="Y23" i="12"/>
  <c r="X23" i="12"/>
  <c r="U23" i="12"/>
  <c r="V23" i="12" s="1"/>
  <c r="S23" i="12"/>
  <c r="R23" i="12"/>
  <c r="Q23" i="12"/>
  <c r="N23" i="12"/>
  <c r="M23" i="12"/>
  <c r="L23" i="12"/>
  <c r="X22" i="12"/>
  <c r="Y22" i="12" s="1"/>
  <c r="U22" i="12"/>
  <c r="V22" i="12" s="1"/>
  <c r="S22" i="12"/>
  <c r="R22" i="12"/>
  <c r="Q22" i="12"/>
  <c r="N22" i="12"/>
  <c r="M22" i="12"/>
  <c r="L22" i="12"/>
  <c r="X21" i="12"/>
  <c r="Y21" i="12" s="1"/>
  <c r="U21" i="12"/>
  <c r="V21" i="12" s="1"/>
  <c r="S21" i="12"/>
  <c r="R21" i="12"/>
  <c r="Q21" i="12"/>
  <c r="N21" i="12"/>
  <c r="M21" i="12"/>
  <c r="L21" i="12"/>
  <c r="X20" i="12"/>
  <c r="Y20" i="12" s="1"/>
  <c r="U20" i="12"/>
  <c r="V20" i="12" s="1"/>
  <c r="S20" i="12"/>
  <c r="R20" i="12"/>
  <c r="Q20" i="12"/>
  <c r="N20" i="12"/>
  <c r="M20" i="12"/>
  <c r="L20" i="12"/>
  <c r="W15" i="12"/>
  <c r="T15" i="12"/>
  <c r="Y39" i="11"/>
  <c r="X39" i="11"/>
  <c r="V39" i="11"/>
  <c r="U39" i="11"/>
  <c r="S39" i="11"/>
  <c r="R39" i="11"/>
  <c r="Q39" i="11"/>
  <c r="N39" i="11"/>
  <c r="M39" i="11"/>
  <c r="L39" i="11"/>
  <c r="Y38" i="11"/>
  <c r="X38" i="11"/>
  <c r="V38" i="11"/>
  <c r="U38" i="11"/>
  <c r="S38" i="11"/>
  <c r="R38" i="11"/>
  <c r="Q38" i="11"/>
  <c r="N38" i="11"/>
  <c r="M38" i="11"/>
  <c r="L38" i="11"/>
  <c r="Y37" i="11"/>
  <c r="X37" i="11"/>
  <c r="V37" i="11"/>
  <c r="U37" i="11"/>
  <c r="S37" i="11"/>
  <c r="R37" i="11"/>
  <c r="Q37" i="11"/>
  <c r="N37" i="11"/>
  <c r="M37" i="11"/>
  <c r="L37" i="11"/>
  <c r="Y36" i="11"/>
  <c r="X36" i="11"/>
  <c r="V36" i="11"/>
  <c r="U36" i="11"/>
  <c r="S36" i="11"/>
  <c r="R36" i="11"/>
  <c r="Q36" i="11"/>
  <c r="N36" i="11"/>
  <c r="M36" i="11"/>
  <c r="L36" i="11"/>
  <c r="Y35" i="11"/>
  <c r="X35" i="11"/>
  <c r="V35" i="11"/>
  <c r="U35" i="11"/>
  <c r="S35" i="11"/>
  <c r="R35" i="11"/>
  <c r="Q35" i="11"/>
  <c r="N35" i="11"/>
  <c r="M35" i="11"/>
  <c r="L35" i="11"/>
  <c r="Y34" i="11"/>
  <c r="X34" i="11"/>
  <c r="V34" i="11"/>
  <c r="U34" i="11"/>
  <c r="S34" i="11"/>
  <c r="R34" i="11"/>
  <c r="Q34" i="11"/>
  <c r="N34" i="11"/>
  <c r="M34" i="11"/>
  <c r="L34" i="11"/>
  <c r="Y33" i="11"/>
  <c r="X33" i="11"/>
  <c r="V33" i="11"/>
  <c r="U33" i="11"/>
  <c r="S33" i="11"/>
  <c r="R33" i="11"/>
  <c r="Q33" i="11"/>
  <c r="N33" i="11"/>
  <c r="M33" i="11"/>
  <c r="L33" i="11"/>
  <c r="Y32" i="11"/>
  <c r="X32" i="11"/>
  <c r="V32" i="11"/>
  <c r="U32" i="11"/>
  <c r="S32" i="11"/>
  <c r="R32" i="11"/>
  <c r="Q32" i="11"/>
  <c r="N32" i="11"/>
  <c r="M32" i="11"/>
  <c r="L32" i="11"/>
  <c r="Y31" i="11"/>
  <c r="X31" i="11"/>
  <c r="V31" i="11"/>
  <c r="U31" i="11"/>
  <c r="S31" i="11"/>
  <c r="R31" i="11"/>
  <c r="Q31" i="11"/>
  <c r="N31" i="11"/>
  <c r="M31" i="11"/>
  <c r="L31" i="11"/>
  <c r="X30" i="11"/>
  <c r="Y30" i="11" s="1"/>
  <c r="U30" i="11"/>
  <c r="V30" i="11" s="1"/>
  <c r="S30" i="11"/>
  <c r="R30" i="11"/>
  <c r="Q30" i="11"/>
  <c r="N30" i="11"/>
  <c r="M30" i="11"/>
  <c r="L30" i="11"/>
  <c r="Y29" i="11"/>
  <c r="X29" i="11"/>
  <c r="U29" i="11"/>
  <c r="V29" i="11" s="1"/>
  <c r="S29" i="11"/>
  <c r="R29" i="11"/>
  <c r="Q29" i="11"/>
  <c r="N29" i="11"/>
  <c r="M29" i="11"/>
  <c r="L29" i="11"/>
  <c r="X28" i="11"/>
  <c r="Y28" i="11" s="1"/>
  <c r="U28" i="11"/>
  <c r="V28" i="11" s="1"/>
  <c r="S28" i="11"/>
  <c r="R28" i="11"/>
  <c r="Q28" i="11"/>
  <c r="N28" i="11"/>
  <c r="M28" i="11"/>
  <c r="L28" i="11"/>
  <c r="X27" i="11"/>
  <c r="Y27" i="11" s="1"/>
  <c r="V27" i="11"/>
  <c r="U27" i="11"/>
  <c r="S27" i="11"/>
  <c r="R27" i="11"/>
  <c r="Q27" i="11"/>
  <c r="N27" i="11"/>
  <c r="M27" i="11"/>
  <c r="L27" i="11"/>
  <c r="Y26" i="11"/>
  <c r="X26" i="11"/>
  <c r="U26" i="11"/>
  <c r="V26" i="11" s="1"/>
  <c r="S26" i="11"/>
  <c r="R26" i="11"/>
  <c r="Q26" i="11"/>
  <c r="N26" i="11"/>
  <c r="M26" i="11"/>
  <c r="L26" i="11"/>
  <c r="X25" i="11"/>
  <c r="Y25" i="11" s="1"/>
  <c r="V25" i="11"/>
  <c r="U25" i="11"/>
  <c r="S25" i="11"/>
  <c r="R25" i="11"/>
  <c r="Q25" i="11"/>
  <c r="N25" i="11"/>
  <c r="M25" i="11"/>
  <c r="L25" i="11"/>
  <c r="X24" i="11"/>
  <c r="Y24" i="11" s="1"/>
  <c r="U24" i="11"/>
  <c r="V24" i="11" s="1"/>
  <c r="S24" i="11"/>
  <c r="R24" i="11"/>
  <c r="Q24" i="11"/>
  <c r="N24" i="11"/>
  <c r="M24" i="11"/>
  <c r="L24" i="11"/>
  <c r="Y23" i="11"/>
  <c r="X23" i="11"/>
  <c r="U23" i="11"/>
  <c r="V23" i="11" s="1"/>
  <c r="S23" i="11"/>
  <c r="R23" i="11"/>
  <c r="Q23" i="11"/>
  <c r="N23" i="11"/>
  <c r="M23" i="11"/>
  <c r="L23" i="11"/>
  <c r="X22" i="11"/>
  <c r="Y22" i="11" s="1"/>
  <c r="U22" i="11"/>
  <c r="V22" i="11" s="1"/>
  <c r="S22" i="11"/>
  <c r="R22" i="11"/>
  <c r="Q22" i="11"/>
  <c r="N22" i="11"/>
  <c r="M22" i="11"/>
  <c r="L22" i="11"/>
  <c r="X21" i="11"/>
  <c r="Y21" i="11" s="1"/>
  <c r="V21" i="11"/>
  <c r="U21" i="11"/>
  <c r="S21" i="11"/>
  <c r="R21" i="11"/>
  <c r="Q21" i="11"/>
  <c r="N21" i="11"/>
  <c r="M21" i="11"/>
  <c r="L21" i="11"/>
  <c r="Y20" i="11"/>
  <c r="X20" i="11"/>
  <c r="U20" i="11"/>
  <c r="V20" i="11" s="1"/>
  <c r="S20" i="11"/>
  <c r="R20" i="11"/>
  <c r="Q20" i="11"/>
  <c r="N20" i="11"/>
  <c r="M20" i="11"/>
  <c r="L20" i="11"/>
  <c r="W15" i="11"/>
  <c r="T15" i="11"/>
  <c r="Y39" i="10"/>
  <c r="X39" i="10"/>
  <c r="V39" i="10"/>
  <c r="U39" i="10"/>
  <c r="S39" i="10"/>
  <c r="R39" i="10"/>
  <c r="Q39" i="10"/>
  <c r="N39" i="10"/>
  <c r="M39" i="10"/>
  <c r="L39" i="10"/>
  <c r="Y38" i="10"/>
  <c r="X38" i="10"/>
  <c r="V38" i="10"/>
  <c r="U38" i="10"/>
  <c r="S38" i="10"/>
  <c r="R38" i="10"/>
  <c r="Q38" i="10"/>
  <c r="N38" i="10"/>
  <c r="M38" i="10"/>
  <c r="L38" i="10"/>
  <c r="Y37" i="10"/>
  <c r="X37" i="10"/>
  <c r="V37" i="10"/>
  <c r="U37" i="10"/>
  <c r="S37" i="10"/>
  <c r="R37" i="10"/>
  <c r="Q37" i="10"/>
  <c r="N37" i="10"/>
  <c r="M37" i="10"/>
  <c r="L37" i="10"/>
  <c r="Y36" i="10"/>
  <c r="X36" i="10"/>
  <c r="V36" i="10"/>
  <c r="U36" i="10"/>
  <c r="S36" i="10"/>
  <c r="R36" i="10"/>
  <c r="Q36" i="10"/>
  <c r="N36" i="10"/>
  <c r="M36" i="10"/>
  <c r="L36" i="10"/>
  <c r="Y35" i="10"/>
  <c r="X35" i="10"/>
  <c r="V35" i="10"/>
  <c r="U35" i="10"/>
  <c r="S35" i="10"/>
  <c r="R35" i="10"/>
  <c r="Q35" i="10"/>
  <c r="N35" i="10"/>
  <c r="M35" i="10"/>
  <c r="L35" i="10"/>
  <c r="Y34" i="10"/>
  <c r="X34" i="10"/>
  <c r="V34" i="10"/>
  <c r="U34" i="10"/>
  <c r="S34" i="10"/>
  <c r="R34" i="10"/>
  <c r="Q34" i="10"/>
  <c r="N34" i="10"/>
  <c r="M34" i="10"/>
  <c r="L34" i="10"/>
  <c r="Y33" i="10"/>
  <c r="X33" i="10"/>
  <c r="V33" i="10"/>
  <c r="U33" i="10"/>
  <c r="S33" i="10"/>
  <c r="R33" i="10"/>
  <c r="Q33" i="10"/>
  <c r="N33" i="10"/>
  <c r="M33" i="10"/>
  <c r="L33" i="10"/>
  <c r="X32" i="10"/>
  <c r="Y32" i="10" s="1"/>
  <c r="U32" i="10"/>
  <c r="V32" i="10" s="1"/>
  <c r="S32" i="10"/>
  <c r="R32" i="10"/>
  <c r="Q32" i="10"/>
  <c r="N32" i="10"/>
  <c r="M32" i="10"/>
  <c r="L32" i="10"/>
  <c r="X31" i="10"/>
  <c r="Y31" i="10" s="1"/>
  <c r="U31" i="10"/>
  <c r="V31" i="10" s="1"/>
  <c r="S31" i="10"/>
  <c r="R31" i="10"/>
  <c r="Q31" i="10"/>
  <c r="N31" i="10"/>
  <c r="M31" i="10"/>
  <c r="L31" i="10"/>
  <c r="X30" i="10"/>
  <c r="Y30" i="10" s="1"/>
  <c r="U30" i="10"/>
  <c r="V30" i="10" s="1"/>
  <c r="S30" i="10"/>
  <c r="R30" i="10"/>
  <c r="Q30" i="10"/>
  <c r="N30" i="10"/>
  <c r="M30" i="10"/>
  <c r="L30" i="10"/>
  <c r="Y29" i="10"/>
  <c r="X29" i="10"/>
  <c r="U29" i="10"/>
  <c r="V29" i="10" s="1"/>
  <c r="S29" i="10"/>
  <c r="R29" i="10"/>
  <c r="Q29" i="10"/>
  <c r="N29" i="10"/>
  <c r="M29" i="10"/>
  <c r="L29" i="10"/>
  <c r="X28" i="10"/>
  <c r="Y28" i="10" s="1"/>
  <c r="V28" i="10"/>
  <c r="U28" i="10"/>
  <c r="S28" i="10"/>
  <c r="R28" i="10"/>
  <c r="Q28" i="10"/>
  <c r="N28" i="10"/>
  <c r="M28" i="10"/>
  <c r="L28" i="10"/>
  <c r="X27" i="10"/>
  <c r="Y27" i="10" s="1"/>
  <c r="U27" i="10"/>
  <c r="V27" i="10" s="1"/>
  <c r="S27" i="10"/>
  <c r="R27" i="10"/>
  <c r="Q27" i="10"/>
  <c r="N27" i="10"/>
  <c r="M27" i="10"/>
  <c r="L27" i="10"/>
  <c r="Y26" i="10"/>
  <c r="X26" i="10"/>
  <c r="V26" i="10"/>
  <c r="U26" i="10"/>
  <c r="S26" i="10"/>
  <c r="R26" i="10"/>
  <c r="Q26" i="10"/>
  <c r="N26" i="10"/>
  <c r="M26" i="10"/>
  <c r="L26" i="10"/>
  <c r="X25" i="10"/>
  <c r="Y25" i="10" s="1"/>
  <c r="U25" i="10"/>
  <c r="V25" i="10" s="1"/>
  <c r="S25" i="10"/>
  <c r="R25" i="10"/>
  <c r="Q25" i="10"/>
  <c r="N25" i="10"/>
  <c r="M25" i="10"/>
  <c r="L25" i="10"/>
  <c r="X24" i="10"/>
  <c r="Y24" i="10" s="1"/>
  <c r="U24" i="10"/>
  <c r="V24" i="10" s="1"/>
  <c r="S24" i="10"/>
  <c r="R24" i="10"/>
  <c r="Q24" i="10"/>
  <c r="N24" i="10"/>
  <c r="M24" i="10"/>
  <c r="L24" i="10"/>
  <c r="Y23" i="10"/>
  <c r="X23" i="10"/>
  <c r="U23" i="10"/>
  <c r="V23" i="10" s="1"/>
  <c r="S23" i="10"/>
  <c r="R23" i="10"/>
  <c r="Q23" i="10"/>
  <c r="N23" i="10"/>
  <c r="M23" i="10"/>
  <c r="L23" i="10"/>
  <c r="X22" i="10"/>
  <c r="Y22" i="10" s="1"/>
  <c r="V22" i="10"/>
  <c r="U22" i="10"/>
  <c r="S22" i="10"/>
  <c r="R22" i="10"/>
  <c r="Q22" i="10"/>
  <c r="N22" i="10"/>
  <c r="M22" i="10"/>
  <c r="L22" i="10"/>
  <c r="X21" i="10"/>
  <c r="Y21" i="10" s="1"/>
  <c r="U21" i="10"/>
  <c r="V21" i="10" s="1"/>
  <c r="S21" i="10"/>
  <c r="R21" i="10"/>
  <c r="Q21" i="10"/>
  <c r="N21" i="10"/>
  <c r="M21" i="10"/>
  <c r="L21" i="10"/>
  <c r="Y20" i="10"/>
  <c r="X20" i="10"/>
  <c r="V20" i="10"/>
  <c r="U20" i="10"/>
  <c r="S20" i="10"/>
  <c r="R20" i="10"/>
  <c r="Q20" i="10"/>
  <c r="N20" i="10"/>
  <c r="M20" i="10"/>
  <c r="L20" i="10"/>
  <c r="W15" i="10"/>
  <c r="T15" i="10"/>
  <c r="Y39" i="9"/>
  <c r="X39" i="9"/>
  <c r="V39" i="9"/>
  <c r="U39" i="9"/>
  <c r="S39" i="9"/>
  <c r="R39" i="9"/>
  <c r="Q39" i="9"/>
  <c r="N39" i="9"/>
  <c r="M39" i="9"/>
  <c r="L39" i="9"/>
  <c r="Y38" i="9"/>
  <c r="X38" i="9"/>
  <c r="V38" i="9"/>
  <c r="U38" i="9"/>
  <c r="S38" i="9"/>
  <c r="R38" i="9"/>
  <c r="Q38" i="9"/>
  <c r="N38" i="9"/>
  <c r="M38" i="9"/>
  <c r="L38" i="9"/>
  <c r="X37" i="9"/>
  <c r="Y37" i="9" s="1"/>
  <c r="V37" i="9"/>
  <c r="U37" i="9"/>
  <c r="S37" i="9"/>
  <c r="R37" i="9"/>
  <c r="Q37" i="9"/>
  <c r="N37" i="9"/>
  <c r="M37" i="9"/>
  <c r="L37" i="9"/>
  <c r="X36" i="9"/>
  <c r="Y36" i="9" s="1"/>
  <c r="V36" i="9"/>
  <c r="U36" i="9"/>
  <c r="S36" i="9"/>
  <c r="R36" i="9"/>
  <c r="Q36" i="9"/>
  <c r="N36" i="9"/>
  <c r="M36" i="9"/>
  <c r="L36" i="9"/>
  <c r="X35" i="9"/>
  <c r="Y35" i="9" s="1"/>
  <c r="V35" i="9"/>
  <c r="U35" i="9"/>
  <c r="S35" i="9"/>
  <c r="R35" i="9"/>
  <c r="Q35" i="9"/>
  <c r="N35" i="9"/>
  <c r="M35" i="9"/>
  <c r="L35" i="9"/>
  <c r="X34" i="9"/>
  <c r="Y34" i="9" s="1"/>
  <c r="V34" i="9"/>
  <c r="U34" i="9"/>
  <c r="S34" i="9"/>
  <c r="R34" i="9"/>
  <c r="Q34" i="9"/>
  <c r="N34" i="9"/>
  <c r="M34" i="9"/>
  <c r="L34" i="9"/>
  <c r="X33" i="9"/>
  <c r="Y33" i="9" s="1"/>
  <c r="V33" i="9"/>
  <c r="U33" i="9"/>
  <c r="S33" i="9"/>
  <c r="R33" i="9"/>
  <c r="Q33" i="9"/>
  <c r="N33" i="9"/>
  <c r="M33" i="9"/>
  <c r="L33" i="9"/>
  <c r="X32" i="9"/>
  <c r="Y32" i="9" s="1"/>
  <c r="V32" i="9"/>
  <c r="U32" i="9"/>
  <c r="S32" i="9"/>
  <c r="R32" i="9"/>
  <c r="Q32" i="9"/>
  <c r="N32" i="9"/>
  <c r="M32" i="9"/>
  <c r="L32" i="9"/>
  <c r="X31" i="9"/>
  <c r="Y31" i="9" s="1"/>
  <c r="V31" i="9"/>
  <c r="U31" i="9"/>
  <c r="S31" i="9"/>
  <c r="R31" i="9"/>
  <c r="Q31" i="9"/>
  <c r="N31" i="9"/>
  <c r="M31" i="9"/>
  <c r="L31" i="9"/>
  <c r="X30" i="9"/>
  <c r="Y30" i="9" s="1"/>
  <c r="V30" i="9"/>
  <c r="U30" i="9"/>
  <c r="S30" i="9"/>
  <c r="R30" i="9"/>
  <c r="Q30" i="9"/>
  <c r="N30" i="9"/>
  <c r="M30" i="9"/>
  <c r="L30" i="9"/>
  <c r="X29" i="9"/>
  <c r="Y29" i="9" s="1"/>
  <c r="V29" i="9"/>
  <c r="U29" i="9"/>
  <c r="S29" i="9"/>
  <c r="R29" i="9"/>
  <c r="Q29" i="9"/>
  <c r="N29" i="9"/>
  <c r="M29" i="9"/>
  <c r="L29" i="9"/>
  <c r="X28" i="9"/>
  <c r="Y28" i="9" s="1"/>
  <c r="U28" i="9"/>
  <c r="V28" i="9" s="1"/>
  <c r="S28" i="9"/>
  <c r="R28" i="9"/>
  <c r="Q28" i="9"/>
  <c r="N28" i="9"/>
  <c r="M28" i="9"/>
  <c r="L28" i="9"/>
  <c r="Y27" i="9"/>
  <c r="X27" i="9"/>
  <c r="U27" i="9"/>
  <c r="V27" i="9" s="1"/>
  <c r="S27" i="9"/>
  <c r="R27" i="9"/>
  <c r="Q27" i="9"/>
  <c r="N27" i="9"/>
  <c r="M27" i="9"/>
  <c r="L27" i="9"/>
  <c r="Y26" i="9"/>
  <c r="X26" i="9"/>
  <c r="U26" i="9"/>
  <c r="V26" i="9" s="1"/>
  <c r="S26" i="9"/>
  <c r="R26" i="9"/>
  <c r="Q26" i="9"/>
  <c r="N26" i="9"/>
  <c r="M26" i="9"/>
  <c r="L26" i="9"/>
  <c r="X25" i="9"/>
  <c r="Y25" i="9" s="1"/>
  <c r="U25" i="9"/>
  <c r="V25" i="9" s="1"/>
  <c r="S25" i="9"/>
  <c r="R25" i="9"/>
  <c r="Q25" i="9"/>
  <c r="N25" i="9"/>
  <c r="M25" i="9"/>
  <c r="L25" i="9"/>
  <c r="X24" i="9"/>
  <c r="Y24" i="9" s="1"/>
  <c r="U24" i="9"/>
  <c r="V24" i="9" s="1"/>
  <c r="S24" i="9"/>
  <c r="R24" i="9"/>
  <c r="Q24" i="9"/>
  <c r="N24" i="9"/>
  <c r="M24" i="9"/>
  <c r="L24" i="9"/>
  <c r="X23" i="9"/>
  <c r="Y23" i="9" s="1"/>
  <c r="V23" i="9"/>
  <c r="U23" i="9"/>
  <c r="S23" i="9"/>
  <c r="R23" i="9"/>
  <c r="Q23" i="9"/>
  <c r="N23" i="9"/>
  <c r="M23" i="9"/>
  <c r="L23" i="9"/>
  <c r="Y22" i="9"/>
  <c r="X22" i="9"/>
  <c r="U22" i="9"/>
  <c r="V22" i="9" s="1"/>
  <c r="S22" i="9"/>
  <c r="R22" i="9"/>
  <c r="Q22" i="9"/>
  <c r="N22" i="9"/>
  <c r="M22" i="9"/>
  <c r="L22" i="9"/>
  <c r="X21" i="9"/>
  <c r="Y21" i="9" s="1"/>
  <c r="V21" i="9"/>
  <c r="U21" i="9"/>
  <c r="S21" i="9"/>
  <c r="R21" i="9"/>
  <c r="Q21" i="9"/>
  <c r="N21" i="9"/>
  <c r="M21" i="9"/>
  <c r="L21" i="9"/>
  <c r="X20" i="9"/>
  <c r="Y20" i="9" s="1"/>
  <c r="U20" i="9"/>
  <c r="V20" i="9" s="1"/>
  <c r="S20" i="9"/>
  <c r="R20" i="9"/>
  <c r="Q20" i="9"/>
  <c r="N20" i="9"/>
  <c r="M20" i="9"/>
  <c r="L20" i="9"/>
  <c r="W15" i="9"/>
  <c r="T15" i="9"/>
  <c r="Y39" i="8"/>
  <c r="X39" i="8"/>
  <c r="V39" i="8"/>
  <c r="U39" i="8"/>
  <c r="S39" i="8"/>
  <c r="R39" i="8"/>
  <c r="Q39" i="8"/>
  <c r="N39" i="8"/>
  <c r="M39" i="8"/>
  <c r="L39" i="8"/>
  <c r="Y38" i="8"/>
  <c r="X38" i="8"/>
  <c r="V38" i="8"/>
  <c r="U38" i="8"/>
  <c r="S38" i="8"/>
  <c r="R38" i="8"/>
  <c r="Q38" i="8"/>
  <c r="N38" i="8"/>
  <c r="M38" i="8"/>
  <c r="L38" i="8"/>
  <c r="Y37" i="8"/>
  <c r="X37" i="8"/>
  <c r="V37" i="8"/>
  <c r="U37" i="8"/>
  <c r="S37" i="8"/>
  <c r="R37" i="8"/>
  <c r="Q37" i="8"/>
  <c r="N37" i="8"/>
  <c r="M37" i="8"/>
  <c r="L37" i="8"/>
  <c r="Y36" i="8"/>
  <c r="X36" i="8"/>
  <c r="V36" i="8"/>
  <c r="U36" i="8"/>
  <c r="S36" i="8"/>
  <c r="R36" i="8"/>
  <c r="Q36" i="8"/>
  <c r="N36" i="8"/>
  <c r="M36" i="8"/>
  <c r="L36" i="8"/>
  <c r="Y35" i="8"/>
  <c r="X35" i="8"/>
  <c r="V35" i="8"/>
  <c r="U35" i="8"/>
  <c r="S35" i="8"/>
  <c r="R35" i="8"/>
  <c r="Q35" i="8"/>
  <c r="N35" i="8"/>
  <c r="M35" i="8"/>
  <c r="L35" i="8"/>
  <c r="Y34" i="8"/>
  <c r="X34" i="8"/>
  <c r="V34" i="8"/>
  <c r="U34" i="8"/>
  <c r="S34" i="8"/>
  <c r="R34" i="8"/>
  <c r="Q34" i="8"/>
  <c r="N34" i="8"/>
  <c r="M34" i="8"/>
  <c r="L34" i="8"/>
  <c r="X33" i="8"/>
  <c r="Y33" i="8" s="1"/>
  <c r="U33" i="8"/>
  <c r="V33" i="8" s="1"/>
  <c r="S33" i="8"/>
  <c r="R33" i="8"/>
  <c r="Q33" i="8"/>
  <c r="N33" i="8"/>
  <c r="M33" i="8"/>
  <c r="L33" i="8"/>
  <c r="X32" i="8"/>
  <c r="Y32" i="8" s="1"/>
  <c r="U32" i="8"/>
  <c r="V32" i="8" s="1"/>
  <c r="S32" i="8"/>
  <c r="R32" i="8"/>
  <c r="Q32" i="8"/>
  <c r="N32" i="8"/>
  <c r="M32" i="8"/>
  <c r="L32" i="8"/>
  <c r="X31" i="8"/>
  <c r="Y31" i="8" s="1"/>
  <c r="U31" i="8"/>
  <c r="V31" i="8" s="1"/>
  <c r="S31" i="8"/>
  <c r="R31" i="8"/>
  <c r="Q31" i="8"/>
  <c r="N31" i="8"/>
  <c r="M31" i="8"/>
  <c r="L31" i="8"/>
  <c r="X30" i="8"/>
  <c r="Y30" i="8" s="1"/>
  <c r="U30" i="8"/>
  <c r="V30" i="8" s="1"/>
  <c r="S30" i="8"/>
  <c r="R30" i="8"/>
  <c r="Q30" i="8"/>
  <c r="N30" i="8"/>
  <c r="M30" i="8"/>
  <c r="L30" i="8"/>
  <c r="X29" i="8"/>
  <c r="Y29" i="8" s="1"/>
  <c r="U29" i="8"/>
  <c r="V29" i="8" s="1"/>
  <c r="S29" i="8"/>
  <c r="R29" i="8"/>
  <c r="Q29" i="8"/>
  <c r="N29" i="8"/>
  <c r="M29" i="8"/>
  <c r="L29" i="8"/>
  <c r="X28" i="8"/>
  <c r="Y28" i="8" s="1"/>
  <c r="U28" i="8"/>
  <c r="V28" i="8" s="1"/>
  <c r="S28" i="8"/>
  <c r="R28" i="8"/>
  <c r="Q28" i="8"/>
  <c r="N28" i="8"/>
  <c r="M28" i="8"/>
  <c r="L28" i="8"/>
  <c r="X27" i="8"/>
  <c r="Y27" i="8" s="1"/>
  <c r="U27" i="8"/>
  <c r="V27" i="8" s="1"/>
  <c r="S27" i="8"/>
  <c r="R27" i="8"/>
  <c r="Q27" i="8"/>
  <c r="N27" i="8"/>
  <c r="M27" i="8"/>
  <c r="L27" i="8"/>
  <c r="Y26" i="8"/>
  <c r="X26" i="8"/>
  <c r="U26" i="8"/>
  <c r="V26" i="8" s="1"/>
  <c r="S26" i="8"/>
  <c r="R26" i="8"/>
  <c r="Q26" i="8"/>
  <c r="N26" i="8"/>
  <c r="M26" i="8"/>
  <c r="L26" i="8"/>
  <c r="X25" i="8"/>
  <c r="Y25" i="8" s="1"/>
  <c r="U25" i="8"/>
  <c r="V25" i="8" s="1"/>
  <c r="S25" i="8"/>
  <c r="R25" i="8"/>
  <c r="Q25" i="8"/>
  <c r="N25" i="8"/>
  <c r="M25" i="8"/>
  <c r="L25" i="8"/>
  <c r="Y24" i="8"/>
  <c r="X24" i="8"/>
  <c r="U24" i="8"/>
  <c r="V24" i="8" s="1"/>
  <c r="S24" i="8"/>
  <c r="R24" i="8"/>
  <c r="Q24" i="8"/>
  <c r="N24" i="8"/>
  <c r="M24" i="8"/>
  <c r="L24" i="8"/>
  <c r="X23" i="8"/>
  <c r="Y23" i="8" s="1"/>
  <c r="U23" i="8"/>
  <c r="V23" i="8" s="1"/>
  <c r="S23" i="8"/>
  <c r="R23" i="8"/>
  <c r="Q23" i="8"/>
  <c r="N23" i="8"/>
  <c r="M23" i="8"/>
  <c r="L23" i="8"/>
  <c r="X22" i="8"/>
  <c r="Y22" i="8" s="1"/>
  <c r="V22" i="8"/>
  <c r="U22" i="8"/>
  <c r="S22" i="8"/>
  <c r="R22" i="8"/>
  <c r="Q22" i="8"/>
  <c r="N22" i="8"/>
  <c r="M22" i="8"/>
  <c r="L22" i="8"/>
  <c r="Y21" i="8"/>
  <c r="X21" i="8"/>
  <c r="V21" i="8"/>
  <c r="U21" i="8"/>
  <c r="S21" i="8"/>
  <c r="R21" i="8"/>
  <c r="Q21" i="8"/>
  <c r="N21" i="8"/>
  <c r="M21" i="8"/>
  <c r="L21" i="8"/>
  <c r="X20" i="8"/>
  <c r="Y20" i="8" s="1"/>
  <c r="U20" i="8"/>
  <c r="V20" i="8" s="1"/>
  <c r="S20" i="8"/>
  <c r="R20" i="8"/>
  <c r="Q20" i="8"/>
  <c r="N20" i="8"/>
  <c r="M20" i="8"/>
  <c r="L20" i="8"/>
  <c r="W15" i="8"/>
  <c r="T15" i="8"/>
  <c r="Y39" i="7"/>
  <c r="X39" i="7"/>
  <c r="V39" i="7"/>
  <c r="U39" i="7"/>
  <c r="S39" i="7"/>
  <c r="R39" i="7"/>
  <c r="Q39" i="7"/>
  <c r="N39" i="7"/>
  <c r="M39" i="7"/>
  <c r="L39" i="7"/>
  <c r="Y38" i="7"/>
  <c r="X38" i="7"/>
  <c r="V38" i="7"/>
  <c r="U38" i="7"/>
  <c r="S38" i="7"/>
  <c r="R38" i="7"/>
  <c r="Q38" i="7"/>
  <c r="N38" i="7"/>
  <c r="M38" i="7"/>
  <c r="L38" i="7"/>
  <c r="Y37" i="7"/>
  <c r="X37" i="7"/>
  <c r="V37" i="7"/>
  <c r="U37" i="7"/>
  <c r="S37" i="7"/>
  <c r="R37" i="7"/>
  <c r="Q37" i="7"/>
  <c r="N37" i="7"/>
  <c r="M37" i="7"/>
  <c r="L37" i="7"/>
  <c r="Y36" i="7"/>
  <c r="X36" i="7"/>
  <c r="V36" i="7"/>
  <c r="U36" i="7"/>
  <c r="S36" i="7"/>
  <c r="R36" i="7"/>
  <c r="Q36" i="7"/>
  <c r="N36" i="7"/>
  <c r="M36" i="7"/>
  <c r="L36" i="7"/>
  <c r="Y35" i="7"/>
  <c r="X35" i="7"/>
  <c r="V35" i="7"/>
  <c r="U35" i="7"/>
  <c r="S35" i="7"/>
  <c r="R35" i="7"/>
  <c r="Q35" i="7"/>
  <c r="N35" i="7"/>
  <c r="M35" i="7"/>
  <c r="L35" i="7"/>
  <c r="Y34" i="7"/>
  <c r="X34" i="7"/>
  <c r="V34" i="7"/>
  <c r="U34" i="7"/>
  <c r="S34" i="7"/>
  <c r="R34" i="7"/>
  <c r="Q34" i="7"/>
  <c r="N34" i="7"/>
  <c r="M34" i="7"/>
  <c r="L34" i="7"/>
  <c r="Y33" i="7"/>
  <c r="X33" i="7"/>
  <c r="V33" i="7"/>
  <c r="U33" i="7"/>
  <c r="S33" i="7"/>
  <c r="R33" i="7"/>
  <c r="Q33" i="7"/>
  <c r="N33" i="7"/>
  <c r="M33" i="7"/>
  <c r="L33" i="7"/>
  <c r="Y32" i="7"/>
  <c r="X32" i="7"/>
  <c r="V32" i="7"/>
  <c r="U32" i="7"/>
  <c r="S32" i="7"/>
  <c r="R32" i="7"/>
  <c r="Q32" i="7"/>
  <c r="N32" i="7"/>
  <c r="M32" i="7"/>
  <c r="L32" i="7"/>
  <c r="Y31" i="7"/>
  <c r="X31" i="7"/>
  <c r="V31" i="7"/>
  <c r="U31" i="7"/>
  <c r="S31" i="7"/>
  <c r="R31" i="7"/>
  <c r="Q31" i="7"/>
  <c r="N31" i="7"/>
  <c r="M31" i="7"/>
  <c r="L31" i="7"/>
  <c r="Y30" i="7"/>
  <c r="X30" i="7"/>
  <c r="V30" i="7"/>
  <c r="U30" i="7"/>
  <c r="S30" i="7"/>
  <c r="R30" i="7"/>
  <c r="Q30" i="7"/>
  <c r="N30" i="7"/>
  <c r="M30" i="7"/>
  <c r="L30" i="7"/>
  <c r="Y29" i="7"/>
  <c r="X29" i="7"/>
  <c r="V29" i="7"/>
  <c r="U29" i="7"/>
  <c r="S29" i="7"/>
  <c r="R29" i="7"/>
  <c r="Q29" i="7"/>
  <c r="N29" i="7"/>
  <c r="M29" i="7"/>
  <c r="L29" i="7"/>
  <c r="Y28" i="7"/>
  <c r="X28" i="7"/>
  <c r="V28" i="7"/>
  <c r="U28" i="7"/>
  <c r="S28" i="7"/>
  <c r="R28" i="7"/>
  <c r="Q28" i="7"/>
  <c r="N28" i="7"/>
  <c r="M28" i="7"/>
  <c r="L28" i="7"/>
  <c r="Y27" i="7"/>
  <c r="X27" i="7"/>
  <c r="V27" i="7"/>
  <c r="U27" i="7"/>
  <c r="S27" i="7"/>
  <c r="R27" i="7"/>
  <c r="Q27" i="7"/>
  <c r="N27" i="7"/>
  <c r="M27" i="7"/>
  <c r="L27" i="7"/>
  <c r="Y26" i="7"/>
  <c r="X26" i="7"/>
  <c r="V26" i="7"/>
  <c r="U26" i="7"/>
  <c r="S26" i="7"/>
  <c r="R26" i="7"/>
  <c r="Q26" i="7"/>
  <c r="N26" i="7"/>
  <c r="M26" i="7"/>
  <c r="L26" i="7"/>
  <c r="X25" i="7"/>
  <c r="Y25" i="7" s="1"/>
  <c r="U25" i="7"/>
  <c r="V25" i="7" s="1"/>
  <c r="S25" i="7"/>
  <c r="R25" i="7"/>
  <c r="Q25" i="7"/>
  <c r="N25" i="7"/>
  <c r="M25" i="7"/>
  <c r="L25" i="7"/>
  <c r="Y24" i="7"/>
  <c r="X24" i="7"/>
  <c r="U24" i="7"/>
  <c r="V24" i="7" s="1"/>
  <c r="S24" i="7"/>
  <c r="R24" i="7"/>
  <c r="Q24" i="7"/>
  <c r="N24" i="7"/>
  <c r="M24" i="7"/>
  <c r="L24" i="7"/>
  <c r="X23" i="7"/>
  <c r="Y23" i="7" s="1"/>
  <c r="V23" i="7"/>
  <c r="U23" i="7"/>
  <c r="S23" i="7"/>
  <c r="R23" i="7"/>
  <c r="Q23" i="7"/>
  <c r="N23" i="7"/>
  <c r="M23" i="7"/>
  <c r="L23" i="7"/>
  <c r="Y22" i="7"/>
  <c r="X22" i="7"/>
  <c r="U22" i="7"/>
  <c r="V22" i="7" s="1"/>
  <c r="S22" i="7"/>
  <c r="R22" i="7"/>
  <c r="Q22" i="7"/>
  <c r="N22" i="7"/>
  <c r="M22" i="7"/>
  <c r="L22" i="7"/>
  <c r="X21" i="7"/>
  <c r="Y21" i="7" s="1"/>
  <c r="U21" i="7"/>
  <c r="V21" i="7" s="1"/>
  <c r="S21" i="7"/>
  <c r="R21" i="7"/>
  <c r="Q21" i="7"/>
  <c r="N21" i="7"/>
  <c r="M21" i="7"/>
  <c r="L21" i="7"/>
  <c r="X20" i="7"/>
  <c r="Y20" i="7" s="1"/>
  <c r="U20" i="7"/>
  <c r="V20" i="7" s="1"/>
  <c r="S20" i="7"/>
  <c r="R20" i="7"/>
  <c r="Q20" i="7"/>
  <c r="N20" i="7"/>
  <c r="M20" i="7"/>
  <c r="L20" i="7"/>
  <c r="W15" i="7"/>
  <c r="T15" i="7"/>
  <c r="Y39" i="6"/>
  <c r="X39" i="6"/>
  <c r="V39" i="6"/>
  <c r="U39" i="6"/>
  <c r="S39" i="6"/>
  <c r="R39" i="6"/>
  <c r="Q39" i="6"/>
  <c r="N39" i="6"/>
  <c r="M39" i="6"/>
  <c r="L39" i="6"/>
  <c r="Y38" i="6"/>
  <c r="X38" i="6"/>
  <c r="V38" i="6"/>
  <c r="U38" i="6"/>
  <c r="S38" i="6"/>
  <c r="R38" i="6"/>
  <c r="Q38" i="6"/>
  <c r="N38" i="6"/>
  <c r="M38" i="6"/>
  <c r="L38" i="6"/>
  <c r="Y37" i="6"/>
  <c r="X37" i="6"/>
  <c r="V37" i="6"/>
  <c r="U37" i="6"/>
  <c r="S37" i="6"/>
  <c r="R37" i="6"/>
  <c r="Q37" i="6"/>
  <c r="N37" i="6"/>
  <c r="M37" i="6"/>
  <c r="L37" i="6"/>
  <c r="Y36" i="6"/>
  <c r="X36" i="6"/>
  <c r="V36" i="6"/>
  <c r="U36" i="6"/>
  <c r="S36" i="6"/>
  <c r="R36" i="6"/>
  <c r="Q36" i="6"/>
  <c r="N36" i="6"/>
  <c r="M36" i="6"/>
  <c r="L36" i="6"/>
  <c r="Y35" i="6"/>
  <c r="X35" i="6"/>
  <c r="V35" i="6"/>
  <c r="U35" i="6"/>
  <c r="S35" i="6"/>
  <c r="R35" i="6"/>
  <c r="Q35" i="6"/>
  <c r="N35" i="6"/>
  <c r="M35" i="6"/>
  <c r="L35" i="6"/>
  <c r="Y34" i="6"/>
  <c r="X34" i="6"/>
  <c r="V34" i="6"/>
  <c r="U34" i="6"/>
  <c r="S34" i="6"/>
  <c r="R34" i="6"/>
  <c r="Q34" i="6"/>
  <c r="N34" i="6"/>
  <c r="M34" i="6"/>
  <c r="L34" i="6"/>
  <c r="Y33" i="6"/>
  <c r="X33" i="6"/>
  <c r="V33" i="6"/>
  <c r="U33" i="6"/>
  <c r="S33" i="6"/>
  <c r="R33" i="6"/>
  <c r="Q33" i="6"/>
  <c r="N33" i="6"/>
  <c r="M33" i="6"/>
  <c r="L33" i="6"/>
  <c r="Y32" i="6"/>
  <c r="X32" i="6"/>
  <c r="V32" i="6"/>
  <c r="U32" i="6"/>
  <c r="S32" i="6"/>
  <c r="R32" i="6"/>
  <c r="Q32" i="6"/>
  <c r="N32" i="6"/>
  <c r="M32" i="6"/>
  <c r="L32" i="6"/>
  <c r="Y31" i="6"/>
  <c r="X31" i="6"/>
  <c r="V31" i="6"/>
  <c r="U31" i="6"/>
  <c r="S31" i="6"/>
  <c r="R31" i="6"/>
  <c r="Q31" i="6"/>
  <c r="N31" i="6"/>
  <c r="M31" i="6"/>
  <c r="L31" i="6"/>
  <c r="Y30" i="6"/>
  <c r="X30" i="6"/>
  <c r="V30" i="6"/>
  <c r="U30" i="6"/>
  <c r="S30" i="6"/>
  <c r="R30" i="6"/>
  <c r="Q30" i="6"/>
  <c r="N30" i="6"/>
  <c r="M30" i="6"/>
  <c r="L30" i="6"/>
  <c r="Y29" i="6"/>
  <c r="X29" i="6"/>
  <c r="V29" i="6"/>
  <c r="U29" i="6"/>
  <c r="S29" i="6"/>
  <c r="R29" i="6"/>
  <c r="Q29" i="6"/>
  <c r="N29" i="6"/>
  <c r="M29" i="6"/>
  <c r="L29" i="6"/>
  <c r="Y28" i="6"/>
  <c r="X28" i="6"/>
  <c r="V28" i="6"/>
  <c r="U28" i="6"/>
  <c r="S28" i="6"/>
  <c r="R28" i="6"/>
  <c r="Q28" i="6"/>
  <c r="N28" i="6"/>
  <c r="M28" i="6"/>
  <c r="L28" i="6"/>
  <c r="Y27" i="6"/>
  <c r="X27" i="6"/>
  <c r="V27" i="6"/>
  <c r="U27" i="6"/>
  <c r="S27" i="6"/>
  <c r="R27" i="6"/>
  <c r="Q27" i="6"/>
  <c r="N27" i="6"/>
  <c r="M27" i="6"/>
  <c r="L27" i="6"/>
  <c r="Y26" i="6"/>
  <c r="X26" i="6"/>
  <c r="V26" i="6"/>
  <c r="U26" i="6"/>
  <c r="S26" i="6"/>
  <c r="R26" i="6"/>
  <c r="Q26" i="6"/>
  <c r="N26" i="6"/>
  <c r="M26" i="6"/>
  <c r="L26" i="6"/>
  <c r="Y25" i="6"/>
  <c r="X25" i="6"/>
  <c r="V25" i="6"/>
  <c r="U25" i="6"/>
  <c r="S25" i="6"/>
  <c r="R25" i="6"/>
  <c r="Q25" i="6"/>
  <c r="N25" i="6"/>
  <c r="M25" i="6"/>
  <c r="L25" i="6"/>
  <c r="Y24" i="6"/>
  <c r="X24" i="6"/>
  <c r="V24" i="6"/>
  <c r="U24" i="6"/>
  <c r="S24" i="6"/>
  <c r="R24" i="6"/>
  <c r="Q24" i="6"/>
  <c r="N24" i="6"/>
  <c r="M24" i="6"/>
  <c r="L24" i="6"/>
  <c r="Y23" i="6"/>
  <c r="X23" i="6"/>
  <c r="V23" i="6"/>
  <c r="U23" i="6"/>
  <c r="S23" i="6"/>
  <c r="R23" i="6"/>
  <c r="Q23" i="6"/>
  <c r="N23" i="6"/>
  <c r="M23" i="6"/>
  <c r="L23" i="6"/>
  <c r="X22" i="6"/>
  <c r="Y22" i="6" s="1"/>
  <c r="U22" i="6"/>
  <c r="V22" i="6" s="1"/>
  <c r="S22" i="6"/>
  <c r="R22" i="6"/>
  <c r="Q22" i="6"/>
  <c r="N22" i="6"/>
  <c r="M22" i="6"/>
  <c r="L22" i="6"/>
  <c r="X21" i="6"/>
  <c r="Y21" i="6" s="1"/>
  <c r="U21" i="6"/>
  <c r="V21" i="6" s="1"/>
  <c r="S21" i="6"/>
  <c r="R21" i="6"/>
  <c r="Q21" i="6"/>
  <c r="N21" i="6"/>
  <c r="M21" i="6"/>
  <c r="L21" i="6"/>
  <c r="X20" i="6"/>
  <c r="Y20" i="6" s="1"/>
  <c r="V20" i="6"/>
  <c r="U20" i="6"/>
  <c r="S20" i="6"/>
  <c r="R20" i="6"/>
  <c r="Q20" i="6"/>
  <c r="N20" i="6"/>
  <c r="M20" i="6"/>
  <c r="L20" i="6"/>
  <c r="W15" i="6"/>
  <c r="T15" i="6"/>
  <c r="Y39" i="5"/>
  <c r="X39" i="5"/>
  <c r="V39" i="5"/>
  <c r="U39" i="5"/>
  <c r="S39" i="5"/>
  <c r="R39" i="5"/>
  <c r="Q39" i="5"/>
  <c r="N39" i="5"/>
  <c r="M39" i="5"/>
  <c r="L39" i="5"/>
  <c r="Y38" i="5"/>
  <c r="X38" i="5"/>
  <c r="V38" i="5"/>
  <c r="U38" i="5"/>
  <c r="S38" i="5"/>
  <c r="R38" i="5"/>
  <c r="Q38" i="5"/>
  <c r="N38" i="5"/>
  <c r="M38" i="5"/>
  <c r="L38" i="5"/>
  <c r="Y37" i="5"/>
  <c r="X37" i="5"/>
  <c r="V37" i="5"/>
  <c r="U37" i="5"/>
  <c r="S37" i="5"/>
  <c r="R37" i="5"/>
  <c r="Q37" i="5"/>
  <c r="N37" i="5"/>
  <c r="M37" i="5"/>
  <c r="L37" i="5"/>
  <c r="Y36" i="5"/>
  <c r="X36" i="5"/>
  <c r="V36" i="5"/>
  <c r="U36" i="5"/>
  <c r="S36" i="5"/>
  <c r="R36" i="5"/>
  <c r="Q36" i="5"/>
  <c r="N36" i="5"/>
  <c r="M36" i="5"/>
  <c r="L36" i="5"/>
  <c r="Y35" i="5"/>
  <c r="X35" i="5"/>
  <c r="V35" i="5"/>
  <c r="U35" i="5"/>
  <c r="S35" i="5"/>
  <c r="R35" i="5"/>
  <c r="Q35" i="5"/>
  <c r="N35" i="5"/>
  <c r="M35" i="5"/>
  <c r="L35" i="5"/>
  <c r="Y34" i="5"/>
  <c r="X34" i="5"/>
  <c r="V34" i="5"/>
  <c r="U34" i="5"/>
  <c r="S34" i="5"/>
  <c r="R34" i="5"/>
  <c r="Q34" i="5"/>
  <c r="N34" i="5"/>
  <c r="M34" i="5"/>
  <c r="L34" i="5"/>
  <c r="Y33" i="5"/>
  <c r="X33" i="5"/>
  <c r="V33" i="5"/>
  <c r="U33" i="5"/>
  <c r="S33" i="5"/>
  <c r="R33" i="5"/>
  <c r="Q33" i="5"/>
  <c r="N33" i="5"/>
  <c r="M33" i="5"/>
  <c r="L33" i="5"/>
  <c r="Y32" i="5"/>
  <c r="X32" i="5"/>
  <c r="V32" i="5"/>
  <c r="U32" i="5"/>
  <c r="S32" i="5"/>
  <c r="R32" i="5"/>
  <c r="Q32" i="5"/>
  <c r="N32" i="5"/>
  <c r="M32" i="5"/>
  <c r="L32" i="5"/>
  <c r="Y31" i="5"/>
  <c r="X31" i="5"/>
  <c r="V31" i="5"/>
  <c r="U31" i="5"/>
  <c r="S31" i="5"/>
  <c r="R31" i="5"/>
  <c r="Q31" i="5"/>
  <c r="N31" i="5"/>
  <c r="M31" i="5"/>
  <c r="L31" i="5"/>
  <c r="Y30" i="5"/>
  <c r="X30" i="5"/>
  <c r="V30" i="5"/>
  <c r="U30" i="5"/>
  <c r="S30" i="5"/>
  <c r="R30" i="5"/>
  <c r="Q30" i="5"/>
  <c r="N30" i="5"/>
  <c r="M30" i="5"/>
  <c r="L30" i="5"/>
  <c r="Y29" i="5"/>
  <c r="X29" i="5"/>
  <c r="V29" i="5"/>
  <c r="U29" i="5"/>
  <c r="S29" i="5"/>
  <c r="R29" i="5"/>
  <c r="Q29" i="5"/>
  <c r="N29" i="5"/>
  <c r="M29" i="5"/>
  <c r="L29" i="5"/>
  <c r="Y28" i="5"/>
  <c r="X28" i="5"/>
  <c r="V28" i="5"/>
  <c r="U28" i="5"/>
  <c r="S28" i="5"/>
  <c r="R28" i="5"/>
  <c r="Q28" i="5"/>
  <c r="N28" i="5"/>
  <c r="M28" i="5"/>
  <c r="L28" i="5"/>
  <c r="Y27" i="5"/>
  <c r="X27" i="5"/>
  <c r="V27" i="5"/>
  <c r="U27" i="5"/>
  <c r="S27" i="5"/>
  <c r="R27" i="5"/>
  <c r="Q27" i="5"/>
  <c r="N27" i="5"/>
  <c r="M27" i="5"/>
  <c r="L27" i="5"/>
  <c r="Y26" i="5"/>
  <c r="X26" i="5"/>
  <c r="V26" i="5"/>
  <c r="U26" i="5"/>
  <c r="S26" i="5"/>
  <c r="R26" i="5"/>
  <c r="Q26" i="5"/>
  <c r="N26" i="5"/>
  <c r="M26" i="5"/>
  <c r="L26" i="5"/>
  <c r="Y25" i="5"/>
  <c r="X25" i="5"/>
  <c r="V25" i="5"/>
  <c r="U25" i="5"/>
  <c r="S25" i="5"/>
  <c r="R25" i="5"/>
  <c r="Q25" i="5"/>
  <c r="N25" i="5"/>
  <c r="M25" i="5"/>
  <c r="L25" i="5"/>
  <c r="Y24" i="5"/>
  <c r="X24" i="5"/>
  <c r="V24" i="5"/>
  <c r="U24" i="5"/>
  <c r="S24" i="5"/>
  <c r="R24" i="5"/>
  <c r="Q24" i="5"/>
  <c r="N24" i="5"/>
  <c r="M24" i="5"/>
  <c r="L24" i="5"/>
  <c r="Y23" i="5"/>
  <c r="X23" i="5"/>
  <c r="V23" i="5"/>
  <c r="U23" i="5"/>
  <c r="S23" i="5"/>
  <c r="R23" i="5"/>
  <c r="Q23" i="5"/>
  <c r="N23" i="5"/>
  <c r="M23" i="5"/>
  <c r="L23" i="5"/>
  <c r="Y22" i="5"/>
  <c r="X22" i="5"/>
  <c r="V22" i="5"/>
  <c r="U22" i="5"/>
  <c r="S22" i="5"/>
  <c r="R22" i="5"/>
  <c r="Q22" i="5"/>
  <c r="N22" i="5"/>
  <c r="M22" i="5"/>
  <c r="L22" i="5"/>
  <c r="Y21" i="5"/>
  <c r="X21" i="5"/>
  <c r="V21" i="5"/>
  <c r="U21" i="5"/>
  <c r="S21" i="5"/>
  <c r="R21" i="5"/>
  <c r="Q21" i="5"/>
  <c r="N21" i="5"/>
  <c r="M21" i="5"/>
  <c r="L21" i="5"/>
  <c r="X20" i="5"/>
  <c r="Y20" i="5" s="1"/>
  <c r="U20" i="5"/>
  <c r="V20" i="5" s="1"/>
  <c r="S20" i="5"/>
  <c r="R20" i="5"/>
  <c r="Q20" i="5"/>
  <c r="N20" i="5"/>
  <c r="M20" i="5"/>
  <c r="L20" i="5"/>
  <c r="W15" i="5"/>
  <c r="T15" i="5"/>
  <c r="Y39" i="1" l="1"/>
  <c r="X39" i="1"/>
  <c r="V39" i="1"/>
  <c r="U39" i="1"/>
  <c r="S39" i="1"/>
  <c r="R39" i="1"/>
  <c r="Q39" i="1"/>
  <c r="N39" i="1"/>
  <c r="M39" i="1"/>
  <c r="L39" i="1"/>
  <c r="Y38" i="1"/>
  <c r="X38" i="1"/>
  <c r="V38" i="1"/>
  <c r="U38" i="1"/>
  <c r="S38" i="1"/>
  <c r="R38" i="1"/>
  <c r="Q38" i="1"/>
  <c r="N38" i="1"/>
  <c r="M38" i="1"/>
  <c r="L38" i="1"/>
  <c r="Y37" i="1"/>
  <c r="X37" i="1"/>
  <c r="V37" i="1"/>
  <c r="U37" i="1"/>
  <c r="S37" i="1"/>
  <c r="R37" i="1"/>
  <c r="Q37" i="1"/>
  <c r="N37" i="1"/>
  <c r="M37" i="1"/>
  <c r="L37" i="1"/>
  <c r="Y36" i="1"/>
  <c r="X36" i="1"/>
  <c r="V36" i="1"/>
  <c r="U36" i="1"/>
  <c r="S36" i="1"/>
  <c r="R36" i="1"/>
  <c r="Q36" i="1"/>
  <c r="N36" i="1"/>
  <c r="M36" i="1"/>
  <c r="L36" i="1"/>
  <c r="Y35" i="1"/>
  <c r="X35" i="1"/>
  <c r="V35" i="1"/>
  <c r="U35" i="1"/>
  <c r="S35" i="1"/>
  <c r="R35" i="1"/>
  <c r="Q35" i="1"/>
  <c r="N35" i="1"/>
  <c r="M35" i="1"/>
  <c r="L35" i="1"/>
  <c r="Y34" i="1"/>
  <c r="X34" i="1"/>
  <c r="V34" i="1"/>
  <c r="U34" i="1"/>
  <c r="S34" i="1"/>
  <c r="R34" i="1"/>
  <c r="Q34" i="1"/>
  <c r="N34" i="1"/>
  <c r="M34" i="1"/>
  <c r="L34" i="1"/>
  <c r="Y33" i="1"/>
  <c r="X33" i="1"/>
  <c r="V33" i="1"/>
  <c r="U33" i="1"/>
  <c r="S33" i="1"/>
  <c r="R33" i="1"/>
  <c r="Q33" i="1"/>
  <c r="N33" i="1"/>
  <c r="M33" i="1"/>
  <c r="L33" i="1"/>
  <c r="Y32" i="1"/>
  <c r="X32" i="1"/>
  <c r="V32" i="1"/>
  <c r="U32" i="1"/>
  <c r="S32" i="1"/>
  <c r="R32" i="1"/>
  <c r="Q32" i="1"/>
  <c r="N32" i="1"/>
  <c r="M32" i="1"/>
  <c r="L32" i="1"/>
  <c r="Y31" i="1"/>
  <c r="X31" i="1"/>
  <c r="V31" i="1"/>
  <c r="U31" i="1"/>
  <c r="S31" i="1"/>
  <c r="R31" i="1"/>
  <c r="Q31" i="1"/>
  <c r="N31" i="1"/>
  <c r="M31" i="1"/>
  <c r="L31" i="1"/>
  <c r="Y30" i="1"/>
  <c r="X30" i="1"/>
  <c r="V30" i="1"/>
  <c r="U30" i="1"/>
  <c r="S30" i="1"/>
  <c r="R30" i="1"/>
  <c r="Q30" i="1"/>
  <c r="N30" i="1"/>
  <c r="M30" i="1"/>
  <c r="L30" i="1"/>
  <c r="Y29" i="1"/>
  <c r="X29" i="1"/>
  <c r="V29" i="1"/>
  <c r="U29" i="1"/>
  <c r="S29" i="1"/>
  <c r="R29" i="1"/>
  <c r="Q29" i="1"/>
  <c r="N29" i="1"/>
  <c r="M29" i="1"/>
  <c r="L29" i="1"/>
  <c r="Y28" i="1"/>
  <c r="X28" i="1"/>
  <c r="V28" i="1"/>
  <c r="U28" i="1"/>
  <c r="S28" i="1"/>
  <c r="R28" i="1"/>
  <c r="Q28" i="1"/>
  <c r="N28" i="1"/>
  <c r="M28" i="1"/>
  <c r="L28" i="1"/>
  <c r="X27" i="1"/>
  <c r="Y27" i="1" s="1"/>
  <c r="U27" i="1"/>
  <c r="V27" i="1" s="1"/>
  <c r="R27" i="1"/>
  <c r="S27" i="1" s="1"/>
  <c r="Q27" i="1"/>
  <c r="N27" i="1"/>
  <c r="M27" i="1"/>
  <c r="L27" i="1"/>
  <c r="X26" i="1"/>
  <c r="Y26" i="1" s="1"/>
  <c r="U26" i="1"/>
  <c r="V26" i="1" s="1"/>
  <c r="R26" i="1"/>
  <c r="S26" i="1" s="1"/>
  <c r="Q26" i="1"/>
  <c r="M26" i="1"/>
  <c r="N26" i="1" s="1"/>
  <c r="L26" i="1"/>
  <c r="X25" i="1"/>
  <c r="Y25" i="1" s="1"/>
  <c r="U25" i="1"/>
  <c r="V25" i="1" s="1"/>
  <c r="R25" i="1"/>
  <c r="S25" i="1" s="1"/>
  <c r="Q25" i="1"/>
  <c r="M25" i="1"/>
  <c r="N25" i="1" s="1"/>
  <c r="L25" i="1"/>
  <c r="X24" i="1"/>
  <c r="Y24" i="1" s="1"/>
  <c r="U24" i="1"/>
  <c r="V24" i="1" s="1"/>
  <c r="R24" i="1"/>
  <c r="S24" i="1" s="1"/>
  <c r="Q24" i="1"/>
  <c r="M24" i="1"/>
  <c r="N24" i="1" s="1"/>
  <c r="L24" i="1"/>
  <c r="X23" i="1"/>
  <c r="Y23" i="1" s="1"/>
  <c r="U23" i="1"/>
  <c r="V23" i="1" s="1"/>
  <c r="R23" i="1"/>
  <c r="S23" i="1" s="1"/>
  <c r="Q23" i="1"/>
  <c r="M23" i="1"/>
  <c r="N23" i="1" s="1"/>
  <c r="L23" i="1"/>
  <c r="X22" i="1"/>
  <c r="Y22" i="1" s="1"/>
  <c r="U22" i="1"/>
  <c r="V22" i="1" s="1"/>
  <c r="R22" i="1"/>
  <c r="S22" i="1" s="1"/>
  <c r="Q22" i="1"/>
  <c r="M22" i="1"/>
  <c r="N22" i="1" s="1"/>
  <c r="L22" i="1"/>
  <c r="X21" i="1"/>
  <c r="Y21" i="1" s="1"/>
  <c r="U21" i="1"/>
  <c r="V21" i="1" s="1"/>
  <c r="R21" i="1"/>
  <c r="S21" i="1" s="1"/>
  <c r="Q21" i="1"/>
  <c r="M21" i="1"/>
  <c r="N21" i="1" s="1"/>
  <c r="L21" i="1"/>
  <c r="X20" i="1"/>
  <c r="Y20" i="1" s="1"/>
  <c r="U20" i="1"/>
  <c r="V20" i="1" s="1"/>
  <c r="R20" i="1"/>
  <c r="S20" i="1" s="1"/>
  <c r="Q20" i="1"/>
  <c r="M20" i="1"/>
  <c r="N20" i="1" s="1"/>
  <c r="L20" i="1"/>
  <c r="W15" i="1"/>
  <c r="T15" i="1"/>
</calcChain>
</file>

<file path=xl/sharedStrings.xml><?xml version="1.0" encoding="utf-8"?>
<sst xmlns="http://schemas.openxmlformats.org/spreadsheetml/2006/main" count="1053" uniqueCount="102">
  <si>
    <t>Survey Number</t>
  </si>
  <si>
    <t>Date Surveyed</t>
  </si>
  <si>
    <t>Survey Tech</t>
  </si>
  <si>
    <t>Count Room Tech</t>
  </si>
  <si>
    <t>Item Surveyed</t>
  </si>
  <si>
    <t>Date Counted</t>
  </si>
  <si>
    <t>Comments</t>
  </si>
  <si>
    <t>Survey Type</t>
  </si>
  <si>
    <t>Level Of Posting</t>
  </si>
  <si>
    <t>Instrumentation</t>
  </si>
  <si>
    <t>Building Material Background - cpm</t>
  </si>
  <si>
    <t>Alpha</t>
  </si>
  <si>
    <t>Beta</t>
  </si>
  <si>
    <t>Gamma</t>
  </si>
  <si>
    <t>Total Activity</t>
  </si>
  <si>
    <t>Removable Activity</t>
  </si>
  <si>
    <t>Brick</t>
  </si>
  <si>
    <t>Beta-Gamma</t>
  </si>
  <si>
    <t>Concrete</t>
  </si>
  <si>
    <t>Instrument Model</t>
  </si>
  <si>
    <t>Linoleum</t>
  </si>
  <si>
    <t>Instrument SN</t>
  </si>
  <si>
    <t>Drywall</t>
  </si>
  <si>
    <t>Cal Due Date</t>
  </si>
  <si>
    <t>Metal</t>
  </si>
  <si>
    <t>N/A</t>
  </si>
  <si>
    <t>Instrument Efficiency</t>
  </si>
  <si>
    <t>Ceiling Tile</t>
  </si>
  <si>
    <t>Probe Correction Factor</t>
  </si>
  <si>
    <t>Wood</t>
  </si>
  <si>
    <t>Background Count Time (min)</t>
  </si>
  <si>
    <t>Sample Count Time (min)</t>
  </si>
  <si>
    <t>Instrument Background</t>
  </si>
  <si>
    <t>MDC</t>
  </si>
  <si>
    <t>Note</t>
  </si>
  <si>
    <t>*MDC &amp; Net Activity displayed in dpm/100cm²</t>
  </si>
  <si>
    <t>No</t>
  </si>
  <si>
    <t>Description/Location</t>
  </si>
  <si>
    <t>Gross Counts</t>
  </si>
  <si>
    <t>Bldg Material Bkg</t>
  </si>
  <si>
    <t>MDC*</t>
  </si>
  <si>
    <t>Net cpm</t>
  </si>
  <si>
    <t>Net Activity*</t>
  </si>
  <si>
    <t>Asphalt</t>
  </si>
  <si>
    <t>None</t>
  </si>
  <si>
    <t>2360/43-93</t>
  </si>
  <si>
    <t>Service Elevator - general area dose rate (1)</t>
  </si>
  <si>
    <t>Elevator 3 - general area dose rate (2)</t>
  </si>
  <si>
    <t>Elevator 1 - general area dose rate (1)</t>
  </si>
  <si>
    <t>Service Elevator - general area dose rate (3)</t>
  </si>
  <si>
    <t>Elevator 3 - general area dose rate (1)</t>
  </si>
  <si>
    <t>Elevator 1 - general area dose rate (2)</t>
  </si>
  <si>
    <t>Lobby - general area dose rate (3)</t>
  </si>
  <si>
    <t>Service Elevator - general area dose rate (4)</t>
  </si>
  <si>
    <t>Floor - general area dose rate (5)</t>
  </si>
  <si>
    <t>Floor - general area dose rate (6)</t>
  </si>
  <si>
    <t>None/RCA/CA</t>
  </si>
  <si>
    <t>RCA - general area dose rate (3)</t>
  </si>
  <si>
    <t>See map - general area dose rate (5)</t>
  </si>
  <si>
    <t>See map - general area dose rate (6)</t>
  </si>
  <si>
    <t>See map - general area dose rate (7)</t>
  </si>
  <si>
    <t>See map - general area dose rate (8)</t>
  </si>
  <si>
    <t>See map - general area dose rate (9)</t>
  </si>
  <si>
    <t>See map - general area dose rate (10)</t>
  </si>
  <si>
    <t>See map - general area dose rate (11)</t>
  </si>
  <si>
    <t>See map - general area dose rate (12)</t>
  </si>
  <si>
    <t>See map - general area dose rate (13)</t>
  </si>
  <si>
    <t>See map - general area dose rate (14)</t>
  </si>
  <si>
    <t>None/RCA</t>
  </si>
  <si>
    <t>Lab desk 1 - general area dose rate (12)</t>
  </si>
  <si>
    <t>Lab desk 2 - general area dose rate (13)</t>
  </si>
  <si>
    <t>RCA - general area dose rate (1)</t>
  </si>
  <si>
    <t>Service Elevator - general area dose rate (2)</t>
  </si>
  <si>
    <t>Floor - general area dose rate (3)</t>
  </si>
  <si>
    <t>Floor - general area dose rate (4)</t>
  </si>
  <si>
    <t>Door at roof access - general area dose rate (2)</t>
  </si>
  <si>
    <t>GE-1 Exhaust general area dose rate (3)</t>
  </si>
  <si>
    <t>GE-2 Exhaust general area dose rate (4)</t>
  </si>
  <si>
    <t>GE-3 Exhaust general area dose rate (5)</t>
  </si>
  <si>
    <t>GE-4 Exhaust general area dose rate (6)</t>
  </si>
  <si>
    <t>Daily Routine</t>
  </si>
  <si>
    <t>9th Floor (Roof)</t>
  </si>
  <si>
    <t>8th Floor (PH)</t>
  </si>
  <si>
    <t>7th Floor</t>
  </si>
  <si>
    <t>6th Floor</t>
  </si>
  <si>
    <t>5th Floor</t>
  </si>
  <si>
    <t>4th Floor</t>
  </si>
  <si>
    <t>3rd Floor</t>
  </si>
  <si>
    <t>2nd Floor</t>
  </si>
  <si>
    <t>1st Floor</t>
  </si>
  <si>
    <t>Basement</t>
  </si>
  <si>
    <t>Catwalk</t>
  </si>
  <si>
    <t>Sub-Basement</t>
  </si>
  <si>
    <t>960 A floor - general area dose rate (1)</t>
  </si>
  <si>
    <t>170573/PR295917</t>
  </si>
  <si>
    <t>LAW's were checked every 20'. Results &lt; background</t>
  </si>
  <si>
    <t>Gross µR/hr</t>
  </si>
  <si>
    <t>ASC-DP</t>
  </si>
  <si>
    <t>0920930</t>
  </si>
  <si>
    <t>J. Cuevas</t>
  </si>
  <si>
    <t>INIS-071020-1968</t>
  </si>
  <si>
    <t>P. Fletcher/T.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</si>
</sst>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4">
    <xf numFmtId="0" fontId="0" fillId="0" borderId="0" xfId="0"/>
    <xf numFmtId="0" fontId="3" fillId="0" borderId="0" xfId="1" applyFont="1" applyFill="1" applyProtection="1"/>
    <xf numFmtId="0" fontId="2" fillId="0" borderId="20" xfId="1" applyFont="1" applyFill="1" applyBorder="1" applyAlignment="1" applyProtection="1">
      <alignment horizontal="center" vertical="center"/>
    </xf>
    <xf numFmtId="0" fontId="2" fillId="0" borderId="21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vertical="center"/>
    </xf>
    <xf numFmtId="1" fontId="3" fillId="0" borderId="27" xfId="1" applyNumberFormat="1" applyFont="1" applyFill="1" applyBorder="1" applyAlignment="1" applyProtection="1">
      <alignment horizontal="center" vertical="center"/>
    </xf>
    <xf numFmtId="1" fontId="3" fillId="0" borderId="28" xfId="1" applyNumberFormat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/>
    </xf>
    <xf numFmtId="0" fontId="7" fillId="0" borderId="50" xfId="1" applyFont="1" applyFill="1" applyBorder="1" applyAlignment="1" applyProtection="1">
      <alignment horizontal="center" wrapText="1"/>
    </xf>
    <xf numFmtId="0" fontId="7" fillId="0" borderId="51" xfId="1" applyFont="1" applyFill="1" applyBorder="1" applyAlignment="1" applyProtection="1">
      <alignment horizontal="center" wrapText="1"/>
    </xf>
    <xf numFmtId="0" fontId="7" fillId="0" borderId="19" xfId="1" applyFont="1" applyFill="1" applyBorder="1" applyAlignment="1" applyProtection="1">
      <alignment horizontal="center" wrapText="1"/>
    </xf>
    <xf numFmtId="0" fontId="7" fillId="0" borderId="52" xfId="1" applyFont="1" applyFill="1" applyBorder="1" applyAlignment="1" applyProtection="1">
      <alignment horizontal="center" wrapText="1"/>
    </xf>
    <xf numFmtId="0" fontId="7" fillId="0" borderId="53" xfId="1" applyFont="1" applyFill="1" applyBorder="1" applyAlignment="1" applyProtection="1">
      <alignment horizontal="center" wrapText="1"/>
    </xf>
    <xf numFmtId="0" fontId="7" fillId="0" borderId="21" xfId="1" applyFont="1" applyFill="1" applyBorder="1" applyAlignment="1" applyProtection="1">
      <alignment horizontal="center" wrapText="1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3" fontId="3" fillId="2" borderId="56" xfId="1" applyNumberFormat="1" applyFont="1" applyFill="1" applyBorder="1" applyAlignment="1" applyProtection="1">
      <alignment horizontal="center" vertical="center"/>
      <protection locked="0"/>
    </xf>
    <xf numFmtId="3" fontId="3" fillId="2" borderId="57" xfId="1" applyNumberFormat="1" applyFont="1" applyFill="1" applyBorder="1" applyAlignment="1" applyProtection="1">
      <alignment horizontal="center" vertical="center"/>
      <protection locked="0"/>
    </xf>
    <xf numFmtId="3" fontId="3" fillId="0" borderId="58" xfId="1" applyNumberFormat="1" applyFont="1" applyFill="1" applyBorder="1" applyAlignment="1" applyProtection="1">
      <alignment horizontal="center" vertical="center"/>
    </xf>
    <xf numFmtId="3" fontId="3" fillId="0" borderId="57" xfId="1" applyNumberFormat="1" applyFont="1" applyFill="1" applyBorder="1" applyAlignment="1" applyProtection="1">
      <alignment horizontal="center" vertical="center"/>
    </xf>
    <xf numFmtId="3" fontId="3" fillId="0" borderId="59" xfId="1" applyNumberFormat="1" applyFont="1" applyFill="1" applyBorder="1" applyAlignment="1" applyProtection="1">
      <alignment horizontal="center" vertical="center"/>
    </xf>
    <xf numFmtId="3" fontId="3" fillId="2" borderId="60" xfId="1" applyNumberFormat="1" applyFont="1" applyFill="1" applyBorder="1" applyAlignment="1" applyProtection="1">
      <alignment horizontal="center" vertical="center"/>
      <protection locked="0"/>
    </xf>
    <xf numFmtId="3" fontId="3" fillId="0" borderId="61" xfId="1" applyNumberFormat="1" applyFont="1" applyFill="1" applyBorder="1" applyAlignment="1" applyProtection="1">
      <alignment horizontal="center" vertical="center"/>
    </xf>
    <xf numFmtId="3" fontId="3" fillId="0" borderId="62" xfId="1" applyNumberFormat="1" applyFont="1" applyFill="1" applyBorder="1" applyAlignment="1" applyProtection="1">
      <alignment horizontal="center" vertical="center"/>
    </xf>
    <xf numFmtId="3" fontId="3" fillId="2" borderId="63" xfId="1" applyNumberFormat="1" applyFont="1" applyFill="1" applyBorder="1" applyAlignment="1" applyProtection="1">
      <alignment horizontal="center" vertical="center"/>
      <protection locked="0"/>
    </xf>
    <xf numFmtId="3" fontId="3" fillId="3" borderId="61" xfId="0" applyNumberFormat="1" applyFont="1" applyFill="1" applyBorder="1" applyAlignment="1" applyProtection="1">
      <alignment horizontal="center" vertical="center"/>
    </xf>
    <xf numFmtId="3" fontId="3" fillId="3" borderId="55" xfId="1" applyNumberFormat="1" applyFont="1" applyFill="1" applyBorder="1" applyAlignment="1" applyProtection="1">
      <alignment horizontal="center" vertical="center"/>
    </xf>
    <xf numFmtId="3" fontId="3" fillId="3" borderId="64" xfId="1" applyNumberFormat="1" applyFont="1" applyFill="1" applyBorder="1" applyAlignment="1" applyProtection="1">
      <alignment horizontal="center" vertical="center"/>
    </xf>
    <xf numFmtId="0" fontId="8" fillId="0" borderId="0" xfId="1" applyFont="1" applyFill="1" applyProtection="1"/>
    <xf numFmtId="0" fontId="3" fillId="2" borderId="65" xfId="0" applyFont="1" applyFill="1" applyBorder="1" applyAlignment="1" applyProtection="1">
      <alignment horizontal="center" vertical="center"/>
      <protection locked="0"/>
    </xf>
    <xf numFmtId="3" fontId="3" fillId="2" borderId="67" xfId="1" applyNumberFormat="1" applyFont="1" applyFill="1" applyBorder="1" applyAlignment="1" applyProtection="1">
      <alignment horizontal="center" vertical="center"/>
      <protection locked="0"/>
    </xf>
    <xf numFmtId="3" fontId="3" fillId="2" borderId="58" xfId="1" applyNumberFormat="1" applyFont="1" applyFill="1" applyBorder="1" applyAlignment="1" applyProtection="1">
      <alignment horizontal="center" vertical="center"/>
      <protection locked="0"/>
    </xf>
    <xf numFmtId="3" fontId="3" fillId="0" borderId="68" xfId="1" applyNumberFormat="1" applyFont="1" applyFill="1" applyBorder="1" applyAlignment="1" applyProtection="1">
      <alignment horizontal="center" vertical="center"/>
    </xf>
    <xf numFmtId="3" fontId="3" fillId="0" borderId="69" xfId="1" applyNumberFormat="1" applyFont="1" applyFill="1" applyBorder="1" applyAlignment="1" applyProtection="1">
      <alignment horizontal="center" vertical="center"/>
    </xf>
    <xf numFmtId="3" fontId="3" fillId="2" borderId="68" xfId="1" applyNumberFormat="1" applyFont="1" applyFill="1" applyBorder="1" applyAlignment="1" applyProtection="1">
      <alignment horizontal="center" vertical="center"/>
      <protection locked="0"/>
    </xf>
    <xf numFmtId="3" fontId="3" fillId="3" borderId="58" xfId="0" applyNumberFormat="1" applyFont="1" applyFill="1" applyBorder="1" applyAlignment="1" applyProtection="1">
      <alignment horizontal="center" vertical="center"/>
    </xf>
    <xf numFmtId="3" fontId="3" fillId="3" borderId="66" xfId="1" applyNumberFormat="1" applyFont="1" applyFill="1" applyBorder="1" applyAlignment="1" applyProtection="1">
      <alignment horizontal="center" vertical="center"/>
    </xf>
    <xf numFmtId="3" fontId="3" fillId="3" borderId="70" xfId="1" applyNumberFormat="1" applyFont="1" applyFill="1" applyBorder="1" applyAlignment="1" applyProtection="1">
      <alignment horizontal="center" vertical="center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3" fontId="3" fillId="3" borderId="68" xfId="1" applyNumberFormat="1" applyFont="1" applyFill="1" applyBorder="1" applyAlignment="1" applyProtection="1">
      <alignment horizontal="center" vertical="center"/>
    </xf>
    <xf numFmtId="0" fontId="3" fillId="2" borderId="72" xfId="0" applyFont="1" applyFill="1" applyBorder="1" applyAlignment="1" applyProtection="1">
      <alignment horizontal="center" vertical="center"/>
      <protection locked="0"/>
    </xf>
    <xf numFmtId="3" fontId="3" fillId="2" borderId="74" xfId="1" applyNumberFormat="1" applyFont="1" applyFill="1" applyBorder="1" applyAlignment="1" applyProtection="1">
      <alignment horizontal="center" vertical="center"/>
      <protection locked="0"/>
    </xf>
    <xf numFmtId="3" fontId="3" fillId="2" borderId="75" xfId="1" applyNumberFormat="1" applyFont="1" applyFill="1" applyBorder="1" applyAlignment="1" applyProtection="1">
      <alignment horizontal="center" vertical="center"/>
      <protection locked="0"/>
    </xf>
    <xf numFmtId="3" fontId="3" fillId="0" borderId="75" xfId="1" applyNumberFormat="1" applyFont="1" applyFill="1" applyBorder="1" applyAlignment="1" applyProtection="1">
      <alignment horizontal="center" vertical="center"/>
    </xf>
    <xf numFmtId="3" fontId="3" fillId="0" borderId="76" xfId="1" applyNumberFormat="1" applyFont="1" applyFill="1" applyBorder="1" applyAlignment="1" applyProtection="1">
      <alignment horizontal="center" vertical="center"/>
    </xf>
    <xf numFmtId="3" fontId="3" fillId="0" borderId="77" xfId="1" applyNumberFormat="1" applyFont="1" applyFill="1" applyBorder="1" applyAlignment="1" applyProtection="1">
      <alignment horizontal="center" vertical="center"/>
    </xf>
    <xf numFmtId="3" fontId="3" fillId="2" borderId="76" xfId="1" applyNumberFormat="1" applyFont="1" applyFill="1" applyBorder="1" applyAlignment="1" applyProtection="1">
      <alignment horizontal="center" vertical="center"/>
      <protection locked="0"/>
    </xf>
    <xf numFmtId="3" fontId="3" fillId="3" borderId="75" xfId="0" applyNumberFormat="1" applyFont="1" applyFill="1" applyBorder="1" applyAlignment="1" applyProtection="1">
      <alignment horizontal="center" vertical="center"/>
    </xf>
    <xf numFmtId="3" fontId="3" fillId="3" borderId="73" xfId="1" applyNumberFormat="1" applyFont="1" applyFill="1" applyBorder="1" applyAlignment="1" applyProtection="1">
      <alignment horizontal="center" vertical="center"/>
    </xf>
    <xf numFmtId="3" fontId="3" fillId="3" borderId="78" xfId="1" applyNumberFormat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3" fillId="0" borderId="12" xfId="1" applyFont="1" applyFill="1" applyBorder="1" applyAlignment="1" applyProtection="1">
      <alignment vertical="top" wrapText="1"/>
      <protection locked="0"/>
    </xf>
    <xf numFmtId="0" fontId="3" fillId="0" borderId="7" xfId="1" applyFont="1" applyFill="1" applyBorder="1" applyAlignment="1" applyProtection="1">
      <alignment vertical="top" wrapText="1"/>
      <protection locked="0"/>
    </xf>
    <xf numFmtId="0" fontId="3" fillId="0" borderId="43" xfId="1" applyFont="1" applyFill="1" applyBorder="1" applyAlignment="1" applyProtection="1">
      <alignment vertical="center" wrapText="1"/>
      <protection locked="0"/>
    </xf>
    <xf numFmtId="0" fontId="3" fillId="0" borderId="41" xfId="1" applyFont="1" applyFill="1" applyBorder="1" applyAlignment="1" applyProtection="1">
      <alignment vertical="center" wrapText="1"/>
      <protection locked="0"/>
    </xf>
    <xf numFmtId="0" fontId="3" fillId="0" borderId="42" xfId="1" applyFont="1" applyFill="1" applyBorder="1" applyAlignment="1" applyProtection="1">
      <alignment vertical="center" wrapText="1"/>
      <protection locked="0"/>
    </xf>
    <xf numFmtId="0" fontId="3" fillId="0" borderId="37" xfId="1" applyFont="1" applyFill="1" applyBorder="1" applyAlignment="1" applyProtection="1">
      <alignment vertical="top" wrapText="1"/>
      <protection locked="0"/>
    </xf>
    <xf numFmtId="0" fontId="3" fillId="0" borderId="17" xfId="1" applyFont="1" applyFill="1" applyBorder="1" applyAlignment="1" applyProtection="1">
      <alignment vertical="top" wrapText="1"/>
      <protection locked="0"/>
    </xf>
    <xf numFmtId="0" fontId="5" fillId="0" borderId="43" xfId="1" applyFont="1" applyFill="1" applyBorder="1" applyAlignment="1" applyProtection="1">
      <alignment horizontal="right" vertical="center"/>
    </xf>
    <xf numFmtId="0" fontId="4" fillId="0" borderId="19" xfId="1" applyFont="1" applyFill="1" applyBorder="1" applyAlignment="1" applyProtection="1">
      <alignment horizontal="left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82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/>
    </xf>
    <xf numFmtId="14" fontId="3" fillId="0" borderId="0" xfId="1" applyNumberFormat="1" applyFont="1" applyFill="1" applyBorder="1" applyAlignment="1" applyProtection="1">
      <alignment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0" fontId="2" fillId="0" borderId="53" xfId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2" fillId="0" borderId="7" xfId="1" applyFont="1" applyFill="1" applyBorder="1" applyAlignment="1" applyProtection="1">
      <alignment horizontal="center" vertical="center"/>
    </xf>
    <xf numFmtId="0" fontId="4" fillId="0" borderId="19" xfId="1" applyFont="1" applyFill="1" applyBorder="1" applyAlignment="1" applyProtection="1">
      <alignment horizontal="left" vertical="center"/>
    </xf>
    <xf numFmtId="0" fontId="9" fillId="0" borderId="0" xfId="1" applyFont="1" applyBorder="1" applyAlignment="1" applyProtection="1"/>
    <xf numFmtId="0" fontId="1" fillId="0" borderId="0" xfId="1" applyProtection="1"/>
    <xf numFmtId="0" fontId="10" fillId="0" borderId="0" xfId="1" applyFont="1" applyFill="1" applyBorder="1" applyAlignment="1" applyProtection="1">
      <alignment vertical="center"/>
    </xf>
    <xf numFmtId="0" fontId="10" fillId="0" borderId="0" xfId="1" applyFont="1" applyFill="1" applyBorder="1" applyAlignment="1" applyProtection="1">
      <alignment vertical="center"/>
      <protection locked="0"/>
    </xf>
    <xf numFmtId="0" fontId="1" fillId="0" borderId="0" xfId="1" applyFill="1" applyBorder="1" applyProtection="1"/>
    <xf numFmtId="49" fontId="8" fillId="0" borderId="0" xfId="1" applyNumberFormat="1" applyFont="1" applyFill="1" applyBorder="1" applyAlignment="1" applyProtection="1"/>
    <xf numFmtId="0" fontId="1" fillId="0" borderId="0" xfId="1" applyFont="1" applyFill="1" applyBorder="1" applyProtection="1"/>
    <xf numFmtId="0" fontId="8" fillId="0" borderId="0" xfId="1" applyFont="1" applyFill="1" applyBorder="1" applyAlignment="1" applyProtection="1">
      <alignment vertical="top"/>
    </xf>
    <xf numFmtId="0" fontId="8" fillId="0" borderId="0" xfId="1" applyFont="1" applyProtection="1"/>
    <xf numFmtId="0" fontId="8" fillId="0" borderId="0" xfId="1" applyFont="1" applyBorder="1" applyAlignment="1" applyProtection="1">
      <alignment horizontal="right"/>
    </xf>
    <xf numFmtId="0" fontId="8" fillId="0" borderId="0" xfId="1" applyFont="1" applyAlignment="1" applyProtection="1">
      <alignment horizontal="right"/>
    </xf>
    <xf numFmtId="0" fontId="8" fillId="0" borderId="0" xfId="1" applyFont="1" applyFill="1" applyBorder="1" applyAlignment="1" applyProtection="1"/>
    <xf numFmtId="0" fontId="11" fillId="0" borderId="0" xfId="1" applyFont="1" applyFill="1" applyBorder="1" applyAlignment="1" applyProtection="1"/>
    <xf numFmtId="0" fontId="1" fillId="0" borderId="0" xfId="1" applyBorder="1" applyProtection="1"/>
    <xf numFmtId="14" fontId="11" fillId="0" borderId="0" xfId="1" applyNumberFormat="1" applyFont="1" applyFill="1" applyBorder="1" applyAlignment="1" applyProtection="1"/>
    <xf numFmtId="49" fontId="9" fillId="0" borderId="0" xfId="1" applyNumberFormat="1" applyFont="1" applyFill="1" applyBorder="1" applyAlignment="1" applyProtection="1"/>
    <xf numFmtId="49" fontId="11" fillId="0" borderId="0" xfId="1" applyNumberFormat="1" applyFont="1" applyFill="1" applyBorder="1" applyAlignment="1" applyProtection="1"/>
    <xf numFmtId="0" fontId="3" fillId="0" borderId="0" xfId="1" applyFont="1" applyFill="1" applyBorder="1" applyProtection="1"/>
    <xf numFmtId="0" fontId="8" fillId="0" borderId="0" xfId="1" applyFont="1" applyFill="1" applyBorder="1" applyAlignment="1" applyProtection="1">
      <alignment vertical="center"/>
    </xf>
    <xf numFmtId="0" fontId="1" fillId="0" borderId="0" xfId="1" applyFont="1" applyBorder="1" applyProtection="1"/>
    <xf numFmtId="0" fontId="12" fillId="0" borderId="0" xfId="1" applyFont="1" applyFill="1" applyBorder="1" applyAlignment="1" applyProtection="1">
      <alignment vertical="center"/>
    </xf>
    <xf numFmtId="0" fontId="1" fillId="0" borderId="0" xfId="1" applyFont="1" applyProtection="1"/>
    <xf numFmtId="0" fontId="3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vertical="top"/>
    </xf>
    <xf numFmtId="0" fontId="3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/>
    <xf numFmtId="0" fontId="3" fillId="2" borderId="11" xfId="1" applyFont="1" applyFill="1" applyBorder="1" applyAlignment="1" applyProtection="1">
      <alignment horizontal="center" vertical="center"/>
      <protection locked="0"/>
    </xf>
    <xf numFmtId="0" fontId="3" fillId="2" borderId="33" xfId="1" applyFont="1" applyFill="1" applyBorder="1" applyAlignment="1" applyProtection="1">
      <alignment horizontal="center" vertical="center"/>
      <protection locked="0"/>
    </xf>
    <xf numFmtId="0" fontId="3" fillId="2" borderId="13" xfId="1" applyFont="1" applyFill="1" applyBorder="1" applyAlignment="1" applyProtection="1">
      <alignment horizontal="center" vertical="center"/>
      <protection locked="0"/>
    </xf>
    <xf numFmtId="0" fontId="3" fillId="2" borderId="35" xfId="1" applyFont="1" applyFill="1" applyBorder="1" applyAlignment="1" applyProtection="1">
      <alignment horizontal="center" vertical="center"/>
      <protection locked="0"/>
    </xf>
    <xf numFmtId="0" fontId="3" fillId="2" borderId="9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right" vertical="center"/>
    </xf>
    <xf numFmtId="0" fontId="2" fillId="0" borderId="5" xfId="1" applyFont="1" applyFill="1" applyBorder="1" applyAlignment="1" applyProtection="1">
      <alignment horizontal="right" vertical="center"/>
    </xf>
    <xf numFmtId="0" fontId="2" fillId="0" borderId="6" xfId="1" applyFont="1" applyFill="1" applyBorder="1" applyAlignment="1" applyProtection="1">
      <alignment horizontal="right" vertical="center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2" fillId="0" borderId="22" xfId="1" applyFont="1" applyFill="1" applyBorder="1" applyAlignment="1" applyProtection="1">
      <alignment horizontal="center" vertical="center"/>
    </xf>
    <xf numFmtId="0" fontId="1" fillId="0" borderId="23" xfId="2" applyFont="1" applyFill="1" applyBorder="1" applyAlignment="1" applyProtection="1">
      <alignment horizontal="center" vertical="center"/>
    </xf>
    <xf numFmtId="0" fontId="2" fillId="0" borderId="24" xfId="1" applyFont="1" applyFill="1" applyBorder="1" applyAlignment="1" applyProtection="1">
      <alignment horizontal="center" vertical="center"/>
    </xf>
    <xf numFmtId="0" fontId="1" fillId="0" borderId="25" xfId="2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right" vertical="center"/>
    </xf>
    <xf numFmtId="0" fontId="2" fillId="0" borderId="2" xfId="1" applyFont="1" applyFill="1" applyBorder="1" applyAlignment="1" applyProtection="1">
      <alignment horizontal="right" vertical="center"/>
    </xf>
    <xf numFmtId="0" fontId="2" fillId="0" borderId="3" xfId="1" applyFont="1" applyFill="1" applyBorder="1" applyAlignment="1" applyProtection="1">
      <alignment horizontal="right" vertical="center"/>
    </xf>
    <xf numFmtId="49" fontId="3" fillId="2" borderId="1" xfId="1" applyNumberFormat="1" applyFont="1" applyFill="1" applyBorder="1" applyAlignment="1" applyProtection="1">
      <alignment horizontal="left" vertical="center"/>
      <protection locked="0"/>
    </xf>
    <xf numFmtId="49" fontId="3" fillId="2" borderId="2" xfId="1" applyNumberFormat="1" applyFont="1" applyFill="1" applyBorder="1" applyAlignment="1" applyProtection="1">
      <alignment horizontal="left" vertical="center"/>
      <protection locked="0"/>
    </xf>
    <xf numFmtId="49" fontId="3" fillId="2" borderId="3" xfId="1" applyNumberFormat="1" applyFont="1" applyFill="1" applyBorder="1" applyAlignment="1" applyProtection="1">
      <alignment horizontal="left" vertical="center"/>
      <protection locked="0"/>
    </xf>
    <xf numFmtId="0" fontId="2" fillId="0" borderId="8" xfId="1" applyFont="1" applyFill="1" applyBorder="1" applyAlignment="1" applyProtection="1">
      <alignment horizontal="right" vertical="center"/>
    </xf>
    <xf numFmtId="14" fontId="3" fillId="2" borderId="4" xfId="1" applyNumberFormat="1" applyFont="1" applyFill="1" applyBorder="1" applyAlignment="1" applyProtection="1">
      <alignment horizontal="left" vertical="center"/>
      <protection locked="0"/>
    </xf>
    <xf numFmtId="14" fontId="3" fillId="2" borderId="5" xfId="1" applyNumberFormat="1" applyFont="1" applyFill="1" applyBorder="1" applyAlignment="1" applyProtection="1">
      <alignment horizontal="left" vertical="center"/>
      <protection locked="0"/>
    </xf>
    <xf numFmtId="14" fontId="3" fillId="2" borderId="6" xfId="1" applyNumberFormat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right" vertical="top"/>
    </xf>
    <xf numFmtId="0" fontId="2" fillId="0" borderId="0" xfId="1" applyFont="1" applyFill="1" applyBorder="1" applyAlignment="1" applyProtection="1">
      <alignment horizontal="right" vertical="top"/>
    </xf>
    <xf numFmtId="0" fontId="2" fillId="0" borderId="12" xfId="1" applyFont="1" applyFill="1" applyBorder="1" applyAlignment="1" applyProtection="1">
      <alignment horizontal="right" vertical="top"/>
    </xf>
    <xf numFmtId="0" fontId="2" fillId="0" borderId="7" xfId="1" applyFont="1" applyFill="1" applyBorder="1" applyAlignment="1" applyProtection="1">
      <alignment horizontal="right" vertical="top"/>
    </xf>
    <xf numFmtId="49" fontId="3" fillId="2" borderId="4" xfId="1" applyNumberFormat="1" applyFont="1" applyFill="1" applyBorder="1" applyAlignment="1" applyProtection="1">
      <alignment horizontal="left" vertical="center"/>
      <protection locked="0"/>
    </xf>
    <xf numFmtId="49" fontId="3" fillId="2" borderId="5" xfId="1" applyNumberFormat="1" applyFont="1" applyFill="1" applyBorder="1" applyAlignment="1" applyProtection="1">
      <alignment horizontal="left" vertical="center"/>
      <protection locked="0"/>
    </xf>
    <xf numFmtId="49" fontId="3" fillId="2" borderId="6" xfId="1" applyNumberFormat="1" applyFont="1" applyFill="1" applyBorder="1" applyAlignment="1" applyProtection="1">
      <alignment horizontal="left" vertical="center"/>
      <protection locked="0"/>
    </xf>
    <xf numFmtId="0" fontId="3" fillId="2" borderId="79" xfId="1" applyFont="1" applyFill="1" applyBorder="1" applyAlignment="1" applyProtection="1">
      <alignment horizontal="left" vertical="top" wrapText="1"/>
      <protection locked="0"/>
    </xf>
    <xf numFmtId="0" fontId="3" fillId="2" borderId="36" xfId="1" applyFont="1" applyFill="1" applyBorder="1" applyAlignment="1" applyProtection="1">
      <alignment horizontal="left" vertical="top" wrapText="1"/>
      <protection locked="0"/>
    </xf>
    <xf numFmtId="0" fontId="3" fillId="2" borderId="80" xfId="1" applyFont="1" applyFill="1" applyBorder="1" applyAlignment="1" applyProtection="1">
      <alignment horizontal="left" vertical="top" wrapText="1"/>
      <protection locked="0"/>
    </xf>
    <xf numFmtId="0" fontId="3" fillId="2" borderId="81" xfId="1" applyFont="1" applyFill="1" applyBorder="1" applyAlignment="1" applyProtection="1">
      <alignment horizontal="left" vertical="top" wrapText="1"/>
      <protection locked="0"/>
    </xf>
    <xf numFmtId="0" fontId="3" fillId="2" borderId="7" xfId="1" applyFont="1" applyFill="1" applyBorder="1" applyAlignment="1" applyProtection="1">
      <alignment horizontal="left" vertical="top" wrapText="1"/>
      <protection locked="0"/>
    </xf>
    <xf numFmtId="0" fontId="3" fillId="2" borderId="17" xfId="1" applyFont="1" applyFill="1" applyBorder="1" applyAlignment="1" applyProtection="1">
      <alignment horizontal="left" vertical="top" wrapText="1"/>
      <protection locked="0"/>
    </xf>
    <xf numFmtId="0" fontId="3" fillId="2" borderId="9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left" vertical="center" wrapText="1"/>
      <protection locked="0"/>
    </xf>
    <xf numFmtId="49" fontId="2" fillId="0" borderId="43" xfId="1" applyNumberFormat="1" applyFont="1" applyFill="1" applyBorder="1" applyAlignment="1" applyProtection="1">
      <alignment horizontal="center"/>
    </xf>
    <xf numFmtId="49" fontId="2" fillId="0" borderId="42" xfId="1" applyNumberFormat="1" applyFont="1" applyFill="1" applyBorder="1" applyAlignment="1" applyProtection="1">
      <alignment horizontal="center"/>
    </xf>
    <xf numFmtId="49" fontId="2" fillId="0" borderId="12" xfId="1" applyNumberFormat="1" applyFont="1" applyFill="1" applyBorder="1" applyAlignment="1" applyProtection="1">
      <alignment horizontal="center"/>
    </xf>
    <xf numFmtId="49" fontId="2" fillId="0" borderId="17" xfId="1" applyNumberFormat="1" applyFont="1" applyFill="1" applyBorder="1" applyAlignment="1" applyProtection="1">
      <alignment horizontal="center"/>
    </xf>
    <xf numFmtId="0" fontId="3" fillId="2" borderId="11" xfId="1" applyFont="1" applyFill="1" applyBorder="1" applyAlignment="1" applyProtection="1">
      <alignment horizontal="center" vertical="center"/>
    </xf>
    <xf numFmtId="0" fontId="1" fillId="2" borderId="5" xfId="2" applyFont="1" applyFill="1" applyBorder="1" applyAlignment="1" applyProtection="1">
      <alignment horizontal="center" vertical="center"/>
    </xf>
    <xf numFmtId="0" fontId="1" fillId="2" borderId="6" xfId="2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right" vertical="center"/>
    </xf>
    <xf numFmtId="0" fontId="2" fillId="0" borderId="19" xfId="1" applyFont="1" applyFill="1" applyBorder="1" applyAlignment="1" applyProtection="1">
      <alignment horizontal="right" vertical="center"/>
    </xf>
    <xf numFmtId="0" fontId="2" fillId="0" borderId="20" xfId="1" applyFont="1" applyFill="1" applyBorder="1" applyAlignment="1" applyProtection="1">
      <alignment horizontal="right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3" xfId="1" applyFont="1" applyFill="1" applyBorder="1" applyAlignment="1" applyProtection="1">
      <alignment horizontal="center" vertical="center"/>
    </xf>
    <xf numFmtId="0" fontId="1" fillId="2" borderId="5" xfId="2" applyFont="1" applyFill="1" applyBorder="1" applyAlignment="1" applyProtection="1">
      <alignment horizontal="center" vertical="center"/>
      <protection locked="0"/>
    </xf>
    <xf numFmtId="49" fontId="3" fillId="2" borderId="34" xfId="1" quotePrefix="1" applyNumberFormat="1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49" fontId="1" fillId="2" borderId="27" xfId="2" applyNumberFormat="1" applyFont="1" applyFill="1" applyBorder="1" applyAlignment="1" applyProtection="1">
      <alignment horizontal="center" vertical="center"/>
      <protection locked="0"/>
    </xf>
    <xf numFmtId="0" fontId="2" fillId="0" borderId="84" xfId="1" applyFont="1" applyFill="1" applyBorder="1" applyAlignment="1" applyProtection="1">
      <alignment horizontal="center" vertical="center"/>
    </xf>
    <xf numFmtId="0" fontId="1" fillId="0" borderId="85" xfId="2" applyFont="1" applyFill="1" applyBorder="1" applyAlignment="1" applyProtection="1">
      <alignment horizontal="center" vertical="center"/>
    </xf>
    <xf numFmtId="0" fontId="2" fillId="0" borderId="85" xfId="1" applyFont="1" applyFill="1" applyBorder="1" applyAlignment="1" applyProtection="1">
      <alignment horizontal="center" vertical="center"/>
    </xf>
    <xf numFmtId="0" fontId="1" fillId="0" borderId="29" xfId="2" applyFont="1" applyFill="1" applyBorder="1" applyAlignment="1" applyProtection="1">
      <alignment horizontal="center" vertical="center"/>
    </xf>
    <xf numFmtId="0" fontId="2" fillId="0" borderId="29" xfId="1" applyFont="1" applyFill="1" applyBorder="1" applyAlignment="1" applyProtection="1">
      <alignment horizontal="center" vertical="center"/>
    </xf>
    <xf numFmtId="0" fontId="1" fillId="0" borderId="30" xfId="2" applyFont="1" applyFill="1" applyBorder="1" applyAlignment="1" applyProtection="1">
      <alignment vertical="center"/>
    </xf>
    <xf numFmtId="0" fontId="1" fillId="0" borderId="31" xfId="2" applyFont="1" applyFill="1" applyBorder="1" applyAlignment="1" applyProtection="1">
      <alignment vertical="center"/>
    </xf>
    <xf numFmtId="0" fontId="1" fillId="0" borderId="30" xfId="2" applyFont="1" applyFill="1" applyBorder="1" applyAlignment="1" applyProtection="1">
      <alignment horizontal="center" vertical="center"/>
    </xf>
    <xf numFmtId="0" fontId="1" fillId="0" borderId="32" xfId="2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2" borderId="34" xfId="1" applyFont="1" applyFill="1" applyBorder="1" applyAlignment="1" applyProtection="1">
      <alignment horizontal="center" vertical="center"/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0" fontId="1" fillId="2" borderId="2" xfId="2" applyFont="1" applyFill="1" applyBorder="1" applyAlignment="1" applyProtection="1">
      <alignment horizontal="center" vertical="center"/>
      <protection locked="0"/>
    </xf>
    <xf numFmtId="0" fontId="1" fillId="2" borderId="8" xfId="2" applyFont="1" applyFill="1" applyBorder="1" applyAlignment="1" applyProtection="1">
      <alignment horizontal="center" vertical="center"/>
      <protection locked="0"/>
    </xf>
    <xf numFmtId="49" fontId="3" fillId="2" borderId="16" xfId="1" applyNumberFormat="1" applyFont="1" applyFill="1" applyBorder="1" applyAlignment="1" applyProtection="1">
      <alignment horizontal="left" vertical="center"/>
      <protection locked="0"/>
    </xf>
    <xf numFmtId="49" fontId="3" fillId="2" borderId="14" xfId="1" applyNumberFormat="1" applyFont="1" applyFill="1" applyBorder="1" applyAlignment="1" applyProtection="1">
      <alignment horizontal="left" vertical="center"/>
      <protection locked="0"/>
    </xf>
    <xf numFmtId="49" fontId="3" fillId="2" borderId="15" xfId="1" applyNumberFormat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2" fillId="0" borderId="33" xfId="1" applyFont="1" applyFill="1" applyBorder="1" applyAlignment="1" applyProtection="1">
      <alignment horizontal="right" vertical="center"/>
    </xf>
    <xf numFmtId="10" fontId="3" fillId="2" borderId="11" xfId="1" applyNumberFormat="1" applyFont="1" applyFill="1" applyBorder="1" applyAlignment="1" applyProtection="1">
      <alignment horizontal="center" vertical="center"/>
      <protection locked="0"/>
    </xf>
    <xf numFmtId="10" fontId="1" fillId="2" borderId="5" xfId="2" applyNumberFormat="1" applyFont="1" applyFill="1" applyBorder="1" applyAlignment="1" applyProtection="1">
      <alignment horizontal="center" vertical="center"/>
      <protection locked="0"/>
    </xf>
    <xf numFmtId="10" fontId="3" fillId="2" borderId="11" xfId="2" applyNumberFormat="1" applyFont="1" applyFill="1" applyBorder="1" applyAlignment="1" applyProtection="1">
      <alignment horizontal="center" vertical="center"/>
      <protection locked="0"/>
    </xf>
    <xf numFmtId="10" fontId="3" fillId="2" borderId="5" xfId="2" applyNumberFormat="1" applyFont="1" applyFill="1" applyBorder="1" applyAlignment="1" applyProtection="1">
      <alignment horizontal="center" vertical="center"/>
      <protection locked="0"/>
    </xf>
    <xf numFmtId="10" fontId="1" fillId="2" borderId="33" xfId="2" applyNumberFormat="1" applyFont="1" applyFill="1" applyBorder="1" applyAlignment="1" applyProtection="1">
      <alignment horizontal="center" vertical="center"/>
      <protection locked="0"/>
    </xf>
    <xf numFmtId="10" fontId="3" fillId="2" borderId="6" xfId="2" applyNumberFormat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33" xfId="1" applyFont="1" applyFill="1" applyBorder="1" applyAlignment="1" applyProtection="1">
      <alignment horizontal="center" vertical="center"/>
    </xf>
    <xf numFmtId="14" fontId="3" fillId="2" borderId="11" xfId="1" applyNumberFormat="1" applyFont="1" applyFill="1" applyBorder="1" applyAlignment="1" applyProtection="1">
      <alignment horizontal="center" vertical="center"/>
      <protection locked="0"/>
    </xf>
    <xf numFmtId="14" fontId="1" fillId="2" borderId="5" xfId="2" applyNumberFormat="1" applyFont="1" applyFill="1" applyBorder="1" applyAlignment="1" applyProtection="1">
      <alignment horizontal="center" vertical="center"/>
      <protection locked="0"/>
    </xf>
    <xf numFmtId="165" fontId="3" fillId="2" borderId="11" xfId="1" applyNumberFormat="1" applyFont="1" applyFill="1" applyBorder="1" applyAlignment="1" applyProtection="1">
      <alignment horizontal="center" vertical="center"/>
    </xf>
    <xf numFmtId="165" fontId="1" fillId="2" borderId="5" xfId="2" applyNumberFormat="1" applyFont="1" applyFill="1" applyBorder="1" applyAlignment="1" applyProtection="1">
      <alignment horizontal="center" vertical="center"/>
    </xf>
    <xf numFmtId="14" fontId="1" fillId="2" borderId="33" xfId="2" applyNumberFormat="1" applyFont="1" applyFill="1" applyBorder="1" applyAlignment="1" applyProtection="1">
      <alignment horizontal="center" vertical="center"/>
      <protection locked="0"/>
    </xf>
    <xf numFmtId="165" fontId="1" fillId="2" borderId="6" xfId="2" applyNumberFormat="1" applyFont="1" applyFill="1" applyBorder="1" applyAlignment="1" applyProtection="1">
      <alignment horizontal="center" vertical="center"/>
    </xf>
    <xf numFmtId="164" fontId="3" fillId="2" borderId="4" xfId="1" applyNumberFormat="1" applyFont="1" applyFill="1" applyBorder="1" applyAlignment="1" applyProtection="1">
      <alignment horizontal="center" vertical="center"/>
      <protection locked="0"/>
    </xf>
    <xf numFmtId="164" fontId="3" fillId="2" borderId="33" xfId="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</xf>
    <xf numFmtId="0" fontId="1" fillId="0" borderId="5" xfId="2" applyFont="1" applyFill="1" applyBorder="1" applyAlignment="1" applyProtection="1">
      <alignment horizontal="center" vertical="center"/>
    </xf>
    <xf numFmtId="0" fontId="1" fillId="0" borderId="33" xfId="2" applyFont="1" applyFill="1" applyBorder="1" applyAlignment="1" applyProtection="1">
      <alignment horizontal="center" vertical="center"/>
    </xf>
    <xf numFmtId="0" fontId="1" fillId="0" borderId="6" xfId="2" applyFont="1" applyFill="1" applyBorder="1" applyAlignment="1" applyProtection="1">
      <alignment horizontal="center" vertical="center"/>
    </xf>
    <xf numFmtId="1" fontId="3" fillId="2" borderId="11" xfId="1" applyNumberFormat="1" applyFont="1" applyFill="1" applyBorder="1" applyAlignment="1" applyProtection="1">
      <alignment horizontal="center" vertical="center"/>
      <protection locked="0"/>
    </xf>
    <xf numFmtId="1" fontId="1" fillId="2" borderId="5" xfId="2" applyNumberFormat="1" applyFont="1" applyFill="1" applyBorder="1" applyAlignment="1" applyProtection="1">
      <alignment horizontal="center" vertical="center"/>
      <protection locked="0"/>
    </xf>
    <xf numFmtId="1" fontId="1" fillId="2" borderId="33" xfId="2" applyNumberFormat="1" applyFont="1" applyFill="1" applyBorder="1" applyAlignment="1" applyProtection="1">
      <alignment horizontal="center" vertical="center"/>
      <protection locked="0"/>
    </xf>
    <xf numFmtId="0" fontId="1" fillId="2" borderId="33" xfId="2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 applyProtection="1">
      <alignment horizontal="center" vertical="center"/>
      <protection locked="0"/>
    </xf>
    <xf numFmtId="0" fontId="1" fillId="2" borderId="6" xfId="2" applyFont="1" applyFill="1" applyBorder="1" applyAlignment="1" applyProtection="1">
      <alignment horizontal="center" vertical="center"/>
      <protection locked="0"/>
    </xf>
    <xf numFmtId="0" fontId="4" fillId="0" borderId="19" xfId="1" applyFont="1" applyFill="1" applyBorder="1" applyAlignment="1" applyProtection="1">
      <alignment horizontal="left" vertical="center"/>
    </xf>
    <xf numFmtId="0" fontId="4" fillId="0" borderId="21" xfId="1" applyFont="1" applyFill="1" applyBorder="1" applyAlignment="1" applyProtection="1">
      <alignment horizontal="left" vertical="center"/>
    </xf>
    <xf numFmtId="0" fontId="2" fillId="0" borderId="30" xfId="1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</xf>
    <xf numFmtId="0" fontId="2" fillId="0" borderId="45" xfId="1" applyFont="1" applyFill="1" applyBorder="1" applyAlignment="1" applyProtection="1">
      <alignment horizontal="center" vertical="center"/>
    </xf>
    <xf numFmtId="0" fontId="0" fillId="0" borderId="46" xfId="0" applyFill="1" applyBorder="1" applyAlignment="1" applyProtection="1">
      <alignment vertical="center"/>
    </xf>
    <xf numFmtId="0" fontId="0" fillId="0" borderId="47" xfId="0" applyFill="1" applyBorder="1" applyAlignment="1" applyProtection="1">
      <alignment vertical="center"/>
    </xf>
    <xf numFmtId="0" fontId="0" fillId="0" borderId="30" xfId="0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/>
    </xf>
    <xf numFmtId="0" fontId="6" fillId="0" borderId="19" xfId="1" applyFont="1" applyFill="1" applyBorder="1" applyAlignment="1" applyProtection="1">
      <alignment horizontal="center"/>
    </xf>
    <xf numFmtId="0" fontId="6" fillId="0" borderId="20" xfId="1" applyFont="1" applyFill="1" applyBorder="1" applyAlignment="1" applyProtection="1">
      <alignment horizontal="center"/>
    </xf>
    <xf numFmtId="0" fontId="2" fillId="0" borderId="14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1" fontId="3" fillId="0" borderId="14" xfId="1" applyNumberFormat="1" applyFont="1" applyFill="1" applyBorder="1" applyAlignment="1" applyProtection="1">
      <alignment horizontal="center" vertical="center"/>
    </xf>
    <xf numFmtId="1" fontId="1" fillId="0" borderId="14" xfId="0" applyNumberFormat="1" applyFont="1" applyFill="1" applyBorder="1" applyAlignment="1" applyProtection="1">
      <alignment horizontal="center" vertical="center"/>
    </xf>
    <xf numFmtId="1" fontId="1" fillId="0" borderId="35" xfId="0" applyNumberFormat="1" applyFont="1" applyFill="1" applyBorder="1" applyAlignment="1" applyProtection="1">
      <alignment horizontal="center" vertical="center"/>
    </xf>
    <xf numFmtId="1" fontId="3" fillId="0" borderId="13" xfId="1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right" vertical="center"/>
    </xf>
    <xf numFmtId="0" fontId="2" fillId="0" borderId="14" xfId="1" applyFont="1" applyFill="1" applyBorder="1" applyAlignment="1" applyProtection="1">
      <alignment horizontal="right" vertical="center"/>
    </xf>
    <xf numFmtId="0" fontId="2" fillId="0" borderId="35" xfId="1" applyFont="1" applyFill="1" applyBorder="1" applyAlignment="1" applyProtection="1">
      <alignment horizontal="right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40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</xf>
    <xf numFmtId="0" fontId="2" fillId="0" borderId="41" xfId="1" applyFont="1" applyFill="1" applyBorder="1" applyAlignment="1" applyProtection="1">
      <alignment horizontal="center" vertical="center"/>
    </xf>
    <xf numFmtId="0" fontId="2" fillId="0" borderId="42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49" fontId="2" fillId="0" borderId="83" xfId="1" applyNumberFormat="1" applyFont="1" applyFill="1" applyBorder="1" applyAlignment="1" applyProtection="1">
      <alignment horizontal="center"/>
    </xf>
    <xf numFmtId="49" fontId="2" fillId="0" borderId="44" xfId="1" applyNumberFormat="1" applyFont="1" applyFill="1" applyBorder="1" applyAlignment="1" applyProtection="1">
      <alignment horizontal="center"/>
    </xf>
    <xf numFmtId="49" fontId="2" fillId="0" borderId="19" xfId="1" applyNumberFormat="1" applyFont="1" applyFill="1" applyBorder="1" applyAlignment="1" applyProtection="1">
      <alignment horizontal="center" vertical="center"/>
    </xf>
    <xf numFmtId="49" fontId="2" fillId="0" borderId="20" xfId="1" applyNumberFormat="1" applyFont="1" applyFill="1" applyBorder="1" applyAlignment="1" applyProtection="1">
      <alignment horizontal="center" vertical="center"/>
    </xf>
    <xf numFmtId="0" fontId="7" fillId="0" borderId="53" xfId="1" applyFont="1" applyFill="1" applyBorder="1" applyAlignment="1" applyProtection="1">
      <alignment horizontal="center"/>
    </xf>
    <xf numFmtId="0" fontId="7" fillId="0" borderId="20" xfId="1" applyFont="1" applyFill="1" applyBorder="1" applyAlignment="1" applyProtection="1">
      <alignment horizontal="center"/>
    </xf>
    <xf numFmtId="0" fontId="3" fillId="2" borderId="66" xfId="1" applyFont="1" applyFill="1" applyBorder="1" applyAlignment="1" applyProtection="1">
      <alignment horizontal="left" vertical="center"/>
      <protection locked="0"/>
    </xf>
    <xf numFmtId="0" fontId="3" fillId="2" borderId="5" xfId="1" applyFont="1" applyFill="1" applyBorder="1" applyAlignment="1" applyProtection="1">
      <alignment horizontal="left" vertical="center"/>
      <protection locked="0"/>
    </xf>
    <xf numFmtId="0" fontId="3" fillId="2" borderId="33" xfId="1" applyFont="1" applyFill="1" applyBorder="1" applyAlignment="1" applyProtection="1">
      <alignment horizontal="left" vertical="center"/>
      <protection locked="0"/>
    </xf>
    <xf numFmtId="0" fontId="3" fillId="2" borderId="73" xfId="1" applyFont="1" applyFill="1" applyBorder="1" applyAlignment="1" applyProtection="1">
      <alignment horizontal="left" vertical="center"/>
      <protection locked="0"/>
    </xf>
    <xf numFmtId="0" fontId="3" fillId="2" borderId="14" xfId="1" applyFont="1" applyFill="1" applyBorder="1" applyAlignment="1" applyProtection="1">
      <alignment horizontal="left" vertical="center"/>
      <protection locked="0"/>
    </xf>
    <xf numFmtId="0" fontId="3" fillId="2" borderId="35" xfId="1" applyFont="1" applyFill="1" applyBorder="1" applyAlignment="1" applyProtection="1">
      <alignment horizontal="left" vertical="center"/>
      <protection locked="0"/>
    </xf>
    <xf numFmtId="1" fontId="3" fillId="0" borderId="15" xfId="1" applyNumberFormat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right" vertical="center"/>
    </xf>
    <xf numFmtId="0" fontId="3" fillId="2" borderId="55" xfId="1" applyFont="1" applyFill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8" xfId="1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1647" y="55756"/>
          <a:ext cx="1867829" cy="5808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69507</xdr:colOff>
      <xdr:row>38</xdr:row>
      <xdr:rowOff>43311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49801" cy="5220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5205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1823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50455</xdr:colOff>
      <xdr:row>37</xdr:row>
      <xdr:rowOff>152561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30749" cy="51727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59981</xdr:colOff>
      <xdr:row>38</xdr:row>
      <xdr:rowOff>62363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40275" cy="523948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69507</xdr:colOff>
      <xdr:row>38</xdr:row>
      <xdr:rowOff>14732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49801" cy="5191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74</xdr:col>
      <xdr:colOff>24133</xdr:colOff>
      <xdr:row>38</xdr:row>
      <xdr:rowOff>81416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316486" cy="525853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24258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20137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14732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191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40928</xdr:colOff>
      <xdr:row>37</xdr:row>
      <xdr:rowOff>152561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21222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5205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1823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5205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182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73</xdr:col>
      <xdr:colOff>79034</xdr:colOff>
      <xdr:row>38</xdr:row>
      <xdr:rowOff>14732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9382"/>
          <a:ext cx="8259328" cy="5191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tabSelected="1" zoomScale="85" zoomScaleNormal="85" workbookViewId="0">
      <selection activeCell="W22" sqref="W22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92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5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186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180.19311824114328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59"/>
      <c r="C18" s="59"/>
      <c r="D18" s="59"/>
      <c r="E18" s="59"/>
      <c r="F18" s="59"/>
      <c r="G18" s="59"/>
      <c r="H18" s="239"/>
      <c r="I18" s="240"/>
      <c r="J18" s="60"/>
      <c r="K18" s="60"/>
      <c r="L18" s="60"/>
      <c r="M18" s="60"/>
      <c r="N18" s="60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1</v>
      </c>
      <c r="B20" s="251" t="s">
        <v>46</v>
      </c>
      <c r="C20" s="252"/>
      <c r="D20" s="252"/>
      <c r="E20" s="252"/>
      <c r="F20" s="252"/>
      <c r="G20" s="253"/>
      <c r="H20" s="104">
        <v>5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29</v>
      </c>
      <c r="X20" s="24">
        <f>IF(ISBLANK(W20)," ",(W20/$W$13)-($W$14/$W$12))</f>
        <v>1.716666666666665</v>
      </c>
      <c r="Y20" s="26">
        <f>IF(ISBLANK(W20), " ", (X20/$W$10))</f>
        <v>4.5692485138851877</v>
      </c>
    </row>
    <row r="21" spans="1:25" s="27" customFormat="1" ht="19.899999999999999" customHeight="1" x14ac:dyDescent="0.25">
      <c r="A21" s="28">
        <v>2</v>
      </c>
      <c r="B21" s="243" t="s">
        <v>47</v>
      </c>
      <c r="C21" s="244"/>
      <c r="D21" s="244"/>
      <c r="E21" s="244"/>
      <c r="F21" s="244"/>
      <c r="G21" s="245"/>
      <c r="H21" s="100">
        <v>5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31</v>
      </c>
      <c r="X21" s="34">
        <f t="shared" ref="X21:X39" si="8">IF(ISBLANK(W21)," ",(W21/$W$13)-($W$14/$W$12))</f>
        <v>3.716666666666665</v>
      </c>
      <c r="Y21" s="36">
        <f>IF(ISBLANK(W21), " ", (X21/$W$10))</f>
        <v>9.8926448407417222</v>
      </c>
    </row>
    <row r="22" spans="1:25" s="27" customFormat="1" ht="19.899999999999999" customHeight="1" x14ac:dyDescent="0.25">
      <c r="A22" s="37"/>
      <c r="B22" s="243"/>
      <c r="C22" s="244"/>
      <c r="D22" s="244"/>
      <c r="E22" s="244"/>
      <c r="F22" s="244"/>
      <c r="G22" s="245"/>
      <c r="H22" s="100"/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/>
      <c r="U22" s="34" t="str">
        <f t="shared" si="6"/>
        <v xml:space="preserve"> </v>
      </c>
      <c r="V22" s="35" t="str">
        <f t="shared" si="7"/>
        <v xml:space="preserve"> </v>
      </c>
      <c r="W22" s="29"/>
      <c r="X22" s="34" t="str">
        <f t="shared" si="8"/>
        <v xml:space="preserve"> </v>
      </c>
      <c r="Y22" s="36" t="str">
        <f t="shared" ref="Y22:Y39" si="9">IF(ISBLANK(W22), " ", (X22/$W$10))</f>
        <v xml:space="preserve"> </v>
      </c>
    </row>
    <row r="23" spans="1:25" s="27" customFormat="1" ht="19.899999999999999" customHeight="1" x14ac:dyDescent="0.25">
      <c r="A23" s="37"/>
      <c r="B23" s="243" t="s">
        <v>95</v>
      </c>
      <c r="C23" s="244"/>
      <c r="D23" s="244"/>
      <c r="E23" s="244"/>
      <c r="F23" s="244"/>
      <c r="G23" s="245"/>
      <c r="H23" s="100"/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/>
      <c r="U23" s="34" t="str">
        <f t="shared" si="6"/>
        <v xml:space="preserve"> </v>
      </c>
      <c r="V23" s="35" t="str">
        <f t="shared" si="7"/>
        <v xml:space="preserve"> </v>
      </c>
      <c r="W23" s="29"/>
      <c r="X23" s="34" t="str">
        <f t="shared" si="8"/>
        <v xml:space="preserve"> </v>
      </c>
      <c r="Y23" s="36" t="str">
        <f t="shared" si="9"/>
        <v xml:space="preserve"> </v>
      </c>
    </row>
    <row r="24" spans="1:25" s="27" customFormat="1" ht="19.899999999999999" customHeight="1" x14ac:dyDescent="0.25">
      <c r="A24" s="37"/>
      <c r="B24" s="243"/>
      <c r="C24" s="244"/>
      <c r="D24" s="244"/>
      <c r="E24" s="244"/>
      <c r="F24" s="244"/>
      <c r="G24" s="245"/>
      <c r="H24" s="100"/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/>
      <c r="U24" s="34" t="str">
        <f t="shared" si="6"/>
        <v xml:space="preserve"> </v>
      </c>
      <c r="V24" s="35" t="str">
        <f t="shared" si="7"/>
        <v xml:space="preserve"> </v>
      </c>
      <c r="W24" s="29"/>
      <c r="X24" s="34" t="str">
        <f t="shared" si="8"/>
        <v xml:space="preserve"> </v>
      </c>
      <c r="Y24" s="36" t="str">
        <f t="shared" si="9"/>
        <v xml:space="preserve"> </v>
      </c>
    </row>
    <row r="25" spans="1:25" s="27" customFormat="1" ht="19.899999999999999" customHeight="1" x14ac:dyDescent="0.25">
      <c r="A25" s="37"/>
      <c r="B25" s="243"/>
      <c r="C25" s="244"/>
      <c r="D25" s="244"/>
      <c r="E25" s="244"/>
      <c r="F25" s="244"/>
      <c r="G25" s="245"/>
      <c r="H25" s="100"/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/>
      <c r="U25" s="34" t="str">
        <f t="shared" si="6"/>
        <v xml:space="preserve"> </v>
      </c>
      <c r="V25" s="35" t="str">
        <f t="shared" si="7"/>
        <v xml:space="preserve"> </v>
      </c>
      <c r="W25" s="29"/>
      <c r="X25" s="34" t="str">
        <f t="shared" si="8"/>
        <v xml:space="preserve"> </v>
      </c>
      <c r="Y25" s="36" t="str">
        <f t="shared" si="9"/>
        <v xml:space="preserve"> 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/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87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68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202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187.4408394440766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27</v>
      </c>
      <c r="B20" s="251" t="s">
        <v>48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19</v>
      </c>
      <c r="X20" s="24">
        <f>IF(ISBLANK(W20)," ",(W20/$W$13)-($W$14/$W$12))</f>
        <v>-8.283333333333335</v>
      </c>
      <c r="Y20" s="26">
        <f>IF(ISBLANK(W20), " ", (X20/$W$10))</f>
        <v>-22.047733120397485</v>
      </c>
    </row>
    <row r="21" spans="1:25" s="27" customFormat="1" ht="19.899999999999999" customHeight="1" x14ac:dyDescent="0.25">
      <c r="A21" s="28">
        <v>28</v>
      </c>
      <c r="B21" s="243" t="s">
        <v>47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21</v>
      </c>
      <c r="X21" s="34">
        <f t="shared" ref="X21:X39" si="8">IF(ISBLANK(W21)," ",(W21/$W$13)-($W$14/$W$12))</f>
        <v>-6.283333333333335</v>
      </c>
      <c r="Y21" s="36">
        <f>IF(ISBLANK(W21), " ", (X21/$W$10))</f>
        <v>-16.724336793540949</v>
      </c>
    </row>
    <row r="22" spans="1:25" s="27" customFormat="1" ht="19.899999999999999" customHeight="1" x14ac:dyDescent="0.25">
      <c r="A22" s="37">
        <v>29</v>
      </c>
      <c r="B22" s="243" t="s">
        <v>57</v>
      </c>
      <c r="C22" s="244"/>
      <c r="D22" s="244"/>
      <c r="E22" s="244"/>
      <c r="F22" s="244"/>
      <c r="G22" s="245"/>
      <c r="H22" s="100">
        <v>4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20</v>
      </c>
      <c r="X22" s="34">
        <f t="shared" si="8"/>
        <v>-7.283333333333335</v>
      </c>
      <c r="Y22" s="36">
        <f t="shared" ref="Y22:Y39" si="9">IF(ISBLANK(W22), " ", (X22/$W$10))</f>
        <v>-19.386034956969219</v>
      </c>
    </row>
    <row r="23" spans="1:25" s="27" customFormat="1" ht="19.899999999999999" customHeight="1" x14ac:dyDescent="0.25">
      <c r="A23" s="28">
        <v>30</v>
      </c>
      <c r="B23" s="243" t="s">
        <v>53</v>
      </c>
      <c r="C23" s="244"/>
      <c r="D23" s="244"/>
      <c r="E23" s="244"/>
      <c r="F23" s="244"/>
      <c r="G23" s="245"/>
      <c r="H23" s="100">
        <v>5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16</v>
      </c>
      <c r="X23" s="34">
        <f t="shared" si="8"/>
        <v>-11.283333333333335</v>
      </c>
      <c r="Y23" s="36">
        <f t="shared" si="9"/>
        <v>-30.03282761068229</v>
      </c>
    </row>
    <row r="24" spans="1:25" s="27" customFormat="1" ht="19.899999999999999" customHeight="1" x14ac:dyDescent="0.25">
      <c r="A24" s="37">
        <v>31</v>
      </c>
      <c r="B24" s="243" t="s">
        <v>58</v>
      </c>
      <c r="C24" s="244"/>
      <c r="D24" s="244"/>
      <c r="E24" s="244"/>
      <c r="F24" s="244"/>
      <c r="G24" s="245"/>
      <c r="H24" s="100">
        <v>6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22</v>
      </c>
      <c r="X24" s="34">
        <f t="shared" si="8"/>
        <v>-5.283333333333335</v>
      </c>
      <c r="Y24" s="36">
        <f t="shared" si="9"/>
        <v>-14.062638630112684</v>
      </c>
    </row>
    <row r="25" spans="1:25" s="27" customFormat="1" ht="19.899999999999999" customHeight="1" x14ac:dyDescent="0.25">
      <c r="A25" s="28">
        <v>32</v>
      </c>
      <c r="B25" s="243" t="s">
        <v>59</v>
      </c>
      <c r="C25" s="244"/>
      <c r="D25" s="244"/>
      <c r="E25" s="244"/>
      <c r="F25" s="244"/>
      <c r="G25" s="245"/>
      <c r="H25" s="100">
        <v>6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32</v>
      </c>
      <c r="X25" s="34">
        <f t="shared" si="8"/>
        <v>4.716666666666665</v>
      </c>
      <c r="Y25" s="36">
        <f t="shared" si="9"/>
        <v>12.55434300416999</v>
      </c>
    </row>
    <row r="26" spans="1:25" s="27" customFormat="1" ht="19.899999999999999" customHeight="1" x14ac:dyDescent="0.25">
      <c r="A26" s="37">
        <v>33</v>
      </c>
      <c r="B26" s="243" t="s">
        <v>60</v>
      </c>
      <c r="C26" s="244"/>
      <c r="D26" s="244"/>
      <c r="E26" s="244"/>
      <c r="F26" s="244"/>
      <c r="G26" s="245"/>
      <c r="H26" s="100">
        <v>6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31</v>
      </c>
      <c r="X26" s="34">
        <f t="shared" si="8"/>
        <v>3.716666666666665</v>
      </c>
      <c r="Y26" s="36">
        <f t="shared" si="9"/>
        <v>9.8926448407417222</v>
      </c>
    </row>
    <row r="27" spans="1:25" s="27" customFormat="1" ht="19.899999999999999" customHeight="1" x14ac:dyDescent="0.25">
      <c r="A27" s="28">
        <v>34</v>
      </c>
      <c r="B27" s="243" t="s">
        <v>61</v>
      </c>
      <c r="C27" s="244"/>
      <c r="D27" s="244"/>
      <c r="E27" s="244"/>
      <c r="F27" s="244"/>
      <c r="G27" s="245"/>
      <c r="H27" s="100">
        <v>6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22</v>
      </c>
      <c r="X27" s="34">
        <f t="shared" si="8"/>
        <v>-5.283333333333335</v>
      </c>
      <c r="Y27" s="36">
        <f t="shared" si="9"/>
        <v>-14.062638630112684</v>
      </c>
    </row>
    <row r="28" spans="1:25" s="27" customFormat="1" ht="19.899999999999999" customHeight="1" x14ac:dyDescent="0.25">
      <c r="A28" s="37">
        <v>35</v>
      </c>
      <c r="B28" s="243" t="s">
        <v>62</v>
      </c>
      <c r="C28" s="244"/>
      <c r="D28" s="244"/>
      <c r="E28" s="244"/>
      <c r="F28" s="244"/>
      <c r="G28" s="245"/>
      <c r="H28" s="100">
        <v>6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24</v>
      </c>
      <c r="X28" s="34">
        <f t="shared" si="8"/>
        <v>-3.283333333333335</v>
      </c>
      <c r="Y28" s="36">
        <f t="shared" si="9"/>
        <v>-8.7392423032561481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 t="s">
        <v>95</v>
      </c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86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68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0</v>
      </c>
      <c r="O14" s="200"/>
      <c r="P14" s="201"/>
      <c r="Q14" s="199">
        <v>188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14.124293785310734</v>
      </c>
      <c r="O15" s="222"/>
      <c r="P15" s="223"/>
      <c r="Q15" s="224">
        <f>IF(ISBLANK(Q14)," ",(3+3.29*(((Q14/Q12)*Q13*(1+(Q13/Q12)))^0.5))/(Q10*Q11*Q13))</f>
        <v>181.11569122450894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36</v>
      </c>
      <c r="B20" s="251" t="s">
        <v>48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24</v>
      </c>
      <c r="X20" s="24">
        <f>IF(ISBLANK(W20)," ",(W20/$W$13)-($W$14/$W$12))</f>
        <v>-3.283333333333335</v>
      </c>
      <c r="Y20" s="26">
        <f>IF(ISBLANK(W20), " ", (X20/$W$10))</f>
        <v>-8.7392423032561481</v>
      </c>
    </row>
    <row r="21" spans="1:25" s="27" customFormat="1" ht="19.899999999999999" customHeight="1" x14ac:dyDescent="0.25">
      <c r="A21" s="28">
        <v>37</v>
      </c>
      <c r="B21" s="243" t="s">
        <v>47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26</v>
      </c>
      <c r="X21" s="34">
        <f t="shared" ref="X21:X39" si="8">IF(ISBLANK(W21)," ",(W21/$W$13)-($W$14/$W$12))</f>
        <v>-1.283333333333335</v>
      </c>
      <c r="Y21" s="36">
        <f>IF(ISBLANK(W21), " ", (X21/$W$10))</f>
        <v>-3.4158459763996141</v>
      </c>
    </row>
    <row r="22" spans="1:25" s="27" customFormat="1" ht="19.899999999999999" customHeight="1" x14ac:dyDescent="0.25">
      <c r="A22" s="37">
        <v>38</v>
      </c>
      <c r="B22" s="243" t="s">
        <v>57</v>
      </c>
      <c r="C22" s="244"/>
      <c r="D22" s="244"/>
      <c r="E22" s="244"/>
      <c r="F22" s="244"/>
      <c r="G22" s="245"/>
      <c r="H22" s="100">
        <v>5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27</v>
      </c>
      <c r="X22" s="34">
        <f t="shared" si="8"/>
        <v>-0.28333333333333499</v>
      </c>
      <c r="Y22" s="36">
        <f t="shared" ref="Y22:Y39" si="9">IF(ISBLANK(W22), " ", (X22/$W$10))</f>
        <v>-0.75414781297134681</v>
      </c>
    </row>
    <row r="23" spans="1:25" s="27" customFormat="1" ht="19.899999999999999" customHeight="1" x14ac:dyDescent="0.25">
      <c r="A23" s="28">
        <v>39</v>
      </c>
      <c r="B23" s="243" t="s">
        <v>53</v>
      </c>
      <c r="C23" s="244"/>
      <c r="D23" s="244"/>
      <c r="E23" s="244"/>
      <c r="F23" s="244"/>
      <c r="G23" s="245"/>
      <c r="H23" s="100">
        <v>4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30</v>
      </c>
      <c r="X23" s="34">
        <f t="shared" si="8"/>
        <v>2.716666666666665</v>
      </c>
      <c r="Y23" s="36">
        <f t="shared" si="9"/>
        <v>7.2309466773134554</v>
      </c>
    </row>
    <row r="24" spans="1:25" s="27" customFormat="1" ht="19.899999999999999" customHeight="1" x14ac:dyDescent="0.25">
      <c r="A24" s="37">
        <v>40</v>
      </c>
      <c r="B24" s="243" t="s">
        <v>58</v>
      </c>
      <c r="C24" s="244"/>
      <c r="D24" s="244"/>
      <c r="E24" s="244"/>
      <c r="F24" s="244"/>
      <c r="G24" s="245"/>
      <c r="H24" s="100">
        <v>6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21</v>
      </c>
      <c r="X24" s="34">
        <f t="shared" si="8"/>
        <v>-6.283333333333335</v>
      </c>
      <c r="Y24" s="36">
        <f t="shared" si="9"/>
        <v>-16.724336793540949</v>
      </c>
    </row>
    <row r="25" spans="1:25" s="27" customFormat="1" ht="19.899999999999999" customHeight="1" x14ac:dyDescent="0.25">
      <c r="A25" s="28">
        <v>41</v>
      </c>
      <c r="B25" s="243" t="s">
        <v>59</v>
      </c>
      <c r="C25" s="244"/>
      <c r="D25" s="244"/>
      <c r="E25" s="244"/>
      <c r="F25" s="244"/>
      <c r="G25" s="245"/>
      <c r="H25" s="100">
        <v>6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33</v>
      </c>
      <c r="X25" s="34">
        <f t="shared" si="8"/>
        <v>5.716666666666665</v>
      </c>
      <c r="Y25" s="36">
        <f t="shared" si="9"/>
        <v>15.216041167598258</v>
      </c>
    </row>
    <row r="26" spans="1:25" s="27" customFormat="1" ht="19.899999999999999" customHeight="1" x14ac:dyDescent="0.25">
      <c r="A26" s="37">
        <v>42</v>
      </c>
      <c r="B26" s="243" t="s">
        <v>60</v>
      </c>
      <c r="C26" s="244"/>
      <c r="D26" s="244"/>
      <c r="E26" s="244"/>
      <c r="F26" s="244"/>
      <c r="G26" s="245"/>
      <c r="H26" s="100">
        <v>6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24</v>
      </c>
      <c r="X26" s="34">
        <f t="shared" si="8"/>
        <v>-3.283333333333335</v>
      </c>
      <c r="Y26" s="36">
        <f t="shared" si="9"/>
        <v>-8.7392423032561481</v>
      </c>
    </row>
    <row r="27" spans="1:25" s="27" customFormat="1" ht="19.899999999999999" customHeight="1" x14ac:dyDescent="0.25">
      <c r="A27" s="28">
        <v>43</v>
      </c>
      <c r="B27" s="243" t="s">
        <v>61</v>
      </c>
      <c r="C27" s="244"/>
      <c r="D27" s="244"/>
      <c r="E27" s="244"/>
      <c r="F27" s="244"/>
      <c r="G27" s="245"/>
      <c r="H27" s="100">
        <v>5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26</v>
      </c>
      <c r="X27" s="34">
        <f t="shared" si="8"/>
        <v>-1.283333333333335</v>
      </c>
      <c r="Y27" s="36">
        <f t="shared" si="9"/>
        <v>-3.4158459763996141</v>
      </c>
    </row>
    <row r="28" spans="1:25" s="27" customFormat="1" ht="19.899999999999999" customHeight="1" x14ac:dyDescent="0.25">
      <c r="A28" s="37">
        <v>44</v>
      </c>
      <c r="B28" s="243" t="s">
        <v>62</v>
      </c>
      <c r="C28" s="244"/>
      <c r="D28" s="244"/>
      <c r="E28" s="244"/>
      <c r="F28" s="244"/>
      <c r="G28" s="245"/>
      <c r="H28" s="100">
        <v>6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27</v>
      </c>
      <c r="X28" s="34">
        <f t="shared" si="8"/>
        <v>-0.28333333333333499</v>
      </c>
      <c r="Y28" s="36">
        <f t="shared" si="9"/>
        <v>-0.75414781297134681</v>
      </c>
    </row>
    <row r="29" spans="1:25" s="27" customFormat="1" ht="19.899999999999999" customHeight="1" x14ac:dyDescent="0.25">
      <c r="A29" s="28">
        <v>45</v>
      </c>
      <c r="B29" s="243" t="s">
        <v>63</v>
      </c>
      <c r="C29" s="244"/>
      <c r="D29" s="244"/>
      <c r="E29" s="244"/>
      <c r="F29" s="244"/>
      <c r="G29" s="245"/>
      <c r="H29" s="100">
        <v>5</v>
      </c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>
        <v>1</v>
      </c>
      <c r="U29" s="34">
        <f t="shared" si="6"/>
        <v>0.85</v>
      </c>
      <c r="V29" s="35">
        <f t="shared" si="7"/>
        <v>3.7744227353463584</v>
      </c>
      <c r="W29" s="29">
        <v>22</v>
      </c>
      <c r="X29" s="34">
        <f t="shared" si="8"/>
        <v>-5.283333333333335</v>
      </c>
      <c r="Y29" s="36">
        <f t="shared" si="9"/>
        <v>-14.062638630112684</v>
      </c>
    </row>
    <row r="30" spans="1:25" s="27" customFormat="1" ht="19.899999999999999" customHeight="1" x14ac:dyDescent="0.25">
      <c r="A30" s="37">
        <v>46</v>
      </c>
      <c r="B30" s="243" t="s">
        <v>64</v>
      </c>
      <c r="C30" s="244"/>
      <c r="D30" s="244"/>
      <c r="E30" s="244"/>
      <c r="F30" s="244"/>
      <c r="G30" s="245"/>
      <c r="H30" s="100">
        <v>5</v>
      </c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>
        <v>0</v>
      </c>
      <c r="U30" s="34">
        <f t="shared" si="6"/>
        <v>-0.15</v>
      </c>
      <c r="V30" s="35">
        <f t="shared" si="7"/>
        <v>-0.66607460035523969</v>
      </c>
      <c r="W30" s="29">
        <v>33</v>
      </c>
      <c r="X30" s="34">
        <f t="shared" si="8"/>
        <v>5.716666666666665</v>
      </c>
      <c r="Y30" s="36">
        <f t="shared" si="9"/>
        <v>15.216041167598258</v>
      </c>
    </row>
    <row r="31" spans="1:25" s="27" customFormat="1" ht="19.899999999999999" customHeight="1" x14ac:dyDescent="0.25">
      <c r="A31" s="28">
        <v>47</v>
      </c>
      <c r="B31" s="243" t="s">
        <v>69</v>
      </c>
      <c r="C31" s="244"/>
      <c r="D31" s="244"/>
      <c r="E31" s="244"/>
      <c r="F31" s="244"/>
      <c r="G31" s="245"/>
      <c r="H31" s="100">
        <v>5</v>
      </c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>
        <v>0</v>
      </c>
      <c r="U31" s="34">
        <f t="shared" si="6"/>
        <v>-0.15</v>
      </c>
      <c r="V31" s="35">
        <f t="shared" si="7"/>
        <v>-0.66607460035523969</v>
      </c>
      <c r="W31" s="29">
        <v>20</v>
      </c>
      <c r="X31" s="34">
        <f t="shared" si="8"/>
        <v>-7.283333333333335</v>
      </c>
      <c r="Y31" s="36">
        <f t="shared" si="9"/>
        <v>-19.386034956969219</v>
      </c>
    </row>
    <row r="32" spans="1:25" s="27" customFormat="1" ht="19.899999999999999" customHeight="1" x14ac:dyDescent="0.25">
      <c r="A32" s="37">
        <v>48</v>
      </c>
      <c r="B32" s="243" t="s">
        <v>70</v>
      </c>
      <c r="C32" s="244"/>
      <c r="D32" s="244"/>
      <c r="E32" s="244"/>
      <c r="F32" s="244"/>
      <c r="G32" s="245"/>
      <c r="H32" s="100">
        <v>5</v>
      </c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>
        <v>0</v>
      </c>
      <c r="U32" s="34">
        <f t="shared" si="6"/>
        <v>-0.15</v>
      </c>
      <c r="V32" s="35">
        <f t="shared" si="7"/>
        <v>-0.66607460035523969</v>
      </c>
      <c r="W32" s="29">
        <v>28</v>
      </c>
      <c r="X32" s="34">
        <f t="shared" si="8"/>
        <v>0.71666666666666501</v>
      </c>
      <c r="Y32" s="36">
        <f t="shared" si="9"/>
        <v>1.9075503504569205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 t="s">
        <v>95</v>
      </c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85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68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0</v>
      </c>
      <c r="O14" s="200"/>
      <c r="P14" s="201"/>
      <c r="Q14" s="199">
        <v>226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14.124293785310734</v>
      </c>
      <c r="O15" s="222"/>
      <c r="P15" s="223"/>
      <c r="Q15" s="224">
        <f>IF(ISBLANK(Q14)," ",(3+3.29*(((Q14/Q12)*Q13*(1+(Q13/Q12)))^0.5))/(Q10*Q11*Q13))</f>
        <v>197.79381629011385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49</v>
      </c>
      <c r="B20" s="251" t="s">
        <v>48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20</v>
      </c>
      <c r="X20" s="24">
        <f>IF(ISBLANK(W20)," ",(W20/$W$13)-($W$14/$W$12))</f>
        <v>-7.283333333333335</v>
      </c>
      <c r="Y20" s="26">
        <f>IF(ISBLANK(W20), " ", (X20/$W$10))</f>
        <v>-19.386034956969219</v>
      </c>
    </row>
    <row r="21" spans="1:25" s="27" customFormat="1" ht="19.899999999999999" customHeight="1" x14ac:dyDescent="0.25">
      <c r="A21" s="28">
        <v>50</v>
      </c>
      <c r="B21" s="243" t="s">
        <v>47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16</v>
      </c>
      <c r="X21" s="34">
        <f t="shared" ref="X21:X39" si="8">IF(ISBLANK(W21)," ",(W21/$W$13)-($W$14/$W$12))</f>
        <v>-11.283333333333335</v>
      </c>
      <c r="Y21" s="36">
        <f>IF(ISBLANK(W21), " ", (X21/$W$10))</f>
        <v>-30.03282761068229</v>
      </c>
    </row>
    <row r="22" spans="1:25" s="27" customFormat="1" ht="19.899999999999999" customHeight="1" x14ac:dyDescent="0.25">
      <c r="A22" s="37">
        <v>51</v>
      </c>
      <c r="B22" s="243" t="s">
        <v>57</v>
      </c>
      <c r="C22" s="244"/>
      <c r="D22" s="244"/>
      <c r="E22" s="244"/>
      <c r="F22" s="244"/>
      <c r="G22" s="245"/>
      <c r="H22" s="100">
        <v>5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1</v>
      </c>
      <c r="U22" s="34">
        <f t="shared" si="6"/>
        <v>0.85</v>
      </c>
      <c r="V22" s="35">
        <f t="shared" si="7"/>
        <v>3.7744227353463584</v>
      </c>
      <c r="W22" s="29">
        <v>27</v>
      </c>
      <c r="X22" s="34">
        <f t="shared" si="8"/>
        <v>-0.28333333333333499</v>
      </c>
      <c r="Y22" s="36">
        <f t="shared" ref="Y22:Y39" si="9">IF(ISBLANK(W22), " ", (X22/$W$10))</f>
        <v>-0.75414781297134681</v>
      </c>
    </row>
    <row r="23" spans="1:25" s="27" customFormat="1" ht="19.899999999999999" customHeight="1" x14ac:dyDescent="0.25">
      <c r="A23" s="28">
        <v>52</v>
      </c>
      <c r="B23" s="243" t="s">
        <v>53</v>
      </c>
      <c r="C23" s="244"/>
      <c r="D23" s="244"/>
      <c r="E23" s="244"/>
      <c r="F23" s="244"/>
      <c r="G23" s="245"/>
      <c r="H23" s="100">
        <v>5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22</v>
      </c>
      <c r="X23" s="34">
        <f t="shared" si="8"/>
        <v>-5.283333333333335</v>
      </c>
      <c r="Y23" s="36">
        <f t="shared" si="9"/>
        <v>-14.062638630112684</v>
      </c>
    </row>
    <row r="24" spans="1:25" s="27" customFormat="1" ht="19.899999999999999" customHeight="1" x14ac:dyDescent="0.25">
      <c r="A24" s="37">
        <v>53</v>
      </c>
      <c r="B24" s="243" t="s">
        <v>58</v>
      </c>
      <c r="C24" s="244"/>
      <c r="D24" s="244"/>
      <c r="E24" s="244"/>
      <c r="F24" s="244"/>
      <c r="G24" s="245"/>
      <c r="H24" s="100">
        <v>6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38</v>
      </c>
      <c r="X24" s="34">
        <f t="shared" si="8"/>
        <v>10.716666666666665</v>
      </c>
      <c r="Y24" s="36">
        <f t="shared" si="9"/>
        <v>28.524531984739596</v>
      </c>
    </row>
    <row r="25" spans="1:25" s="27" customFormat="1" ht="19.899999999999999" customHeight="1" x14ac:dyDescent="0.25">
      <c r="A25" s="28">
        <v>54</v>
      </c>
      <c r="B25" s="243" t="s">
        <v>59</v>
      </c>
      <c r="C25" s="244"/>
      <c r="D25" s="244"/>
      <c r="E25" s="244"/>
      <c r="F25" s="244"/>
      <c r="G25" s="245"/>
      <c r="H25" s="100">
        <v>5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29</v>
      </c>
      <c r="X25" s="34">
        <f t="shared" si="8"/>
        <v>1.716666666666665</v>
      </c>
      <c r="Y25" s="36">
        <f t="shared" si="9"/>
        <v>4.5692485138851877</v>
      </c>
    </row>
    <row r="26" spans="1:25" s="27" customFormat="1" ht="19.899999999999999" customHeight="1" x14ac:dyDescent="0.25">
      <c r="A26" s="37">
        <v>55</v>
      </c>
      <c r="B26" s="243" t="s">
        <v>60</v>
      </c>
      <c r="C26" s="244"/>
      <c r="D26" s="244"/>
      <c r="E26" s="244"/>
      <c r="F26" s="244"/>
      <c r="G26" s="245"/>
      <c r="H26" s="100">
        <v>5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29</v>
      </c>
      <c r="X26" s="34">
        <f t="shared" si="8"/>
        <v>1.716666666666665</v>
      </c>
      <c r="Y26" s="36">
        <f t="shared" si="9"/>
        <v>4.5692485138851877</v>
      </c>
    </row>
    <row r="27" spans="1:25" s="27" customFormat="1" ht="19.899999999999999" customHeight="1" x14ac:dyDescent="0.25">
      <c r="A27" s="28">
        <v>56</v>
      </c>
      <c r="B27" s="243" t="s">
        <v>61</v>
      </c>
      <c r="C27" s="244"/>
      <c r="D27" s="244"/>
      <c r="E27" s="244"/>
      <c r="F27" s="244"/>
      <c r="G27" s="245"/>
      <c r="H27" s="100">
        <v>6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34</v>
      </c>
      <c r="X27" s="34">
        <f t="shared" si="8"/>
        <v>6.716666666666665</v>
      </c>
      <c r="Y27" s="36">
        <f t="shared" si="9"/>
        <v>17.877739331026525</v>
      </c>
    </row>
    <row r="28" spans="1:25" s="27" customFormat="1" ht="19.899999999999999" customHeight="1" x14ac:dyDescent="0.25">
      <c r="A28" s="37">
        <v>57</v>
      </c>
      <c r="B28" s="243" t="s">
        <v>62</v>
      </c>
      <c r="C28" s="244"/>
      <c r="D28" s="244"/>
      <c r="E28" s="244"/>
      <c r="F28" s="244"/>
      <c r="G28" s="245"/>
      <c r="H28" s="100">
        <v>5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26</v>
      </c>
      <c r="X28" s="34">
        <f t="shared" si="8"/>
        <v>-1.283333333333335</v>
      </c>
      <c r="Y28" s="36">
        <f t="shared" si="9"/>
        <v>-3.4158459763996141</v>
      </c>
    </row>
    <row r="29" spans="1:25" s="27" customFormat="1" ht="19.899999999999999" customHeight="1" x14ac:dyDescent="0.25">
      <c r="A29" s="28">
        <v>58</v>
      </c>
      <c r="B29" s="243" t="s">
        <v>63</v>
      </c>
      <c r="C29" s="244"/>
      <c r="D29" s="244"/>
      <c r="E29" s="244"/>
      <c r="F29" s="244"/>
      <c r="G29" s="245"/>
      <c r="H29" s="100">
        <v>5</v>
      </c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>
        <v>0</v>
      </c>
      <c r="U29" s="34">
        <f t="shared" si="6"/>
        <v>-0.15</v>
      </c>
      <c r="V29" s="35">
        <f t="shared" si="7"/>
        <v>-0.66607460035523969</v>
      </c>
      <c r="W29" s="29">
        <v>30</v>
      </c>
      <c r="X29" s="34">
        <f t="shared" si="8"/>
        <v>2.716666666666665</v>
      </c>
      <c r="Y29" s="36">
        <f t="shared" si="9"/>
        <v>7.2309466773134554</v>
      </c>
    </row>
    <row r="30" spans="1:25" s="27" customFormat="1" ht="19.899999999999999" customHeight="1" x14ac:dyDescent="0.25">
      <c r="A30" s="37">
        <v>59</v>
      </c>
      <c r="B30" s="243" t="s">
        <v>64</v>
      </c>
      <c r="C30" s="244"/>
      <c r="D30" s="244"/>
      <c r="E30" s="244"/>
      <c r="F30" s="244"/>
      <c r="G30" s="245"/>
      <c r="H30" s="100">
        <v>5</v>
      </c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>
        <v>1</v>
      </c>
      <c r="U30" s="34">
        <f t="shared" si="6"/>
        <v>0.85</v>
      </c>
      <c r="V30" s="35">
        <f t="shared" si="7"/>
        <v>3.7744227353463584</v>
      </c>
      <c r="W30" s="29">
        <v>25</v>
      </c>
      <c r="X30" s="34">
        <f t="shared" si="8"/>
        <v>-2.283333333333335</v>
      </c>
      <c r="Y30" s="36">
        <f t="shared" si="9"/>
        <v>-6.0775441398278813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 t="s">
        <v>95</v>
      </c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84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68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211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191.39175960393959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60</v>
      </c>
      <c r="B20" s="251" t="s">
        <v>48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30</v>
      </c>
      <c r="X20" s="24">
        <f>IF(ISBLANK(W20)," ",(W20/$W$13)-($W$14/$W$12))</f>
        <v>2.716666666666665</v>
      </c>
      <c r="Y20" s="26">
        <f>IF(ISBLANK(W20), " ", (X20/$W$10))</f>
        <v>7.2309466773134554</v>
      </c>
    </row>
    <row r="21" spans="1:25" s="27" customFormat="1" ht="19.899999999999999" customHeight="1" x14ac:dyDescent="0.25">
      <c r="A21" s="28">
        <v>61</v>
      </c>
      <c r="B21" s="243" t="s">
        <v>47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39</v>
      </c>
      <c r="X21" s="34">
        <f t="shared" ref="X21:X39" si="8">IF(ISBLANK(W21)," ",(W21/$W$13)-($W$14/$W$12))</f>
        <v>11.716666666666665</v>
      </c>
      <c r="Y21" s="36">
        <f>IF(ISBLANK(W21), " ", (X21/$W$10))</f>
        <v>31.186230148167862</v>
      </c>
    </row>
    <row r="22" spans="1:25" s="27" customFormat="1" ht="19.899999999999999" customHeight="1" x14ac:dyDescent="0.25">
      <c r="A22" s="37">
        <v>62</v>
      </c>
      <c r="B22" s="243" t="s">
        <v>57</v>
      </c>
      <c r="C22" s="244"/>
      <c r="D22" s="244"/>
      <c r="E22" s="244"/>
      <c r="F22" s="244"/>
      <c r="G22" s="245"/>
      <c r="H22" s="100">
        <v>4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31</v>
      </c>
      <c r="X22" s="34">
        <f t="shared" si="8"/>
        <v>3.716666666666665</v>
      </c>
      <c r="Y22" s="36">
        <f t="shared" ref="Y22:Y39" si="9">IF(ISBLANK(W22), " ", (X22/$W$10))</f>
        <v>9.8926448407417222</v>
      </c>
    </row>
    <row r="23" spans="1:25" s="27" customFormat="1" ht="19.899999999999999" customHeight="1" x14ac:dyDescent="0.25">
      <c r="A23" s="28">
        <v>63</v>
      </c>
      <c r="B23" s="243" t="s">
        <v>53</v>
      </c>
      <c r="C23" s="244"/>
      <c r="D23" s="244"/>
      <c r="E23" s="244"/>
      <c r="F23" s="244"/>
      <c r="G23" s="245"/>
      <c r="H23" s="100">
        <v>4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29</v>
      </c>
      <c r="X23" s="34">
        <f t="shared" si="8"/>
        <v>1.716666666666665</v>
      </c>
      <c r="Y23" s="36">
        <f t="shared" si="9"/>
        <v>4.5692485138851877</v>
      </c>
    </row>
    <row r="24" spans="1:25" s="27" customFormat="1" ht="19.899999999999999" customHeight="1" x14ac:dyDescent="0.25">
      <c r="A24" s="37">
        <v>64</v>
      </c>
      <c r="B24" s="243" t="s">
        <v>58</v>
      </c>
      <c r="C24" s="244"/>
      <c r="D24" s="244"/>
      <c r="E24" s="244"/>
      <c r="F24" s="244"/>
      <c r="G24" s="245"/>
      <c r="H24" s="100">
        <v>6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23</v>
      </c>
      <c r="X24" s="34">
        <f t="shared" si="8"/>
        <v>-4.283333333333335</v>
      </c>
      <c r="Y24" s="36">
        <f t="shared" si="9"/>
        <v>-11.400940466684416</v>
      </c>
    </row>
    <row r="25" spans="1:25" s="27" customFormat="1" ht="19.899999999999999" customHeight="1" x14ac:dyDescent="0.25">
      <c r="A25" s="28">
        <v>65</v>
      </c>
      <c r="B25" s="243" t="s">
        <v>59</v>
      </c>
      <c r="C25" s="244"/>
      <c r="D25" s="244"/>
      <c r="E25" s="244"/>
      <c r="F25" s="244"/>
      <c r="G25" s="245"/>
      <c r="H25" s="100">
        <v>4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30</v>
      </c>
      <c r="X25" s="34">
        <f t="shared" si="8"/>
        <v>2.716666666666665</v>
      </c>
      <c r="Y25" s="36">
        <f t="shared" si="9"/>
        <v>7.2309466773134554</v>
      </c>
    </row>
    <row r="26" spans="1:25" s="27" customFormat="1" ht="19.899999999999999" customHeight="1" x14ac:dyDescent="0.25">
      <c r="A26" s="37">
        <v>66</v>
      </c>
      <c r="B26" s="243" t="s">
        <v>60</v>
      </c>
      <c r="C26" s="244"/>
      <c r="D26" s="244"/>
      <c r="E26" s="244"/>
      <c r="F26" s="244"/>
      <c r="G26" s="245"/>
      <c r="H26" s="100">
        <v>6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21</v>
      </c>
      <c r="X26" s="34">
        <f t="shared" si="8"/>
        <v>-6.283333333333335</v>
      </c>
      <c r="Y26" s="36">
        <f t="shared" si="9"/>
        <v>-16.724336793540949</v>
      </c>
    </row>
    <row r="27" spans="1:25" s="27" customFormat="1" ht="19.899999999999999" customHeight="1" x14ac:dyDescent="0.25">
      <c r="A27" s="28">
        <v>67</v>
      </c>
      <c r="B27" s="243" t="s">
        <v>61</v>
      </c>
      <c r="C27" s="244"/>
      <c r="D27" s="244"/>
      <c r="E27" s="244"/>
      <c r="F27" s="244"/>
      <c r="G27" s="245"/>
      <c r="H27" s="100">
        <v>5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25</v>
      </c>
      <c r="X27" s="34">
        <f t="shared" si="8"/>
        <v>-2.283333333333335</v>
      </c>
      <c r="Y27" s="36">
        <f t="shared" si="9"/>
        <v>-6.0775441398278813</v>
      </c>
    </row>
    <row r="28" spans="1:25" s="27" customFormat="1" ht="19.899999999999999" customHeight="1" x14ac:dyDescent="0.25">
      <c r="A28" s="37">
        <v>68</v>
      </c>
      <c r="B28" s="243" t="s">
        <v>62</v>
      </c>
      <c r="C28" s="244"/>
      <c r="D28" s="244"/>
      <c r="E28" s="244"/>
      <c r="F28" s="244"/>
      <c r="G28" s="245"/>
      <c r="H28" s="100">
        <v>6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24</v>
      </c>
      <c r="X28" s="34">
        <f t="shared" si="8"/>
        <v>-3.283333333333335</v>
      </c>
      <c r="Y28" s="36">
        <f t="shared" si="9"/>
        <v>-8.7392423032561481</v>
      </c>
    </row>
    <row r="29" spans="1:25" s="27" customFormat="1" ht="19.899999999999999" customHeight="1" x14ac:dyDescent="0.25">
      <c r="A29" s="28">
        <v>69</v>
      </c>
      <c r="B29" s="243" t="s">
        <v>63</v>
      </c>
      <c r="C29" s="244"/>
      <c r="D29" s="244"/>
      <c r="E29" s="244"/>
      <c r="F29" s="244"/>
      <c r="G29" s="245"/>
      <c r="H29" s="100">
        <v>5</v>
      </c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>
        <v>0</v>
      </c>
      <c r="U29" s="34">
        <f t="shared" si="6"/>
        <v>-0.15</v>
      </c>
      <c r="V29" s="35">
        <f t="shared" si="7"/>
        <v>-0.66607460035523969</v>
      </c>
      <c r="W29" s="29">
        <v>34</v>
      </c>
      <c r="X29" s="34">
        <f t="shared" si="8"/>
        <v>6.716666666666665</v>
      </c>
      <c r="Y29" s="36">
        <f t="shared" si="9"/>
        <v>17.877739331026525</v>
      </c>
    </row>
    <row r="30" spans="1:25" s="27" customFormat="1" ht="19.899999999999999" customHeight="1" x14ac:dyDescent="0.25">
      <c r="A30" s="37">
        <v>70</v>
      </c>
      <c r="B30" s="243" t="s">
        <v>64</v>
      </c>
      <c r="C30" s="244"/>
      <c r="D30" s="244"/>
      <c r="E30" s="244"/>
      <c r="F30" s="244"/>
      <c r="G30" s="245"/>
      <c r="H30" s="100">
        <v>5</v>
      </c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>
        <v>0</v>
      </c>
      <c r="U30" s="34">
        <f t="shared" si="6"/>
        <v>-0.15</v>
      </c>
      <c r="V30" s="35">
        <f t="shared" si="7"/>
        <v>-0.66607460035523969</v>
      </c>
      <c r="W30" s="29">
        <v>33</v>
      </c>
      <c r="X30" s="34">
        <f t="shared" si="8"/>
        <v>5.716666666666665</v>
      </c>
      <c r="Y30" s="36">
        <f t="shared" si="9"/>
        <v>15.216041167598258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 t="s">
        <v>95</v>
      </c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4" sqref="Q14:S14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83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68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186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180.19311824114328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71</v>
      </c>
      <c r="B20" s="251" t="s">
        <v>48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24</v>
      </c>
      <c r="X20" s="24">
        <f>IF(ISBLANK(W20)," ",(W20/$W$13)-($W$14/$W$12))</f>
        <v>-3.283333333333335</v>
      </c>
      <c r="Y20" s="26">
        <f>IF(ISBLANK(W20), " ", (X20/$W$10))</f>
        <v>-8.7392423032561481</v>
      </c>
    </row>
    <row r="21" spans="1:25" s="27" customFormat="1" ht="19.899999999999999" customHeight="1" x14ac:dyDescent="0.25">
      <c r="A21" s="28">
        <v>72</v>
      </c>
      <c r="B21" s="243" t="s">
        <v>47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30</v>
      </c>
      <c r="X21" s="34">
        <f t="shared" ref="X21:X39" si="8">IF(ISBLANK(W21)," ",(W21/$W$13)-($W$14/$W$12))</f>
        <v>2.716666666666665</v>
      </c>
      <c r="Y21" s="36">
        <f>IF(ISBLANK(W21), " ", (X21/$W$10))</f>
        <v>7.2309466773134554</v>
      </c>
    </row>
    <row r="22" spans="1:25" s="27" customFormat="1" ht="19.899999999999999" customHeight="1" x14ac:dyDescent="0.25">
      <c r="A22" s="37">
        <v>73</v>
      </c>
      <c r="B22" s="243" t="s">
        <v>57</v>
      </c>
      <c r="C22" s="244"/>
      <c r="D22" s="244"/>
      <c r="E22" s="244"/>
      <c r="F22" s="244"/>
      <c r="G22" s="245"/>
      <c r="H22" s="100">
        <v>5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29</v>
      </c>
      <c r="X22" s="34">
        <f t="shared" si="8"/>
        <v>1.716666666666665</v>
      </c>
      <c r="Y22" s="36">
        <f t="shared" ref="Y22:Y39" si="9">IF(ISBLANK(W22), " ", (X22/$W$10))</f>
        <v>4.5692485138851877</v>
      </c>
    </row>
    <row r="23" spans="1:25" s="27" customFormat="1" ht="19.899999999999999" customHeight="1" x14ac:dyDescent="0.25">
      <c r="A23" s="28">
        <v>74</v>
      </c>
      <c r="B23" s="243" t="s">
        <v>53</v>
      </c>
      <c r="C23" s="244"/>
      <c r="D23" s="244"/>
      <c r="E23" s="244"/>
      <c r="F23" s="244"/>
      <c r="G23" s="245"/>
      <c r="H23" s="100">
        <v>4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26</v>
      </c>
      <c r="X23" s="34">
        <f t="shared" si="8"/>
        <v>-1.283333333333335</v>
      </c>
      <c r="Y23" s="36">
        <f t="shared" si="9"/>
        <v>-3.4158459763996141</v>
      </c>
    </row>
    <row r="24" spans="1:25" s="27" customFormat="1" ht="19.899999999999999" customHeight="1" x14ac:dyDescent="0.25">
      <c r="A24" s="37">
        <v>75</v>
      </c>
      <c r="B24" s="243" t="s">
        <v>58</v>
      </c>
      <c r="C24" s="244"/>
      <c r="D24" s="244"/>
      <c r="E24" s="244"/>
      <c r="F24" s="244"/>
      <c r="G24" s="245"/>
      <c r="H24" s="100">
        <v>5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26</v>
      </c>
      <c r="X24" s="34">
        <f t="shared" si="8"/>
        <v>-1.283333333333335</v>
      </c>
      <c r="Y24" s="36">
        <f t="shared" si="9"/>
        <v>-3.4158459763996141</v>
      </c>
    </row>
    <row r="25" spans="1:25" s="27" customFormat="1" ht="19.899999999999999" customHeight="1" x14ac:dyDescent="0.25">
      <c r="A25" s="28">
        <v>76</v>
      </c>
      <c r="B25" s="243" t="s">
        <v>59</v>
      </c>
      <c r="C25" s="244"/>
      <c r="D25" s="244"/>
      <c r="E25" s="244"/>
      <c r="F25" s="244"/>
      <c r="G25" s="245"/>
      <c r="H25" s="100">
        <v>5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22</v>
      </c>
      <c r="X25" s="34">
        <f t="shared" si="8"/>
        <v>-5.283333333333335</v>
      </c>
      <c r="Y25" s="36">
        <f t="shared" si="9"/>
        <v>-14.062638630112684</v>
      </c>
    </row>
    <row r="26" spans="1:25" s="27" customFormat="1" ht="19.899999999999999" customHeight="1" x14ac:dyDescent="0.25">
      <c r="A26" s="37">
        <v>77</v>
      </c>
      <c r="B26" s="243" t="s">
        <v>60</v>
      </c>
      <c r="C26" s="244"/>
      <c r="D26" s="244"/>
      <c r="E26" s="244"/>
      <c r="F26" s="244"/>
      <c r="G26" s="245"/>
      <c r="H26" s="100">
        <v>5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22</v>
      </c>
      <c r="X26" s="34">
        <f t="shared" si="8"/>
        <v>-5.283333333333335</v>
      </c>
      <c r="Y26" s="36">
        <f t="shared" si="9"/>
        <v>-14.062638630112684</v>
      </c>
    </row>
    <row r="27" spans="1:25" s="27" customFormat="1" ht="19.899999999999999" customHeight="1" x14ac:dyDescent="0.25">
      <c r="A27" s="28">
        <v>78</v>
      </c>
      <c r="B27" s="243" t="s">
        <v>61</v>
      </c>
      <c r="C27" s="244"/>
      <c r="D27" s="244"/>
      <c r="E27" s="244"/>
      <c r="F27" s="244"/>
      <c r="G27" s="245"/>
      <c r="H27" s="100">
        <v>5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35</v>
      </c>
      <c r="X27" s="34">
        <f t="shared" si="8"/>
        <v>7.716666666666665</v>
      </c>
      <c r="Y27" s="36">
        <f t="shared" si="9"/>
        <v>20.539437494454791</v>
      </c>
    </row>
    <row r="28" spans="1:25" s="27" customFormat="1" ht="19.899999999999999" customHeight="1" x14ac:dyDescent="0.25">
      <c r="A28" s="37">
        <v>79</v>
      </c>
      <c r="B28" s="243" t="s">
        <v>62</v>
      </c>
      <c r="C28" s="244"/>
      <c r="D28" s="244"/>
      <c r="E28" s="244"/>
      <c r="F28" s="244"/>
      <c r="G28" s="245"/>
      <c r="H28" s="100">
        <v>5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21</v>
      </c>
      <c r="X28" s="34">
        <f t="shared" si="8"/>
        <v>-6.283333333333335</v>
      </c>
      <c r="Y28" s="36">
        <f t="shared" si="9"/>
        <v>-16.724336793540949</v>
      </c>
    </row>
    <row r="29" spans="1:25" s="27" customFormat="1" ht="19.899999999999999" customHeight="1" x14ac:dyDescent="0.25">
      <c r="A29" s="28">
        <v>80</v>
      </c>
      <c r="B29" s="243" t="s">
        <v>63</v>
      </c>
      <c r="C29" s="244"/>
      <c r="D29" s="244"/>
      <c r="E29" s="244"/>
      <c r="F29" s="244"/>
      <c r="G29" s="245"/>
      <c r="H29" s="100">
        <v>5</v>
      </c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>
        <v>0</v>
      </c>
      <c r="U29" s="34">
        <f t="shared" si="6"/>
        <v>-0.15</v>
      </c>
      <c r="V29" s="35">
        <f t="shared" si="7"/>
        <v>-0.66607460035523969</v>
      </c>
      <c r="W29" s="29">
        <v>19</v>
      </c>
      <c r="X29" s="34">
        <f t="shared" si="8"/>
        <v>-8.283333333333335</v>
      </c>
      <c r="Y29" s="36">
        <f t="shared" si="9"/>
        <v>-22.047733120397485</v>
      </c>
    </row>
    <row r="30" spans="1:25" s="27" customFormat="1" ht="19.899999999999999" customHeight="1" x14ac:dyDescent="0.25">
      <c r="A30" s="37">
        <v>81</v>
      </c>
      <c r="B30" s="243" t="s">
        <v>64</v>
      </c>
      <c r="C30" s="244"/>
      <c r="D30" s="244"/>
      <c r="E30" s="244"/>
      <c r="F30" s="244"/>
      <c r="G30" s="245"/>
      <c r="H30" s="100">
        <v>5</v>
      </c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>
        <v>0</v>
      </c>
      <c r="U30" s="34">
        <f t="shared" si="6"/>
        <v>-0.15</v>
      </c>
      <c r="V30" s="35">
        <f t="shared" si="7"/>
        <v>-0.66607460035523969</v>
      </c>
      <c r="W30" s="29">
        <v>30</v>
      </c>
      <c r="X30" s="34">
        <f t="shared" si="8"/>
        <v>2.716666666666665</v>
      </c>
      <c r="Y30" s="36">
        <f t="shared" si="9"/>
        <v>7.2309466773134554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 t="s">
        <v>95</v>
      </c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82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0</v>
      </c>
      <c r="O14" s="200"/>
      <c r="P14" s="201"/>
      <c r="Q14" s="199">
        <v>220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14.124293785310734</v>
      </c>
      <c r="O15" s="222"/>
      <c r="P15" s="223"/>
      <c r="Q15" s="224">
        <f>IF(ISBLANK(Q14)," ",(3+3.29*(((Q14/Q12)*Q13*(1+(Q13/Q12)))^0.5))/(Q10*Q11*Q13))</f>
        <v>195.2592793101843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82</v>
      </c>
      <c r="B20" s="251" t="s">
        <v>71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29</v>
      </c>
      <c r="X20" s="24">
        <f>IF(ISBLANK(W20)," ",(W20/$W$13)-($W$14/$W$12))</f>
        <v>1.716666666666665</v>
      </c>
      <c r="Y20" s="26">
        <f>IF(ISBLANK(W20), " ", (X20/$W$10))</f>
        <v>4.5692485138851877</v>
      </c>
    </row>
    <row r="21" spans="1:25" s="27" customFormat="1" ht="19.899999999999999" customHeight="1" x14ac:dyDescent="0.25">
      <c r="A21" s="28">
        <v>83</v>
      </c>
      <c r="B21" s="243" t="s">
        <v>72</v>
      </c>
      <c r="C21" s="244"/>
      <c r="D21" s="244"/>
      <c r="E21" s="244"/>
      <c r="F21" s="244"/>
      <c r="G21" s="245"/>
      <c r="H21" s="100">
        <v>5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22</v>
      </c>
      <c r="X21" s="34">
        <f t="shared" ref="X21:X39" si="8">IF(ISBLANK(W21)," ",(W21/$W$13)-($W$14/$W$12))</f>
        <v>-5.283333333333335</v>
      </c>
      <c r="Y21" s="36">
        <f>IF(ISBLANK(W21), " ", (X21/$W$10))</f>
        <v>-14.062638630112684</v>
      </c>
    </row>
    <row r="22" spans="1:25" s="27" customFormat="1" ht="19.899999999999999" customHeight="1" x14ac:dyDescent="0.25">
      <c r="A22" s="37">
        <v>84</v>
      </c>
      <c r="B22" s="243" t="s">
        <v>73</v>
      </c>
      <c r="C22" s="244"/>
      <c r="D22" s="244"/>
      <c r="E22" s="244"/>
      <c r="F22" s="244"/>
      <c r="G22" s="245"/>
      <c r="H22" s="100">
        <v>4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26</v>
      </c>
      <c r="X22" s="34">
        <f t="shared" si="8"/>
        <v>-1.283333333333335</v>
      </c>
      <c r="Y22" s="36">
        <f t="shared" ref="Y22:Y39" si="9">IF(ISBLANK(W22), " ", (X22/$W$10))</f>
        <v>-3.4158459763996141</v>
      </c>
    </row>
    <row r="23" spans="1:25" s="27" customFormat="1" ht="19.899999999999999" customHeight="1" x14ac:dyDescent="0.25">
      <c r="A23" s="37">
        <v>85</v>
      </c>
      <c r="B23" s="243" t="s">
        <v>74</v>
      </c>
      <c r="C23" s="244"/>
      <c r="D23" s="244"/>
      <c r="E23" s="244"/>
      <c r="F23" s="244"/>
      <c r="G23" s="245"/>
      <c r="H23" s="100">
        <v>8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29</v>
      </c>
      <c r="X23" s="34">
        <f t="shared" si="8"/>
        <v>1.716666666666665</v>
      </c>
      <c r="Y23" s="36">
        <f t="shared" si="9"/>
        <v>4.5692485138851877</v>
      </c>
    </row>
    <row r="24" spans="1:25" s="27" customFormat="1" ht="19.899999999999999" customHeight="1" x14ac:dyDescent="0.25">
      <c r="A24" s="37">
        <v>86</v>
      </c>
      <c r="B24" s="243" t="s">
        <v>54</v>
      </c>
      <c r="C24" s="244"/>
      <c r="D24" s="244"/>
      <c r="E24" s="244"/>
      <c r="F24" s="244"/>
      <c r="G24" s="245"/>
      <c r="H24" s="100">
        <v>4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32</v>
      </c>
      <c r="X24" s="34">
        <f t="shared" si="8"/>
        <v>4.716666666666665</v>
      </c>
      <c r="Y24" s="36">
        <f t="shared" si="9"/>
        <v>12.55434300416999</v>
      </c>
    </row>
    <row r="25" spans="1:25" s="27" customFormat="1" ht="19.899999999999999" customHeight="1" x14ac:dyDescent="0.25">
      <c r="A25" s="37">
        <v>87</v>
      </c>
      <c r="B25" s="243" t="s">
        <v>55</v>
      </c>
      <c r="C25" s="244"/>
      <c r="D25" s="244"/>
      <c r="E25" s="244"/>
      <c r="F25" s="244"/>
      <c r="G25" s="245"/>
      <c r="H25" s="100">
        <v>4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26</v>
      </c>
      <c r="X25" s="34">
        <f t="shared" si="8"/>
        <v>-1.283333333333335</v>
      </c>
      <c r="Y25" s="36">
        <f t="shared" si="9"/>
        <v>-3.4158459763996141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 t="s">
        <v>95</v>
      </c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81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3</v>
      </c>
      <c r="I14" s="101"/>
      <c r="J14" s="152" t="s">
        <v>32</v>
      </c>
      <c r="K14" s="152"/>
      <c r="L14" s="152"/>
      <c r="M14" s="153"/>
      <c r="N14" s="199">
        <v>2</v>
      </c>
      <c r="O14" s="200"/>
      <c r="P14" s="201"/>
      <c r="Q14" s="199">
        <v>241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45.103578154425612</v>
      </c>
      <c r="O15" s="222"/>
      <c r="P15" s="223"/>
      <c r="Q15" s="224">
        <f>IF(ISBLANK(Q14)," ",(3+3.29*(((Q14/Q12)*Q13*(1+(Q13/Q12)))^0.5))/(Q10*Q11*Q13))</f>
        <v>203.98671295100189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88</v>
      </c>
      <c r="B20" s="251" t="s">
        <v>93</v>
      </c>
      <c r="C20" s="252"/>
      <c r="D20" s="252"/>
      <c r="E20" s="252"/>
      <c r="F20" s="252"/>
      <c r="G20" s="253"/>
      <c r="H20" s="104">
        <v>3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1</v>
      </c>
      <c r="U20" s="24">
        <f>IF(ISBLANK(T20)," ",(T20/$T$13)-($T$14/$T$12))</f>
        <v>0.85</v>
      </c>
      <c r="V20" s="25">
        <f>IF(ISBLANK(T20), " ", (U20/T$10))</f>
        <v>3.7744227353463584</v>
      </c>
      <c r="W20" s="23">
        <v>26</v>
      </c>
      <c r="X20" s="24">
        <f>IF(ISBLANK(W20)," ",(W20/$W$13)-($W$14/$W$12))</f>
        <v>-1.283333333333335</v>
      </c>
      <c r="Y20" s="26">
        <f>IF(ISBLANK(W20), " ", (X20/$W$10))</f>
        <v>-3.4158459763996141</v>
      </c>
    </row>
    <row r="21" spans="1:25" s="27" customFormat="1" ht="19.899999999999999" customHeight="1" x14ac:dyDescent="0.25">
      <c r="A21" s="28">
        <v>89</v>
      </c>
      <c r="B21" s="243" t="s">
        <v>75</v>
      </c>
      <c r="C21" s="244"/>
      <c r="D21" s="244"/>
      <c r="E21" s="244"/>
      <c r="F21" s="244"/>
      <c r="G21" s="245"/>
      <c r="H21" s="100">
        <v>3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30</v>
      </c>
      <c r="X21" s="34">
        <f t="shared" ref="X21:X39" si="8">IF(ISBLANK(W21)," ",(W21/$W$13)-($W$14/$W$12))</f>
        <v>2.716666666666665</v>
      </c>
      <c r="Y21" s="36">
        <f>IF(ISBLANK(W21), " ", (X21/$W$10))</f>
        <v>7.2309466773134554</v>
      </c>
    </row>
    <row r="22" spans="1:25" s="27" customFormat="1" ht="19.899999999999999" customHeight="1" x14ac:dyDescent="0.25">
      <c r="A22" s="37">
        <v>90</v>
      </c>
      <c r="B22" s="243" t="s">
        <v>76</v>
      </c>
      <c r="C22" s="244"/>
      <c r="D22" s="244"/>
      <c r="E22" s="244"/>
      <c r="F22" s="244"/>
      <c r="G22" s="245"/>
      <c r="H22" s="100">
        <v>3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29</v>
      </c>
      <c r="X22" s="34">
        <f t="shared" si="8"/>
        <v>1.716666666666665</v>
      </c>
      <c r="Y22" s="36">
        <f t="shared" ref="Y22:Y39" si="9">IF(ISBLANK(W22), " ", (X22/$W$10))</f>
        <v>4.5692485138851877</v>
      </c>
    </row>
    <row r="23" spans="1:25" s="27" customFormat="1" ht="19.899999999999999" customHeight="1" x14ac:dyDescent="0.25">
      <c r="A23" s="28">
        <v>91</v>
      </c>
      <c r="B23" s="243" t="s">
        <v>77</v>
      </c>
      <c r="C23" s="244"/>
      <c r="D23" s="244"/>
      <c r="E23" s="244"/>
      <c r="F23" s="244"/>
      <c r="G23" s="245"/>
      <c r="H23" s="100">
        <v>4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39</v>
      </c>
      <c r="X23" s="34">
        <f t="shared" si="8"/>
        <v>11.716666666666665</v>
      </c>
      <c r="Y23" s="36">
        <f t="shared" si="9"/>
        <v>31.186230148167862</v>
      </c>
    </row>
    <row r="24" spans="1:25" s="27" customFormat="1" ht="19.899999999999999" customHeight="1" x14ac:dyDescent="0.25">
      <c r="A24" s="37">
        <v>92</v>
      </c>
      <c r="B24" s="243" t="s">
        <v>78</v>
      </c>
      <c r="C24" s="244"/>
      <c r="D24" s="244"/>
      <c r="E24" s="244"/>
      <c r="F24" s="244"/>
      <c r="G24" s="245"/>
      <c r="H24" s="100">
        <v>5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1</v>
      </c>
      <c r="U24" s="34">
        <f t="shared" si="6"/>
        <v>0.85</v>
      </c>
      <c r="V24" s="35">
        <f t="shared" si="7"/>
        <v>3.7744227353463584</v>
      </c>
      <c r="W24" s="29">
        <v>26</v>
      </c>
      <c r="X24" s="34">
        <f t="shared" si="8"/>
        <v>-1.283333333333335</v>
      </c>
      <c r="Y24" s="36">
        <f t="shared" si="9"/>
        <v>-3.4158459763996141</v>
      </c>
    </row>
    <row r="25" spans="1:25" s="27" customFormat="1" ht="19.899999999999999" customHeight="1" x14ac:dyDescent="0.25">
      <c r="A25" s="28">
        <v>93</v>
      </c>
      <c r="B25" s="243" t="s">
        <v>79</v>
      </c>
      <c r="C25" s="244"/>
      <c r="D25" s="244"/>
      <c r="E25" s="244"/>
      <c r="F25" s="244"/>
      <c r="G25" s="245"/>
      <c r="H25" s="100">
        <v>4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30</v>
      </c>
      <c r="X25" s="34">
        <f t="shared" si="8"/>
        <v>2.716666666666665</v>
      </c>
      <c r="Y25" s="36">
        <f t="shared" si="9"/>
        <v>7.2309466773134554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 t="s">
        <v>95</v>
      </c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4" sqref="Q14:S14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91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5</v>
      </c>
      <c r="I14" s="101"/>
      <c r="J14" s="152" t="s">
        <v>32</v>
      </c>
      <c r="K14" s="152"/>
      <c r="L14" s="152"/>
      <c r="M14" s="153"/>
      <c r="N14" s="199">
        <v>0</v>
      </c>
      <c r="O14" s="200"/>
      <c r="P14" s="201"/>
      <c r="Q14" s="199">
        <v>192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14.124293785310734</v>
      </c>
      <c r="O15" s="222"/>
      <c r="P15" s="223"/>
      <c r="Q15" s="224">
        <f>IF(ISBLANK(Q14)," ",(3+3.29*(((Q14/Q12)*Q13*(1+(Q13/Q12)))^0.5))/(Q10*Q11*Q13))</f>
        <v>182.94623110101202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3</v>
      </c>
      <c r="B20" s="251" t="s">
        <v>46</v>
      </c>
      <c r="C20" s="252"/>
      <c r="D20" s="252"/>
      <c r="E20" s="252"/>
      <c r="F20" s="252"/>
      <c r="G20" s="253"/>
      <c r="H20" s="104">
        <v>5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28</v>
      </c>
      <c r="X20" s="24">
        <f>IF(ISBLANK(W20)," ",(W20/$W$13)-($W$14/$W$12))</f>
        <v>0.71666666666666501</v>
      </c>
      <c r="Y20" s="26">
        <f>IF(ISBLANK(W20), " ", (X20/$W$10))</f>
        <v>1.9075503504569205</v>
      </c>
    </row>
    <row r="21" spans="1:25" s="27" customFormat="1" ht="19.899999999999999" customHeight="1" x14ac:dyDescent="0.25">
      <c r="A21" s="28"/>
      <c r="B21" s="243"/>
      <c r="C21" s="244"/>
      <c r="D21" s="244"/>
      <c r="E21" s="244"/>
      <c r="F21" s="244"/>
      <c r="G21" s="245"/>
      <c r="H21" s="100"/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/>
      <c r="U21" s="34" t="str">
        <f t="shared" ref="U21:U39" si="6">IF(ISBLANK(T21)," ",(T21/$T$13)-($T$14/$T$12))</f>
        <v xml:space="preserve"> </v>
      </c>
      <c r="V21" s="35" t="str">
        <f t="shared" ref="V21:V39" si="7">IF(ISBLANK(T21), " ", (U21/T$10))</f>
        <v xml:space="preserve"> </v>
      </c>
      <c r="W21" s="29"/>
      <c r="X21" s="34" t="str">
        <f t="shared" ref="X21:X39" si="8">IF(ISBLANK(W21)," ",(W21/$W$13)-($W$14/$W$12))</f>
        <v xml:space="preserve"> </v>
      </c>
      <c r="Y21" s="36" t="str">
        <f>IF(ISBLANK(W21), " ", (X21/$W$10))</f>
        <v xml:space="preserve"> </v>
      </c>
    </row>
    <row r="22" spans="1:25" s="27" customFormat="1" ht="19.899999999999999" customHeight="1" x14ac:dyDescent="0.25">
      <c r="A22" s="37"/>
      <c r="B22" s="243" t="s">
        <v>95</v>
      </c>
      <c r="C22" s="244"/>
      <c r="D22" s="244"/>
      <c r="E22" s="244"/>
      <c r="F22" s="244"/>
      <c r="G22" s="245"/>
      <c r="H22" s="100"/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/>
      <c r="U22" s="34" t="str">
        <f t="shared" si="6"/>
        <v xml:space="preserve"> </v>
      </c>
      <c r="V22" s="35" t="str">
        <f t="shared" si="7"/>
        <v xml:space="preserve"> </v>
      </c>
      <c r="W22" s="29"/>
      <c r="X22" s="34" t="str">
        <f t="shared" si="8"/>
        <v xml:space="preserve"> </v>
      </c>
      <c r="Y22" s="36" t="str">
        <f t="shared" ref="Y22:Y39" si="9">IF(ISBLANK(W22), " ", (X22/$W$10))</f>
        <v xml:space="preserve"> </v>
      </c>
    </row>
    <row r="23" spans="1:25" s="27" customFormat="1" ht="19.899999999999999" customHeight="1" x14ac:dyDescent="0.25">
      <c r="A23" s="37"/>
      <c r="B23" s="243"/>
      <c r="C23" s="244"/>
      <c r="D23" s="244"/>
      <c r="E23" s="244"/>
      <c r="F23" s="244"/>
      <c r="G23" s="245"/>
      <c r="H23" s="100"/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/>
      <c r="U23" s="34" t="str">
        <f t="shared" si="6"/>
        <v xml:space="preserve"> </v>
      </c>
      <c r="V23" s="35" t="str">
        <f t="shared" si="7"/>
        <v xml:space="preserve"> </v>
      </c>
      <c r="W23" s="29"/>
      <c r="X23" s="34" t="str">
        <f t="shared" si="8"/>
        <v xml:space="preserve"> </v>
      </c>
      <c r="Y23" s="36" t="str">
        <f t="shared" si="9"/>
        <v xml:space="preserve"> </v>
      </c>
    </row>
    <row r="24" spans="1:25" s="27" customFormat="1" ht="19.899999999999999" customHeight="1" x14ac:dyDescent="0.25">
      <c r="A24" s="37"/>
      <c r="B24" s="243"/>
      <c r="C24" s="244"/>
      <c r="D24" s="244"/>
      <c r="E24" s="244"/>
      <c r="F24" s="244"/>
      <c r="G24" s="245"/>
      <c r="H24" s="100"/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/>
      <c r="U24" s="34" t="str">
        <f t="shared" si="6"/>
        <v xml:space="preserve"> </v>
      </c>
      <c r="V24" s="35" t="str">
        <f t="shared" si="7"/>
        <v xml:space="preserve"> </v>
      </c>
      <c r="W24" s="29"/>
      <c r="X24" s="34" t="str">
        <f t="shared" si="8"/>
        <v xml:space="preserve"> </v>
      </c>
      <c r="Y24" s="36" t="str">
        <f t="shared" si="9"/>
        <v xml:space="preserve"> </v>
      </c>
    </row>
    <row r="25" spans="1:25" s="27" customFormat="1" ht="19.899999999999999" customHeight="1" x14ac:dyDescent="0.25">
      <c r="A25" s="37"/>
      <c r="B25" s="243"/>
      <c r="C25" s="244"/>
      <c r="D25" s="244"/>
      <c r="E25" s="244"/>
      <c r="F25" s="244"/>
      <c r="G25" s="245"/>
      <c r="H25" s="100"/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/>
      <c r="U25" s="34" t="str">
        <f t="shared" si="6"/>
        <v xml:space="preserve"> </v>
      </c>
      <c r="V25" s="35" t="str">
        <f t="shared" si="7"/>
        <v xml:space="preserve"> </v>
      </c>
      <c r="W25" s="29"/>
      <c r="X25" s="34" t="str">
        <f t="shared" si="8"/>
        <v xml:space="preserve"> </v>
      </c>
      <c r="Y25" s="36" t="str">
        <f t="shared" si="9"/>
        <v xml:space="preserve"> 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/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90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5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191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182.49039788483429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4</v>
      </c>
      <c r="B20" s="251" t="s">
        <v>48</v>
      </c>
      <c r="C20" s="252"/>
      <c r="D20" s="252"/>
      <c r="E20" s="252"/>
      <c r="F20" s="252"/>
      <c r="G20" s="253"/>
      <c r="H20" s="104">
        <v>5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26</v>
      </c>
      <c r="X20" s="24">
        <f>IF(ISBLANK(W20)," ",(W20/$W$13)-($W$14/$W$12))</f>
        <v>-1.283333333333335</v>
      </c>
      <c r="Y20" s="26">
        <f>IF(ISBLANK(W20), " ", (X20/$W$10))</f>
        <v>-3.4158459763996141</v>
      </c>
    </row>
    <row r="21" spans="1:25" s="27" customFormat="1" ht="19.899999999999999" customHeight="1" x14ac:dyDescent="0.25">
      <c r="A21" s="28">
        <v>5</v>
      </c>
      <c r="B21" s="243" t="s">
        <v>47</v>
      </c>
      <c r="C21" s="244"/>
      <c r="D21" s="244"/>
      <c r="E21" s="244"/>
      <c r="F21" s="244"/>
      <c r="G21" s="245"/>
      <c r="H21" s="100">
        <v>5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14</v>
      </c>
      <c r="X21" s="34">
        <f t="shared" ref="X21:X39" si="8">IF(ISBLANK(W21)," ",(W21/$W$13)-($W$14/$W$12))</f>
        <v>-13.283333333333335</v>
      </c>
      <c r="Y21" s="36">
        <f>IF(ISBLANK(W21), " ", (X21/$W$10))</f>
        <v>-35.356223937538822</v>
      </c>
    </row>
    <row r="22" spans="1:25" s="27" customFormat="1" ht="19.899999999999999" customHeight="1" x14ac:dyDescent="0.25">
      <c r="A22" s="37">
        <v>6</v>
      </c>
      <c r="B22" s="243" t="s">
        <v>49</v>
      </c>
      <c r="C22" s="244"/>
      <c r="D22" s="244"/>
      <c r="E22" s="244"/>
      <c r="F22" s="244"/>
      <c r="G22" s="245"/>
      <c r="H22" s="100">
        <v>5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18</v>
      </c>
      <c r="X22" s="34">
        <f t="shared" si="8"/>
        <v>-9.283333333333335</v>
      </c>
      <c r="Y22" s="36">
        <f t="shared" ref="Y22:Y39" si="9">IF(ISBLANK(W22), " ", (X22/$W$10))</f>
        <v>-24.709431283825754</v>
      </c>
    </row>
    <row r="23" spans="1:25" s="27" customFormat="1" ht="19.899999999999999" customHeight="1" x14ac:dyDescent="0.25">
      <c r="A23" s="37"/>
      <c r="B23" s="243"/>
      <c r="C23" s="244"/>
      <c r="D23" s="244"/>
      <c r="E23" s="244"/>
      <c r="F23" s="244"/>
      <c r="G23" s="245"/>
      <c r="H23" s="100"/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/>
      <c r="U23" s="34" t="str">
        <f t="shared" si="6"/>
        <v xml:space="preserve"> </v>
      </c>
      <c r="V23" s="35" t="str">
        <f t="shared" si="7"/>
        <v xml:space="preserve"> </v>
      </c>
      <c r="W23" s="29"/>
      <c r="X23" s="34" t="str">
        <f t="shared" si="8"/>
        <v xml:space="preserve"> </v>
      </c>
      <c r="Y23" s="36" t="str">
        <f t="shared" si="9"/>
        <v xml:space="preserve"> </v>
      </c>
    </row>
    <row r="24" spans="1:25" s="27" customFormat="1" ht="19.899999999999999" customHeight="1" x14ac:dyDescent="0.25">
      <c r="A24" s="37"/>
      <c r="B24" s="243" t="s">
        <v>95</v>
      </c>
      <c r="C24" s="244"/>
      <c r="D24" s="244"/>
      <c r="E24" s="244"/>
      <c r="F24" s="244"/>
      <c r="G24" s="245"/>
      <c r="H24" s="100"/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/>
      <c r="U24" s="34" t="str">
        <f t="shared" si="6"/>
        <v xml:space="preserve"> </v>
      </c>
      <c r="V24" s="35" t="str">
        <f t="shared" si="7"/>
        <v xml:space="preserve"> </v>
      </c>
      <c r="W24" s="29"/>
      <c r="X24" s="34" t="str">
        <f t="shared" si="8"/>
        <v xml:space="preserve"> </v>
      </c>
      <c r="Y24" s="36" t="str">
        <f t="shared" si="9"/>
        <v xml:space="preserve"> </v>
      </c>
    </row>
    <row r="25" spans="1:25" s="27" customFormat="1" ht="19.899999999999999" customHeight="1" x14ac:dyDescent="0.25">
      <c r="A25" s="37"/>
      <c r="B25" s="243"/>
      <c r="C25" s="244"/>
      <c r="D25" s="244"/>
      <c r="E25" s="244"/>
      <c r="F25" s="244"/>
      <c r="G25" s="245"/>
      <c r="H25" s="100"/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/>
      <c r="U25" s="34" t="str">
        <f t="shared" si="6"/>
        <v xml:space="preserve"> </v>
      </c>
      <c r="V25" s="35" t="str">
        <f t="shared" si="7"/>
        <v xml:space="preserve"> </v>
      </c>
      <c r="W25" s="29"/>
      <c r="X25" s="34" t="str">
        <f t="shared" si="8"/>
        <v xml:space="preserve"> </v>
      </c>
      <c r="Y25" s="36" t="str">
        <f t="shared" si="9"/>
        <v xml:space="preserve"> 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/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89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44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4</v>
      </c>
      <c r="I14" s="101"/>
      <c r="J14" s="152" t="s">
        <v>32</v>
      </c>
      <c r="K14" s="152"/>
      <c r="L14" s="152"/>
      <c r="M14" s="153"/>
      <c r="N14" s="199">
        <v>0</v>
      </c>
      <c r="O14" s="200"/>
      <c r="P14" s="201"/>
      <c r="Q14" s="199">
        <v>197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14.124293785310734</v>
      </c>
      <c r="O15" s="222"/>
      <c r="P15" s="223"/>
      <c r="Q15" s="224">
        <f>IF(ISBLANK(Q14)," ",(3+3.29*(((Q14/Q12)*Q13*(1+(Q13/Q12)))^0.5))/(Q10*Q11*Q13))</f>
        <v>185.20779653961117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7</v>
      </c>
      <c r="B20" s="251" t="s">
        <v>50</v>
      </c>
      <c r="C20" s="252"/>
      <c r="D20" s="252"/>
      <c r="E20" s="252"/>
      <c r="F20" s="252"/>
      <c r="G20" s="253"/>
      <c r="H20" s="104">
        <v>4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29</v>
      </c>
      <c r="X20" s="24">
        <f>IF(ISBLANK(W20)," ",(W20/$W$13)-($W$14/$W$12))</f>
        <v>1.716666666666665</v>
      </c>
      <c r="Y20" s="26">
        <f>IF(ISBLANK(W20), " ", (X20/$W$10))</f>
        <v>4.5692485138851877</v>
      </c>
    </row>
    <row r="21" spans="1:25" s="27" customFormat="1" ht="19.899999999999999" customHeight="1" x14ac:dyDescent="0.25">
      <c r="A21" s="28">
        <v>8</v>
      </c>
      <c r="B21" s="243" t="s">
        <v>51</v>
      </c>
      <c r="C21" s="244"/>
      <c r="D21" s="244"/>
      <c r="E21" s="244"/>
      <c r="F21" s="244"/>
      <c r="G21" s="245"/>
      <c r="H21" s="100">
        <v>4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29</v>
      </c>
      <c r="X21" s="34">
        <f t="shared" ref="X21:X39" si="8">IF(ISBLANK(W21)," ",(W21/$W$13)-($W$14/$W$12))</f>
        <v>1.716666666666665</v>
      </c>
      <c r="Y21" s="36">
        <f>IF(ISBLANK(W21), " ", (X21/$W$10))</f>
        <v>4.5692485138851877</v>
      </c>
    </row>
    <row r="22" spans="1:25" s="27" customFormat="1" ht="19.899999999999999" customHeight="1" x14ac:dyDescent="0.25">
      <c r="A22" s="37">
        <v>9</v>
      </c>
      <c r="B22" s="243" t="s">
        <v>52</v>
      </c>
      <c r="C22" s="244"/>
      <c r="D22" s="244"/>
      <c r="E22" s="244"/>
      <c r="F22" s="244"/>
      <c r="G22" s="245"/>
      <c r="H22" s="100">
        <v>5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24</v>
      </c>
      <c r="X22" s="34">
        <f t="shared" si="8"/>
        <v>-3.283333333333335</v>
      </c>
      <c r="Y22" s="36">
        <f t="shared" ref="Y22:Y39" si="9">IF(ISBLANK(W22), " ", (X22/$W$10))</f>
        <v>-8.7392423032561481</v>
      </c>
    </row>
    <row r="23" spans="1:25" s="27" customFormat="1" ht="19.899999999999999" customHeight="1" x14ac:dyDescent="0.25">
      <c r="A23" s="37">
        <v>10</v>
      </c>
      <c r="B23" s="243" t="s">
        <v>53</v>
      </c>
      <c r="C23" s="244"/>
      <c r="D23" s="244"/>
      <c r="E23" s="244"/>
      <c r="F23" s="244"/>
      <c r="G23" s="245"/>
      <c r="H23" s="100">
        <v>4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26</v>
      </c>
      <c r="X23" s="34">
        <f t="shared" si="8"/>
        <v>-1.283333333333335</v>
      </c>
      <c r="Y23" s="36">
        <f t="shared" si="9"/>
        <v>-3.4158459763996141</v>
      </c>
    </row>
    <row r="24" spans="1:25" s="27" customFormat="1" ht="19.899999999999999" customHeight="1" x14ac:dyDescent="0.25">
      <c r="A24" s="37">
        <v>11</v>
      </c>
      <c r="B24" s="243" t="s">
        <v>54</v>
      </c>
      <c r="C24" s="244"/>
      <c r="D24" s="244"/>
      <c r="E24" s="244"/>
      <c r="F24" s="244"/>
      <c r="G24" s="245"/>
      <c r="H24" s="100">
        <v>5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35</v>
      </c>
      <c r="X24" s="34">
        <f t="shared" si="8"/>
        <v>7.716666666666665</v>
      </c>
      <c r="Y24" s="36">
        <f t="shared" si="9"/>
        <v>20.539437494454791</v>
      </c>
    </row>
    <row r="25" spans="1:25" s="27" customFormat="1" ht="19.899999999999999" customHeight="1" x14ac:dyDescent="0.25">
      <c r="A25" s="37">
        <v>12</v>
      </c>
      <c r="B25" s="243" t="s">
        <v>55</v>
      </c>
      <c r="C25" s="244"/>
      <c r="D25" s="244"/>
      <c r="E25" s="244"/>
      <c r="F25" s="244"/>
      <c r="G25" s="245"/>
      <c r="H25" s="100">
        <v>5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1</v>
      </c>
      <c r="U25" s="34">
        <f t="shared" si="6"/>
        <v>0.85</v>
      </c>
      <c r="V25" s="35">
        <f t="shared" si="7"/>
        <v>3.7744227353463584</v>
      </c>
      <c r="W25" s="29">
        <v>21</v>
      </c>
      <c r="X25" s="34">
        <f t="shared" si="8"/>
        <v>-6.283333333333335</v>
      </c>
      <c r="Y25" s="36">
        <f t="shared" si="9"/>
        <v>-16.724336793540949</v>
      </c>
    </row>
    <row r="26" spans="1:25" s="27" customFormat="1" ht="19.899999999999999" customHeight="1" x14ac:dyDescent="0.25">
      <c r="A26" s="37"/>
      <c r="B26" s="243"/>
      <c r="C26" s="244"/>
      <c r="D26" s="244"/>
      <c r="E26" s="244"/>
      <c r="F26" s="244"/>
      <c r="G26" s="245"/>
      <c r="H26" s="100"/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/>
      <c r="U26" s="34" t="str">
        <f t="shared" si="6"/>
        <v xml:space="preserve"> </v>
      </c>
      <c r="V26" s="35" t="str">
        <f t="shared" si="7"/>
        <v xml:space="preserve"> </v>
      </c>
      <c r="W26" s="29"/>
      <c r="X26" s="34" t="str">
        <f t="shared" si="8"/>
        <v xml:space="preserve"> </v>
      </c>
      <c r="Y26" s="36" t="str">
        <f t="shared" si="9"/>
        <v xml:space="preserve"> </v>
      </c>
    </row>
    <row r="27" spans="1:25" s="27" customFormat="1" ht="19.899999999999999" customHeight="1" x14ac:dyDescent="0.25">
      <c r="A27" s="37"/>
      <c r="B27" s="243" t="s">
        <v>95</v>
      </c>
      <c r="C27" s="244"/>
      <c r="D27" s="244"/>
      <c r="E27" s="244"/>
      <c r="F27" s="244"/>
      <c r="G27" s="245"/>
      <c r="H27" s="100"/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/>
      <c r="U27" s="34" t="str">
        <f t="shared" si="6"/>
        <v xml:space="preserve"> </v>
      </c>
      <c r="V27" s="35" t="str">
        <f t="shared" si="7"/>
        <v xml:space="preserve"> </v>
      </c>
      <c r="W27" s="29"/>
      <c r="X27" s="34" t="str">
        <f t="shared" si="8"/>
        <v xml:space="preserve"> </v>
      </c>
      <c r="Y27" s="36" t="str">
        <f t="shared" si="9"/>
        <v xml:space="preserve"> </v>
      </c>
    </row>
    <row r="28" spans="1:25" s="27" customFormat="1" ht="19.899999999999999" customHeight="1" x14ac:dyDescent="0.25">
      <c r="A28" s="37"/>
      <c r="B28" s="243"/>
      <c r="C28" s="244"/>
      <c r="D28" s="244"/>
      <c r="E28" s="244"/>
      <c r="F28" s="244"/>
      <c r="G28" s="245"/>
      <c r="H28" s="100"/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/>
      <c r="U28" s="34" t="str">
        <f t="shared" si="6"/>
        <v xml:space="preserve"> </v>
      </c>
      <c r="V28" s="35" t="str">
        <f t="shared" si="7"/>
        <v xml:space="preserve"> </v>
      </c>
      <c r="W28" s="29"/>
      <c r="X28" s="34" t="str">
        <f t="shared" si="8"/>
        <v xml:space="preserve"> </v>
      </c>
      <c r="Y28" s="36" t="str">
        <f t="shared" si="9"/>
        <v xml:space="preserve"> </v>
      </c>
    </row>
    <row r="29" spans="1:25" s="27" customFormat="1" ht="19.899999999999999" customHeight="1" x14ac:dyDescent="0.25">
      <c r="A29" s="37"/>
      <c r="B29" s="243"/>
      <c r="C29" s="244"/>
      <c r="D29" s="244"/>
      <c r="E29" s="244"/>
      <c r="F29" s="244"/>
      <c r="G29" s="245"/>
      <c r="H29" s="100"/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/>
      <c r="U29" s="34" t="str">
        <f t="shared" si="6"/>
        <v xml:space="preserve"> </v>
      </c>
      <c r="V29" s="35" t="str">
        <f t="shared" si="7"/>
        <v xml:space="preserve"> </v>
      </c>
      <c r="W29" s="29"/>
      <c r="X29" s="34" t="str">
        <f t="shared" si="8"/>
        <v xml:space="preserve"> </v>
      </c>
      <c r="Y29" s="36" t="str">
        <f t="shared" si="9"/>
        <v xml:space="preserve"> </v>
      </c>
    </row>
    <row r="30" spans="1:25" s="27" customFormat="1" ht="19.899999999999999" customHeight="1" x14ac:dyDescent="0.25">
      <c r="A30" s="37"/>
      <c r="B30" s="243"/>
      <c r="C30" s="244"/>
      <c r="D30" s="244"/>
      <c r="E30" s="244"/>
      <c r="F30" s="244"/>
      <c r="G30" s="245"/>
      <c r="H30" s="100"/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/>
      <c r="U30" s="34" t="str">
        <f t="shared" si="6"/>
        <v xml:space="preserve"> </v>
      </c>
      <c r="V30" s="35" t="str">
        <f t="shared" si="7"/>
        <v xml:space="preserve"> </v>
      </c>
      <c r="W30" s="29"/>
      <c r="X30" s="34" t="str">
        <f t="shared" si="8"/>
        <v xml:space="preserve"> </v>
      </c>
      <c r="Y30" s="36" t="str">
        <f t="shared" si="9"/>
        <v xml:space="preserve"> </v>
      </c>
    </row>
    <row r="31" spans="1:25" s="27" customFormat="1" ht="19.899999999999999" customHeight="1" x14ac:dyDescent="0.25">
      <c r="A31" s="28"/>
      <c r="B31" s="243"/>
      <c r="C31" s="244"/>
      <c r="D31" s="244"/>
      <c r="E31" s="244"/>
      <c r="F31" s="244"/>
      <c r="G31" s="245"/>
      <c r="H31" s="100"/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/>
      <c r="U31" s="34" t="str">
        <f t="shared" si="6"/>
        <v xml:space="preserve"> </v>
      </c>
      <c r="V31" s="35" t="str">
        <f t="shared" si="7"/>
        <v xml:space="preserve"> </v>
      </c>
      <c r="W31" s="29"/>
      <c r="X31" s="34" t="str">
        <f t="shared" si="8"/>
        <v xml:space="preserve"> </v>
      </c>
      <c r="Y31" s="36" t="str">
        <f t="shared" si="9"/>
        <v xml:space="preserve"> </v>
      </c>
    </row>
    <row r="32" spans="1:25" s="27" customFormat="1" ht="19.899999999999999" customHeight="1" x14ac:dyDescent="0.25">
      <c r="A32" s="28"/>
      <c r="B32" s="243"/>
      <c r="C32" s="244"/>
      <c r="D32" s="244"/>
      <c r="E32" s="244"/>
      <c r="F32" s="244"/>
      <c r="G32" s="245"/>
      <c r="H32" s="100"/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/>
      <c r="U32" s="34" t="str">
        <f t="shared" si="6"/>
        <v xml:space="preserve"> </v>
      </c>
      <c r="V32" s="35" t="str">
        <f t="shared" si="7"/>
        <v xml:space="preserve"> </v>
      </c>
      <c r="W32" s="29"/>
      <c r="X32" s="34" t="str">
        <f t="shared" si="8"/>
        <v xml:space="preserve"> </v>
      </c>
      <c r="Y32" s="36" t="str">
        <f t="shared" si="9"/>
        <v xml:space="preserve"> </v>
      </c>
    </row>
    <row r="33" spans="1:25" s="27" customFormat="1" ht="19.899999999999999" customHeight="1" x14ac:dyDescent="0.25">
      <c r="A33" s="37"/>
      <c r="B33" s="243"/>
      <c r="C33" s="244"/>
      <c r="D33" s="244"/>
      <c r="E33" s="244"/>
      <c r="F33" s="244"/>
      <c r="G33" s="245"/>
      <c r="H33" s="100"/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/>
      <c r="U33" s="34" t="str">
        <f t="shared" si="6"/>
        <v xml:space="preserve"> </v>
      </c>
      <c r="V33" s="35" t="str">
        <f t="shared" si="7"/>
        <v xml:space="preserve"> </v>
      </c>
      <c r="W33" s="29"/>
      <c r="X33" s="34" t="str">
        <f t="shared" si="8"/>
        <v xml:space="preserve"> </v>
      </c>
      <c r="Y33" s="36" t="str">
        <f t="shared" si="9"/>
        <v xml:space="preserve"> 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/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6384" width="1.7109375" style="75"/>
  </cols>
  <sheetData>
    <row r="1" spans="1:112" ht="38.2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</row>
    <row r="2" spans="1:112" ht="12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</row>
    <row r="3" spans="1:112" ht="12" customHeight="1" x14ac:dyDescent="0.2">
      <c r="A3" s="76"/>
      <c r="B3" s="77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</row>
    <row r="4" spans="1:112" ht="12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</row>
    <row r="5" spans="1:112" ht="12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</row>
    <row r="6" spans="1:112" ht="12" customHeight="1" x14ac:dyDescent="0.25">
      <c r="A6" s="78"/>
      <c r="B6" s="78"/>
      <c r="C6" s="78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</row>
    <row r="7" spans="1:112" ht="12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</row>
    <row r="8" spans="1:112" ht="12" customHeight="1" x14ac:dyDescent="0.25">
      <c r="A8" s="78"/>
      <c r="B8" s="80"/>
      <c r="C8" s="78"/>
      <c r="D8" s="78"/>
      <c r="E8" s="78"/>
      <c r="F8" s="78"/>
      <c r="G8" s="78"/>
      <c r="H8" s="78"/>
      <c r="I8" s="78"/>
      <c r="J8" s="78"/>
      <c r="K8" s="80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</row>
    <row r="9" spans="1:112" ht="12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</row>
    <row r="10" spans="1:112" ht="12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</row>
    <row r="11" spans="1:112" ht="12" customHeight="1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</row>
    <row r="12" spans="1:112" ht="12" customHeight="1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</row>
    <row r="13" spans="1:112" ht="12" customHeight="1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</row>
    <row r="14" spans="1:112" ht="12" customHeight="1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</row>
    <row r="15" spans="1:112" ht="12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</row>
    <row r="16" spans="1:112" ht="12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</row>
    <row r="17" spans="1:112" ht="12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</row>
    <row r="18" spans="1:112" ht="12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</row>
    <row r="19" spans="1:112" ht="12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3"/>
      <c r="DB19" s="82"/>
      <c r="DC19" s="82"/>
      <c r="DD19" s="82"/>
      <c r="DE19" s="82"/>
      <c r="DF19" s="82"/>
      <c r="DG19" s="82"/>
      <c r="DH19" s="82"/>
    </row>
    <row r="20" spans="1:112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4"/>
      <c r="DB20" s="82"/>
      <c r="DC20" s="82"/>
      <c r="DD20" s="82"/>
      <c r="DE20" s="82"/>
      <c r="DF20" s="82"/>
      <c r="DG20" s="82"/>
      <c r="DH20" s="82"/>
    </row>
    <row r="21" spans="1:112" ht="12" customHeigh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3"/>
      <c r="DB21" s="82"/>
      <c r="DC21" s="82"/>
      <c r="DD21" s="82"/>
      <c r="DE21" s="82"/>
      <c r="DF21" s="82"/>
      <c r="DG21" s="82"/>
      <c r="DH21" s="82"/>
    </row>
    <row r="22" spans="1:112" ht="12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</row>
    <row r="23" spans="1:112" ht="12" customHeight="1" x14ac:dyDescent="0.25">
      <c r="A23" s="78"/>
      <c r="B23" s="78"/>
      <c r="C23" s="78"/>
      <c r="D23" s="78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</row>
    <row r="24" spans="1:112" ht="12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</row>
    <row r="25" spans="1:112" ht="12" customHeigh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</row>
    <row r="26" spans="1:112" ht="12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78"/>
      <c r="BW26" s="78"/>
      <c r="BX26" s="78"/>
      <c r="BY26" s="78"/>
    </row>
    <row r="27" spans="1:112" ht="12" customHeight="1" x14ac:dyDescent="0.25">
      <c r="A27" s="7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78"/>
      <c r="BW27" s="78"/>
      <c r="BX27" s="78"/>
      <c r="BY27" s="78"/>
    </row>
    <row r="28" spans="1:112" ht="12" customHeight="1" x14ac:dyDescent="0.25">
      <c r="A28" s="7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8"/>
      <c r="BR28" s="78"/>
      <c r="BS28" s="78"/>
      <c r="BT28" s="78"/>
      <c r="BU28" s="78"/>
      <c r="BV28" s="78"/>
      <c r="BW28" s="78"/>
      <c r="BX28" s="78"/>
      <c r="BY28" s="78"/>
    </row>
    <row r="29" spans="1:112" ht="12" customHeight="1" x14ac:dyDescent="0.25">
      <c r="A29" s="7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8"/>
      <c r="BR29" s="78"/>
      <c r="BS29" s="78"/>
      <c r="BT29" s="78"/>
      <c r="BU29" s="78"/>
      <c r="BV29" s="78"/>
      <c r="BW29" s="78"/>
      <c r="BX29" s="78"/>
      <c r="BY29" s="78"/>
    </row>
    <row r="30" spans="1:112" ht="12" customHeight="1" x14ac:dyDescent="0.25">
      <c r="A30" s="7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78"/>
      <c r="BR30" s="78"/>
      <c r="BS30" s="78"/>
      <c r="BT30" s="78"/>
      <c r="BU30" s="78"/>
      <c r="BV30" s="78"/>
      <c r="BW30" s="78"/>
      <c r="BX30" s="78"/>
      <c r="BY30" s="78"/>
    </row>
    <row r="31" spans="1:112" ht="12" customHeight="1" x14ac:dyDescent="0.25">
      <c r="A31" s="7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78"/>
      <c r="BR31" s="78"/>
      <c r="BS31" s="78"/>
      <c r="BT31" s="78"/>
      <c r="BU31" s="78"/>
      <c r="BV31" s="78"/>
      <c r="BW31" s="78"/>
      <c r="BX31" s="78"/>
      <c r="BY31" s="78"/>
    </row>
    <row r="32" spans="1:112" ht="12" customHeight="1" x14ac:dyDescent="0.25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78"/>
      <c r="AP32" s="78"/>
      <c r="AQ32" s="78"/>
      <c r="AR32" s="78"/>
      <c r="AS32" s="78"/>
      <c r="AT32" s="78"/>
      <c r="AU32" s="78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78"/>
      <c r="BU32" s="78"/>
      <c r="BV32" s="78"/>
      <c r="BW32" s="78"/>
      <c r="BX32" s="78"/>
      <c r="BY32" s="78"/>
    </row>
    <row r="33" spans="1:100" ht="12" customHeight="1" x14ac:dyDescent="0.3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8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78"/>
      <c r="BI33" s="85"/>
      <c r="BJ33" s="85"/>
      <c r="BK33" s="85"/>
      <c r="BL33" s="85"/>
      <c r="BM33" s="85"/>
      <c r="BN33" s="89"/>
      <c r="BO33" s="89"/>
      <c r="BP33" s="89"/>
      <c r="BQ33" s="89"/>
      <c r="BR33" s="89"/>
      <c r="BS33" s="89"/>
      <c r="BT33" s="87"/>
      <c r="BU33" s="87"/>
      <c r="BV33" s="87"/>
      <c r="BW33" s="87"/>
      <c r="BX33" s="78"/>
      <c r="BY33" s="78"/>
    </row>
    <row r="34" spans="1:100" ht="12" customHeight="1" x14ac:dyDescent="0.3">
      <c r="A34" s="78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78"/>
      <c r="BI34" s="85"/>
      <c r="BJ34" s="85"/>
      <c r="BK34" s="85"/>
      <c r="BL34" s="85"/>
      <c r="BM34" s="85"/>
      <c r="BN34" s="89"/>
      <c r="BO34" s="89"/>
      <c r="BP34" s="89"/>
      <c r="BQ34" s="89"/>
      <c r="BR34" s="89"/>
      <c r="BS34" s="89"/>
      <c r="BT34" s="87"/>
      <c r="BU34" s="87"/>
      <c r="BV34" s="87"/>
      <c r="BW34" s="87"/>
      <c r="BX34" s="78"/>
      <c r="BY34" s="78"/>
    </row>
    <row r="35" spans="1:100" ht="12" customHeight="1" x14ac:dyDescent="0.25">
      <c r="A35" s="78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90"/>
      <c r="O35" s="90"/>
      <c r="P35" s="90"/>
      <c r="Q35" s="90"/>
      <c r="R35" s="90"/>
      <c r="S35" s="85"/>
      <c r="T35" s="85"/>
      <c r="U35" s="85"/>
      <c r="V35" s="85"/>
      <c r="W35" s="85"/>
      <c r="X35" s="85"/>
      <c r="Y35" s="8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78"/>
      <c r="BY35" s="78"/>
    </row>
    <row r="36" spans="1:100" ht="12" customHeight="1" x14ac:dyDescent="0.25">
      <c r="A36" s="78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90"/>
      <c r="O36" s="90"/>
      <c r="P36" s="90"/>
      <c r="Q36" s="90"/>
      <c r="R36" s="90"/>
      <c r="S36" s="85"/>
      <c r="T36" s="85"/>
      <c r="U36" s="85"/>
      <c r="V36" s="85"/>
      <c r="W36" s="85"/>
      <c r="X36" s="85"/>
      <c r="Y36" s="8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78"/>
      <c r="BY36" s="78"/>
    </row>
    <row r="37" spans="1:100" ht="12" customHeight="1" x14ac:dyDescent="0.2">
      <c r="A37" s="80"/>
      <c r="B37" s="78"/>
      <c r="C37" s="78"/>
      <c r="D37" s="78"/>
      <c r="E37" s="78"/>
      <c r="F37" s="78"/>
      <c r="G37" s="78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78"/>
      <c r="BU37" s="78"/>
      <c r="BV37" s="78"/>
      <c r="BW37" s="78"/>
      <c r="BX37" s="78"/>
      <c r="BY37" s="78"/>
    </row>
    <row r="38" spans="1:100" ht="12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2"/>
      <c r="BC38" s="93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</row>
    <row r="39" spans="1:100" ht="12" customHeight="1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7"/>
      <c r="AA39" s="91"/>
      <c r="AB39" s="91"/>
      <c r="AC39" s="91"/>
      <c r="AD39" s="91"/>
      <c r="AE39" s="91"/>
      <c r="AF39" s="91"/>
      <c r="AG39" s="91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</row>
    <row r="40" spans="1:100" ht="12" customHeight="1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87"/>
      <c r="AA40" s="91"/>
      <c r="AB40" s="91"/>
      <c r="AC40" s="91"/>
      <c r="AD40" s="91"/>
      <c r="AE40" s="91"/>
      <c r="AF40" s="91"/>
      <c r="AG40" s="91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4"/>
      <c r="BH40" s="94"/>
      <c r="BI40" s="94"/>
      <c r="BJ40" s="94"/>
      <c r="BK40" s="94"/>
      <c r="BL40" s="94"/>
      <c r="BM40" s="94"/>
      <c r="BN40" s="94"/>
      <c r="BO40" s="94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</row>
    <row r="41" spans="1:100" ht="12" customHeight="1" x14ac:dyDescent="0.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87"/>
      <c r="AA41" s="91"/>
      <c r="AB41" s="91"/>
      <c r="AC41" s="91"/>
      <c r="AD41" s="91"/>
      <c r="AE41" s="91"/>
      <c r="AF41" s="91"/>
      <c r="AG41" s="91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94"/>
      <c r="BH41" s="94"/>
      <c r="BI41" s="94"/>
      <c r="BJ41" s="94"/>
      <c r="BK41" s="94"/>
      <c r="BL41" s="94"/>
      <c r="BM41" s="94"/>
      <c r="BN41" s="94"/>
      <c r="BO41" s="94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</row>
    <row r="42" spans="1:100" ht="12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7"/>
      <c r="AA42" s="96"/>
      <c r="AB42" s="96"/>
      <c r="AC42" s="96"/>
      <c r="AD42" s="96"/>
      <c r="AE42" s="96"/>
      <c r="AF42" s="96"/>
      <c r="AG42" s="96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1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</row>
    <row r="43" spans="1:100" ht="12" customHeight="1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87"/>
      <c r="AA43" s="98"/>
      <c r="AB43" s="98"/>
      <c r="AC43" s="98"/>
      <c r="AD43" s="98"/>
      <c r="AE43" s="98"/>
      <c r="AF43" s="98"/>
      <c r="AG43" s="98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1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</row>
    <row r="44" spans="1:100" ht="12" customHeight="1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87"/>
      <c r="AA44" s="98"/>
      <c r="AB44" s="98"/>
      <c r="AC44" s="98"/>
      <c r="AD44" s="98"/>
      <c r="AE44" s="98"/>
      <c r="AF44" s="98"/>
      <c r="AG44" s="98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1"/>
      <c r="BS44" s="91"/>
      <c r="BT44" s="91"/>
      <c r="BU44" s="91"/>
      <c r="BV44" s="91"/>
      <c r="BW44" s="91"/>
      <c r="BX44" s="91"/>
      <c r="BY44" s="91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</row>
    <row r="45" spans="1:100" ht="12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87"/>
      <c r="AA45" s="99"/>
      <c r="AB45" s="99"/>
      <c r="AC45" s="99"/>
      <c r="AD45" s="99"/>
      <c r="AE45" s="99"/>
      <c r="AF45" s="99"/>
      <c r="AG45" s="99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1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</row>
    <row r="49" spans="1:4" ht="12" customHeight="1" x14ac:dyDescent="0.2">
      <c r="A49" s="87"/>
      <c r="B49" s="87"/>
      <c r="C49" s="87"/>
      <c r="D49" s="87"/>
    </row>
    <row r="50" spans="1:4" ht="12" customHeight="1" x14ac:dyDescent="0.2">
      <c r="A50" s="87"/>
      <c r="B50" s="87"/>
      <c r="C50" s="87"/>
      <c r="D50" s="87"/>
    </row>
    <row r="51" spans="1:4" ht="12" customHeight="1" x14ac:dyDescent="0.25">
      <c r="A51" s="85"/>
      <c r="B51" s="85"/>
      <c r="C51" s="87"/>
      <c r="D51" s="87"/>
    </row>
    <row r="52" spans="1:4" ht="12" customHeight="1" x14ac:dyDescent="0.25">
      <c r="A52" s="85"/>
      <c r="B52" s="85"/>
      <c r="C52" s="87"/>
      <c r="D52" s="87"/>
    </row>
    <row r="53" spans="1:4" ht="12" customHeight="1" x14ac:dyDescent="0.2">
      <c r="A53" s="87"/>
      <c r="B53" s="87"/>
      <c r="C53" s="87"/>
      <c r="D53" s="87"/>
    </row>
  </sheetData>
  <sheetProtection selectLockedCells="1"/>
  <printOptions horizontalCentered="1"/>
  <pageMargins left="0.25" right="0.25" top="0.25" bottom="0.25" header="0.375" footer="0.1"/>
  <pageSetup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16" t="s">
        <v>0</v>
      </c>
      <c r="B1" s="117"/>
      <c r="C1" s="118"/>
      <c r="D1" s="119" t="s">
        <v>100</v>
      </c>
      <c r="E1" s="120"/>
      <c r="F1" s="120"/>
      <c r="G1" s="121"/>
      <c r="H1" s="116" t="s">
        <v>4</v>
      </c>
      <c r="I1" s="122"/>
      <c r="J1" s="139" t="s">
        <v>88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53"/>
      <c r="W1" s="54"/>
      <c r="X1" s="54"/>
      <c r="Y1" s="55"/>
    </row>
    <row r="2" spans="1:25" ht="18" customHeight="1" x14ac:dyDescent="0.2">
      <c r="A2" s="106" t="s">
        <v>1</v>
      </c>
      <c r="B2" s="107"/>
      <c r="C2" s="108"/>
      <c r="D2" s="123">
        <v>44022</v>
      </c>
      <c r="E2" s="124"/>
      <c r="F2" s="124"/>
      <c r="G2" s="125"/>
      <c r="H2" s="126" t="s">
        <v>6</v>
      </c>
      <c r="I2" s="127"/>
      <c r="J2" s="133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  <c r="V2" s="49"/>
      <c r="W2" s="50"/>
      <c r="X2" s="50"/>
      <c r="Y2" s="56"/>
    </row>
    <row r="3" spans="1:25" ht="18" customHeight="1" thickBot="1" x14ac:dyDescent="0.25">
      <c r="A3" s="106" t="s">
        <v>2</v>
      </c>
      <c r="B3" s="107"/>
      <c r="C3" s="108"/>
      <c r="D3" s="130" t="s">
        <v>101</v>
      </c>
      <c r="E3" s="131"/>
      <c r="F3" s="131"/>
      <c r="G3" s="132"/>
      <c r="H3" s="128"/>
      <c r="I3" s="129"/>
      <c r="J3" s="136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51"/>
      <c r="W3" s="52"/>
      <c r="X3" s="52"/>
      <c r="Y3" s="57"/>
    </row>
    <row r="4" spans="1:25" ht="18" customHeight="1" thickTop="1" thickBot="1" x14ac:dyDescent="0.25">
      <c r="A4" s="106" t="s">
        <v>3</v>
      </c>
      <c r="B4" s="107"/>
      <c r="C4" s="108"/>
      <c r="D4" s="130" t="s">
        <v>99</v>
      </c>
      <c r="E4" s="131"/>
      <c r="F4" s="131"/>
      <c r="G4" s="132"/>
      <c r="H4" s="109" t="s">
        <v>9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1"/>
    </row>
    <row r="5" spans="1:25" ht="18" customHeight="1" thickTop="1" x14ac:dyDescent="0.2">
      <c r="A5" s="106" t="s">
        <v>5</v>
      </c>
      <c r="B5" s="107"/>
      <c r="C5" s="108"/>
      <c r="D5" s="123">
        <v>44022</v>
      </c>
      <c r="E5" s="124"/>
      <c r="F5" s="124"/>
      <c r="G5" s="125"/>
      <c r="H5" s="142" t="s">
        <v>13</v>
      </c>
      <c r="I5" s="143"/>
      <c r="J5" s="4"/>
      <c r="K5" s="4"/>
      <c r="L5" s="4"/>
      <c r="M5" s="4"/>
      <c r="N5" s="112" t="s">
        <v>14</v>
      </c>
      <c r="O5" s="113"/>
      <c r="P5" s="113"/>
      <c r="Q5" s="113"/>
      <c r="R5" s="113"/>
      <c r="S5" s="113"/>
      <c r="T5" s="114" t="s">
        <v>15</v>
      </c>
      <c r="U5" s="113"/>
      <c r="V5" s="113"/>
      <c r="W5" s="113"/>
      <c r="X5" s="113"/>
      <c r="Y5" s="115"/>
    </row>
    <row r="6" spans="1:25" ht="18" customHeight="1" thickBot="1" x14ac:dyDescent="0.25">
      <c r="A6" s="106" t="s">
        <v>7</v>
      </c>
      <c r="B6" s="107"/>
      <c r="C6" s="108"/>
      <c r="D6" s="130" t="s">
        <v>80</v>
      </c>
      <c r="E6" s="131"/>
      <c r="F6" s="131"/>
      <c r="G6" s="132"/>
      <c r="H6" s="144"/>
      <c r="I6" s="145"/>
      <c r="J6" s="4"/>
      <c r="K6" s="4"/>
      <c r="L6" s="4"/>
      <c r="M6" s="4"/>
      <c r="N6" s="158" t="s">
        <v>11</v>
      </c>
      <c r="O6" s="159"/>
      <c r="P6" s="159"/>
      <c r="Q6" s="160" t="s">
        <v>17</v>
      </c>
      <c r="R6" s="159"/>
      <c r="S6" s="161"/>
      <c r="T6" s="162" t="s">
        <v>11</v>
      </c>
      <c r="U6" s="163"/>
      <c r="V6" s="164"/>
      <c r="W6" s="162" t="s">
        <v>17</v>
      </c>
      <c r="X6" s="165"/>
      <c r="Y6" s="166"/>
    </row>
    <row r="7" spans="1:25" ht="18" customHeight="1" thickTop="1" thickBot="1" x14ac:dyDescent="0.25">
      <c r="A7" s="226" t="s">
        <v>8</v>
      </c>
      <c r="B7" s="227"/>
      <c r="C7" s="250"/>
      <c r="D7" s="173" t="s">
        <v>56</v>
      </c>
      <c r="E7" s="174"/>
      <c r="F7" s="174"/>
      <c r="G7" s="175"/>
      <c r="H7" s="176">
        <v>19</v>
      </c>
      <c r="I7" s="105"/>
      <c r="J7" s="167" t="s">
        <v>19</v>
      </c>
      <c r="K7" s="167"/>
      <c r="L7" s="167"/>
      <c r="M7" s="168"/>
      <c r="N7" s="169" t="s">
        <v>45</v>
      </c>
      <c r="O7" s="170"/>
      <c r="P7" s="170"/>
      <c r="Q7" s="146" t="str">
        <f>IF(N7="","",N7)</f>
        <v>2360/43-93</v>
      </c>
      <c r="R7" s="147"/>
      <c r="S7" s="147"/>
      <c r="T7" s="104" t="s">
        <v>97</v>
      </c>
      <c r="U7" s="171"/>
      <c r="V7" s="172"/>
      <c r="W7" s="146" t="str">
        <f>IF(T7="","",T7)</f>
        <v>ASC-DP</v>
      </c>
      <c r="X7" s="147"/>
      <c r="Y7" s="148"/>
    </row>
    <row r="8" spans="1:25" ht="18" customHeight="1" thickTop="1" thickBot="1" x14ac:dyDescent="0.25">
      <c r="A8" s="149" t="s">
        <v>10</v>
      </c>
      <c r="B8" s="150"/>
      <c r="C8" s="150"/>
      <c r="D8" s="150"/>
      <c r="E8" s="151"/>
      <c r="F8" s="2" t="s">
        <v>11</v>
      </c>
      <c r="G8" s="3" t="s">
        <v>12</v>
      </c>
      <c r="H8" s="177">
        <v>187883</v>
      </c>
      <c r="I8" s="101"/>
      <c r="J8" s="152" t="s">
        <v>21</v>
      </c>
      <c r="K8" s="152"/>
      <c r="L8" s="152"/>
      <c r="M8" s="153"/>
      <c r="N8" s="100" t="s">
        <v>94</v>
      </c>
      <c r="O8" s="154"/>
      <c r="P8" s="154"/>
      <c r="Q8" s="146" t="str">
        <f>IF(N8="","",N8)</f>
        <v>170573/PR295917</v>
      </c>
      <c r="R8" s="147"/>
      <c r="S8" s="147"/>
      <c r="T8" s="155" t="s">
        <v>98</v>
      </c>
      <c r="U8" s="156"/>
      <c r="V8" s="157"/>
      <c r="W8" s="146" t="str">
        <f>IF(T8="","",T8)</f>
        <v>0920930</v>
      </c>
      <c r="X8" s="147"/>
      <c r="Y8" s="148"/>
    </row>
    <row r="9" spans="1:25" ht="18" customHeight="1" thickTop="1" x14ac:dyDescent="0.2">
      <c r="A9" s="116" t="s">
        <v>16</v>
      </c>
      <c r="B9" s="117"/>
      <c r="C9" s="117"/>
      <c r="D9" s="117"/>
      <c r="E9" s="122"/>
      <c r="F9" s="5">
        <v>2.9944444444444445</v>
      </c>
      <c r="G9" s="6">
        <v>410.22777777777776</v>
      </c>
      <c r="H9" s="193">
        <v>44057</v>
      </c>
      <c r="I9" s="194"/>
      <c r="J9" s="152" t="s">
        <v>23</v>
      </c>
      <c r="K9" s="152"/>
      <c r="L9" s="152"/>
      <c r="M9" s="153"/>
      <c r="N9" s="187">
        <v>44219</v>
      </c>
      <c r="O9" s="188"/>
      <c r="P9" s="188"/>
      <c r="Q9" s="189">
        <f>IF(N9="","",N9)</f>
        <v>44219</v>
      </c>
      <c r="R9" s="190"/>
      <c r="S9" s="190"/>
      <c r="T9" s="187">
        <v>44245</v>
      </c>
      <c r="U9" s="188"/>
      <c r="V9" s="191"/>
      <c r="W9" s="189">
        <f>IF(T9="","",T9)</f>
        <v>44245</v>
      </c>
      <c r="X9" s="190"/>
      <c r="Y9" s="192"/>
    </row>
    <row r="10" spans="1:25" ht="18" customHeight="1" x14ac:dyDescent="0.2">
      <c r="A10" s="106" t="s">
        <v>18</v>
      </c>
      <c r="B10" s="107"/>
      <c r="C10" s="107"/>
      <c r="D10" s="107"/>
      <c r="E10" s="178"/>
      <c r="F10" s="5">
        <v>2.0611111111111109</v>
      </c>
      <c r="G10" s="6">
        <v>228.55</v>
      </c>
      <c r="H10" s="185" t="s">
        <v>25</v>
      </c>
      <c r="I10" s="186"/>
      <c r="J10" s="152" t="s">
        <v>26</v>
      </c>
      <c r="K10" s="152"/>
      <c r="L10" s="152"/>
      <c r="M10" s="153"/>
      <c r="N10" s="179">
        <v>0.21240000000000001</v>
      </c>
      <c r="O10" s="180"/>
      <c r="P10" s="180"/>
      <c r="Q10" s="181">
        <v>0.36880000000000002</v>
      </c>
      <c r="R10" s="182"/>
      <c r="S10" s="182"/>
      <c r="T10" s="179">
        <v>0.22520000000000001</v>
      </c>
      <c r="U10" s="180"/>
      <c r="V10" s="183"/>
      <c r="W10" s="181">
        <v>0.37569999999999998</v>
      </c>
      <c r="X10" s="182"/>
      <c r="Y10" s="184"/>
    </row>
    <row r="11" spans="1:25" ht="18" customHeight="1" x14ac:dyDescent="0.2">
      <c r="A11" s="106" t="s">
        <v>20</v>
      </c>
      <c r="B11" s="107"/>
      <c r="C11" s="107"/>
      <c r="D11" s="107"/>
      <c r="E11" s="178"/>
      <c r="F11" s="5">
        <v>1.2777777777777777</v>
      </c>
      <c r="G11" s="6">
        <v>185.37222222222223</v>
      </c>
      <c r="H11" s="185" t="s">
        <v>25</v>
      </c>
      <c r="I11" s="186"/>
      <c r="J11" s="152" t="s">
        <v>28</v>
      </c>
      <c r="K11" s="152"/>
      <c r="L11" s="152"/>
      <c r="M11" s="153"/>
      <c r="N11" s="195">
        <v>1</v>
      </c>
      <c r="O11" s="196"/>
      <c r="P11" s="197"/>
      <c r="Q11" s="195">
        <v>1</v>
      </c>
      <c r="R11" s="196"/>
      <c r="S11" s="196"/>
      <c r="T11" s="195">
        <v>1</v>
      </c>
      <c r="U11" s="196"/>
      <c r="V11" s="197"/>
      <c r="W11" s="195">
        <v>1</v>
      </c>
      <c r="X11" s="196"/>
      <c r="Y11" s="198"/>
    </row>
    <row r="12" spans="1:25" ht="18" customHeight="1" x14ac:dyDescent="0.2">
      <c r="A12" s="106" t="s">
        <v>22</v>
      </c>
      <c r="B12" s="107"/>
      <c r="C12" s="107"/>
      <c r="D12" s="107"/>
      <c r="E12" s="178"/>
      <c r="F12" s="5">
        <v>0.98888888888888893</v>
      </c>
      <c r="G12" s="6">
        <v>160.1</v>
      </c>
      <c r="H12" s="177">
        <v>1</v>
      </c>
      <c r="I12" s="101"/>
      <c r="J12" s="152" t="s">
        <v>30</v>
      </c>
      <c r="K12" s="152"/>
      <c r="L12" s="152"/>
      <c r="M12" s="153"/>
      <c r="N12" s="195">
        <v>1</v>
      </c>
      <c r="O12" s="196"/>
      <c r="P12" s="197"/>
      <c r="Q12" s="195">
        <v>1</v>
      </c>
      <c r="R12" s="196"/>
      <c r="S12" s="196"/>
      <c r="T12" s="195">
        <v>60</v>
      </c>
      <c r="U12" s="196"/>
      <c r="V12" s="197"/>
      <c r="W12" s="195">
        <v>60</v>
      </c>
      <c r="X12" s="196"/>
      <c r="Y12" s="198"/>
    </row>
    <row r="13" spans="1:25" ht="18" customHeight="1" x14ac:dyDescent="0.2">
      <c r="A13" s="106" t="s">
        <v>24</v>
      </c>
      <c r="B13" s="107"/>
      <c r="C13" s="107"/>
      <c r="D13" s="107"/>
      <c r="E13" s="178"/>
      <c r="F13" s="5">
        <v>0.7055555555555556</v>
      </c>
      <c r="G13" s="6">
        <v>155.6888888888889</v>
      </c>
      <c r="H13" s="177">
        <v>1</v>
      </c>
      <c r="I13" s="101"/>
      <c r="J13" s="152" t="s">
        <v>31</v>
      </c>
      <c r="K13" s="152"/>
      <c r="L13" s="152"/>
      <c r="M13" s="153"/>
      <c r="N13" s="195">
        <v>1</v>
      </c>
      <c r="O13" s="196"/>
      <c r="P13" s="197"/>
      <c r="Q13" s="195">
        <v>1</v>
      </c>
      <c r="R13" s="196"/>
      <c r="S13" s="196"/>
      <c r="T13" s="195">
        <v>1</v>
      </c>
      <c r="U13" s="196"/>
      <c r="V13" s="197"/>
      <c r="W13" s="195">
        <v>1</v>
      </c>
      <c r="X13" s="196"/>
      <c r="Y13" s="198"/>
    </row>
    <row r="14" spans="1:25" ht="18" customHeight="1" x14ac:dyDescent="0.2">
      <c r="A14" s="106" t="s">
        <v>27</v>
      </c>
      <c r="B14" s="107"/>
      <c r="C14" s="107"/>
      <c r="D14" s="107"/>
      <c r="E14" s="178"/>
      <c r="F14" s="5">
        <v>2.3055555555555554</v>
      </c>
      <c r="G14" s="6">
        <v>294.62777777777779</v>
      </c>
      <c r="H14" s="177">
        <v>5</v>
      </c>
      <c r="I14" s="101"/>
      <c r="J14" s="152" t="s">
        <v>32</v>
      </c>
      <c r="K14" s="152"/>
      <c r="L14" s="152"/>
      <c r="M14" s="153"/>
      <c r="N14" s="199">
        <v>1</v>
      </c>
      <c r="O14" s="200"/>
      <c r="P14" s="201"/>
      <c r="Q14" s="199">
        <v>232</v>
      </c>
      <c r="R14" s="200"/>
      <c r="S14" s="200"/>
      <c r="T14" s="100">
        <v>9</v>
      </c>
      <c r="U14" s="154"/>
      <c r="V14" s="202"/>
      <c r="W14" s="203">
        <v>1637</v>
      </c>
      <c r="X14" s="154"/>
      <c r="Y14" s="204"/>
    </row>
    <row r="15" spans="1:25" ht="18" customHeight="1" thickBot="1" x14ac:dyDescent="0.25">
      <c r="A15" s="106" t="s">
        <v>29</v>
      </c>
      <c r="B15" s="107"/>
      <c r="C15" s="107"/>
      <c r="D15" s="107"/>
      <c r="E15" s="178"/>
      <c r="F15" s="5">
        <v>0.81111111111111112</v>
      </c>
      <c r="G15" s="6">
        <v>160.23888888888888</v>
      </c>
      <c r="H15" s="235" t="s">
        <v>25</v>
      </c>
      <c r="I15" s="236"/>
      <c r="J15" s="219" t="s">
        <v>33</v>
      </c>
      <c r="K15" s="219"/>
      <c r="L15" s="219"/>
      <c r="M15" s="220"/>
      <c r="N15" s="224">
        <f>IF(ISBLANK(N14)," ",(3+3.29*(((N14/N12)*N13*(1+(N13/N12)))^0.5))/(N10*N11*N13))</f>
        <v>36.029955839018278</v>
      </c>
      <c r="O15" s="222"/>
      <c r="P15" s="223"/>
      <c r="Q15" s="224">
        <f>IF(ISBLANK(Q14)," ",(3+3.29*(((Q14/Q12)*Q13*(1+(Q13/Q12)))^0.5))/(Q10*Q11*Q13))</f>
        <v>200.29492641510322</v>
      </c>
      <c r="R15" s="222"/>
      <c r="S15" s="223"/>
      <c r="T15" s="221">
        <f>IF(ISBLANK(T14)," ",(3+3.29*(((T14/T12)*T13*(1+(T13/T12)))^0.5))/(T10*T11*T13))</f>
        <v>19.026581135375864</v>
      </c>
      <c r="U15" s="222"/>
      <c r="V15" s="223"/>
      <c r="W15" s="224">
        <f>IF(ISBLANK(W14)," ",(3+3.29*(((W14/W12)*W13*(1+(W13/W12)))^0.5))/(W10*W11*W13))</f>
        <v>54.105456733349733</v>
      </c>
      <c r="X15" s="222"/>
      <c r="Y15" s="225"/>
    </row>
    <row r="16" spans="1:25" ht="18" customHeight="1" thickTop="1" thickBot="1" x14ac:dyDescent="0.25">
      <c r="A16" s="226" t="s">
        <v>43</v>
      </c>
      <c r="B16" s="227"/>
      <c r="C16" s="227"/>
      <c r="D16" s="227"/>
      <c r="E16" s="228"/>
      <c r="F16" s="224" t="s">
        <v>25</v>
      </c>
      <c r="G16" s="249"/>
      <c r="H16" s="142" t="s">
        <v>13</v>
      </c>
      <c r="I16" s="237"/>
      <c r="J16" s="229" t="s">
        <v>14</v>
      </c>
      <c r="K16" s="229"/>
      <c r="L16" s="229"/>
      <c r="M16" s="229"/>
      <c r="N16" s="229"/>
      <c r="O16" s="229"/>
      <c r="P16" s="229"/>
      <c r="Q16" s="229"/>
      <c r="R16" s="229"/>
      <c r="S16" s="230"/>
      <c r="T16" s="231" t="s">
        <v>15</v>
      </c>
      <c r="U16" s="232"/>
      <c r="V16" s="232"/>
      <c r="W16" s="232"/>
      <c r="X16" s="233"/>
      <c r="Y16" s="234"/>
    </row>
    <row r="17" spans="1:25" ht="18" customHeight="1" thickTop="1" thickBot="1" x14ac:dyDescent="0.25">
      <c r="A17" s="58" t="s">
        <v>34</v>
      </c>
      <c r="B17" s="205" t="s">
        <v>35</v>
      </c>
      <c r="C17" s="205"/>
      <c r="D17" s="205"/>
      <c r="E17" s="205"/>
      <c r="F17" s="205"/>
      <c r="G17" s="206"/>
      <c r="H17" s="144"/>
      <c r="I17" s="238"/>
      <c r="J17" s="207" t="s">
        <v>11</v>
      </c>
      <c r="K17" s="207"/>
      <c r="L17" s="207"/>
      <c r="M17" s="207"/>
      <c r="N17" s="207"/>
      <c r="O17" s="208" t="s">
        <v>17</v>
      </c>
      <c r="P17" s="209"/>
      <c r="Q17" s="209"/>
      <c r="R17" s="209"/>
      <c r="S17" s="210"/>
      <c r="T17" s="211" t="s">
        <v>11</v>
      </c>
      <c r="U17" s="212"/>
      <c r="V17" s="213"/>
      <c r="W17" s="162" t="s">
        <v>17</v>
      </c>
      <c r="X17" s="214"/>
      <c r="Y17" s="215"/>
    </row>
    <row r="18" spans="1:25" ht="18" customHeight="1" thickTop="1" thickBot="1" x14ac:dyDescent="0.25">
      <c r="A18" s="58"/>
      <c r="B18" s="73"/>
      <c r="C18" s="73"/>
      <c r="D18" s="73"/>
      <c r="E18" s="73"/>
      <c r="F18" s="73"/>
      <c r="G18" s="73"/>
      <c r="H18" s="239"/>
      <c r="I18" s="240"/>
      <c r="J18" s="72"/>
      <c r="K18" s="72"/>
      <c r="L18" s="72"/>
      <c r="M18" s="72"/>
      <c r="N18" s="72"/>
      <c r="O18" s="61"/>
      <c r="P18" s="62"/>
      <c r="Q18" s="62"/>
      <c r="R18" s="62"/>
      <c r="S18" s="62"/>
      <c r="T18" s="69"/>
      <c r="U18" s="70"/>
      <c r="V18" s="71"/>
      <c r="W18" s="63"/>
      <c r="X18" s="64"/>
      <c r="Y18" s="65"/>
    </row>
    <row r="19" spans="1:25" ht="49.9" customHeight="1" thickTop="1" thickBot="1" x14ac:dyDescent="0.25">
      <c r="A19" s="7" t="s">
        <v>36</v>
      </c>
      <c r="B19" s="216" t="s">
        <v>37</v>
      </c>
      <c r="C19" s="217"/>
      <c r="D19" s="217"/>
      <c r="E19" s="217"/>
      <c r="F19" s="217"/>
      <c r="G19" s="218"/>
      <c r="H19" s="241" t="s">
        <v>96</v>
      </c>
      <c r="I19" s="242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s">
        <v>38</v>
      </c>
      <c r="P19" s="9" t="s">
        <v>39</v>
      </c>
      <c r="Q19" s="9" t="s">
        <v>40</v>
      </c>
      <c r="R19" s="9" t="s">
        <v>41</v>
      </c>
      <c r="S19" s="10" t="s">
        <v>42</v>
      </c>
      <c r="T19" s="12" t="s">
        <v>38</v>
      </c>
      <c r="U19" s="9" t="s">
        <v>41</v>
      </c>
      <c r="V19" s="10" t="s">
        <v>42</v>
      </c>
      <c r="W19" s="12" t="s">
        <v>38</v>
      </c>
      <c r="X19" s="9" t="s">
        <v>41</v>
      </c>
      <c r="Y19" s="13" t="s">
        <v>42</v>
      </c>
    </row>
    <row r="20" spans="1:25" s="27" customFormat="1" ht="19.899999999999999" customHeight="1" thickTop="1" x14ac:dyDescent="0.25">
      <c r="A20" s="14">
        <v>13</v>
      </c>
      <c r="B20" s="251" t="s">
        <v>48</v>
      </c>
      <c r="C20" s="252"/>
      <c r="D20" s="252"/>
      <c r="E20" s="252"/>
      <c r="F20" s="252"/>
      <c r="G20" s="253"/>
      <c r="H20" s="104">
        <v>5</v>
      </c>
      <c r="I20" s="105"/>
      <c r="J20" s="15"/>
      <c r="K20" s="16"/>
      <c r="L20" s="17" t="str">
        <f>IF(ISBLANK(K20)," ",IF(K20=" "," ",(3+3.29*(((K20)*$N$13*(1+($N$13/$N$12)))^0.5))/($N$11*$N$10*$N$13)))</f>
        <v xml:space="preserve"> </v>
      </c>
      <c r="M20" s="18" t="str">
        <f t="shared" ref="M20:M39" si="0">IF(ISBLANK(J20)," ",(J20/$N$13)-K20)</f>
        <v xml:space="preserve"> </v>
      </c>
      <c r="N20" s="19" t="str">
        <f>IF(ISBLANK(J20)," ",M20/(N$10*N$11))</f>
        <v xml:space="preserve"> </v>
      </c>
      <c r="O20" s="15"/>
      <c r="P20" s="20"/>
      <c r="Q20" s="21" t="str">
        <f>IF(ISBLANK(P20)," ",IF(P20=" "," ",(3+3.29*(((P20)*$Q$13*(1+($Q$13/$Q$12)))^0.5))/($Q$11*$Q$10*$Q$13)))</f>
        <v xml:space="preserve"> </v>
      </c>
      <c r="R20" s="22" t="str">
        <f>IF(ISBLANK(O20)," ",(O20/$Q$13)-P20)</f>
        <v xml:space="preserve"> </v>
      </c>
      <c r="S20" s="19" t="str">
        <f>IF(ISBLANK(O20)," ",R20/(Q$10*Q$11))</f>
        <v xml:space="preserve"> </v>
      </c>
      <c r="T20" s="23">
        <v>0</v>
      </c>
      <c r="U20" s="24">
        <f>IF(ISBLANK(T20)," ",(T20/$T$13)-($T$14/$T$12))</f>
        <v>-0.15</v>
      </c>
      <c r="V20" s="25">
        <f>IF(ISBLANK(T20), " ", (U20/T$10))</f>
        <v>-0.66607460035523969</v>
      </c>
      <c r="W20" s="23">
        <v>22</v>
      </c>
      <c r="X20" s="24">
        <f>IF(ISBLANK(W20)," ",(W20/$W$13)-($W$14/$W$12))</f>
        <v>-5.283333333333335</v>
      </c>
      <c r="Y20" s="26">
        <f>IF(ISBLANK(W20), " ", (X20/$W$10))</f>
        <v>-14.062638630112684</v>
      </c>
    </row>
    <row r="21" spans="1:25" s="27" customFormat="1" ht="19.899999999999999" customHeight="1" x14ac:dyDescent="0.25">
      <c r="A21" s="28">
        <v>14</v>
      </c>
      <c r="B21" s="243" t="s">
        <v>47</v>
      </c>
      <c r="C21" s="244"/>
      <c r="D21" s="244"/>
      <c r="E21" s="244"/>
      <c r="F21" s="244"/>
      <c r="G21" s="245"/>
      <c r="H21" s="100">
        <v>5</v>
      </c>
      <c r="I21" s="101"/>
      <c r="J21" s="29"/>
      <c r="K21" s="30"/>
      <c r="L21" s="17" t="str">
        <f t="shared" ref="L21:L39" si="1">IF(ISBLANK(K21)," ",IF(K21=" "," ",(3+3.29*(((K21)*$N$13*(1+($N$13/$N$12)))^0.5))/($N$11*$N$10*$N$13)))</f>
        <v xml:space="preserve"> </v>
      </c>
      <c r="M21" s="31" t="str">
        <f t="shared" si="0"/>
        <v xml:space="preserve"> </v>
      </c>
      <c r="N21" s="32" t="str">
        <f t="shared" ref="N21:N39" si="2">IF(ISBLANK(J21)," ",M21/(N$10*N$11))</f>
        <v xml:space="preserve"> </v>
      </c>
      <c r="O21" s="29"/>
      <c r="P21" s="33"/>
      <c r="Q21" s="17" t="str">
        <f t="shared" ref="Q21:Q39" si="3">IF(ISBLANK(P21)," ",IF(P21=" "," ",(3+3.29*(((P21)*$Q$13*(1+($Q$13/$Q$12)))^0.5))/($Q$11*$Q$10*$Q$13)))</f>
        <v xml:space="preserve"> </v>
      </c>
      <c r="R21" s="31" t="str">
        <f t="shared" ref="R21:R39" si="4">IF(ISBLANK(O21)," ",(O21/$Q$13)-P21)</f>
        <v xml:space="preserve"> </v>
      </c>
      <c r="S21" s="32" t="str">
        <f t="shared" ref="S21:S39" si="5">IF(ISBLANK(O21)," ",R21/(Q$10*Q$11))</f>
        <v xml:space="preserve"> </v>
      </c>
      <c r="T21" s="29">
        <v>0</v>
      </c>
      <c r="U21" s="34">
        <f t="shared" ref="U21:U39" si="6">IF(ISBLANK(T21)," ",(T21/$T$13)-($T$14/$T$12))</f>
        <v>-0.15</v>
      </c>
      <c r="V21" s="35">
        <f t="shared" ref="V21:V39" si="7">IF(ISBLANK(T21), " ", (U21/T$10))</f>
        <v>-0.66607460035523969</v>
      </c>
      <c r="W21" s="29">
        <v>25</v>
      </c>
      <c r="X21" s="34">
        <f t="shared" ref="X21:X39" si="8">IF(ISBLANK(W21)," ",(W21/$W$13)-($W$14/$W$12))</f>
        <v>-2.283333333333335</v>
      </c>
      <c r="Y21" s="36">
        <f>IF(ISBLANK(W21), " ", (X21/$W$10))</f>
        <v>-6.0775441398278813</v>
      </c>
    </row>
    <row r="22" spans="1:25" s="27" customFormat="1" ht="19.899999999999999" customHeight="1" x14ac:dyDescent="0.25">
      <c r="A22" s="37">
        <v>15</v>
      </c>
      <c r="B22" s="243" t="s">
        <v>57</v>
      </c>
      <c r="C22" s="244"/>
      <c r="D22" s="244"/>
      <c r="E22" s="244"/>
      <c r="F22" s="244"/>
      <c r="G22" s="245"/>
      <c r="H22" s="100">
        <v>7</v>
      </c>
      <c r="I22" s="101"/>
      <c r="J22" s="29"/>
      <c r="K22" s="30"/>
      <c r="L22" s="17" t="str">
        <f t="shared" si="1"/>
        <v xml:space="preserve"> </v>
      </c>
      <c r="M22" s="31" t="str">
        <f t="shared" si="0"/>
        <v xml:space="preserve"> </v>
      </c>
      <c r="N22" s="32" t="str">
        <f t="shared" si="2"/>
        <v xml:space="preserve"> </v>
      </c>
      <c r="O22" s="29"/>
      <c r="P22" s="33"/>
      <c r="Q22" s="17" t="str">
        <f t="shared" si="3"/>
        <v xml:space="preserve"> </v>
      </c>
      <c r="R22" s="31" t="str">
        <f t="shared" si="4"/>
        <v xml:space="preserve"> </v>
      </c>
      <c r="S22" s="32" t="str">
        <f t="shared" si="5"/>
        <v xml:space="preserve"> </v>
      </c>
      <c r="T22" s="29">
        <v>0</v>
      </c>
      <c r="U22" s="34">
        <f t="shared" si="6"/>
        <v>-0.15</v>
      </c>
      <c r="V22" s="35">
        <f t="shared" si="7"/>
        <v>-0.66607460035523969</v>
      </c>
      <c r="W22" s="29">
        <v>26</v>
      </c>
      <c r="X22" s="34">
        <f t="shared" si="8"/>
        <v>-1.283333333333335</v>
      </c>
      <c r="Y22" s="36">
        <f t="shared" ref="Y22:Y39" si="9">IF(ISBLANK(W22), " ", (X22/$W$10))</f>
        <v>-3.4158459763996141</v>
      </c>
    </row>
    <row r="23" spans="1:25" s="27" customFormat="1" ht="19.899999999999999" customHeight="1" x14ac:dyDescent="0.25">
      <c r="A23" s="28">
        <v>16</v>
      </c>
      <c r="B23" s="243" t="s">
        <v>53</v>
      </c>
      <c r="C23" s="244"/>
      <c r="D23" s="244"/>
      <c r="E23" s="244"/>
      <c r="F23" s="244"/>
      <c r="G23" s="245"/>
      <c r="H23" s="100">
        <v>7</v>
      </c>
      <c r="I23" s="101"/>
      <c r="J23" s="29"/>
      <c r="K23" s="30"/>
      <c r="L23" s="17" t="str">
        <f t="shared" si="1"/>
        <v xml:space="preserve"> </v>
      </c>
      <c r="M23" s="31" t="str">
        <f t="shared" si="0"/>
        <v xml:space="preserve"> </v>
      </c>
      <c r="N23" s="32" t="str">
        <f t="shared" si="2"/>
        <v xml:space="preserve"> </v>
      </c>
      <c r="O23" s="29"/>
      <c r="P23" s="33"/>
      <c r="Q23" s="17" t="str">
        <f t="shared" si="3"/>
        <v xml:space="preserve"> </v>
      </c>
      <c r="R23" s="31" t="str">
        <f t="shared" si="4"/>
        <v xml:space="preserve"> </v>
      </c>
      <c r="S23" s="32" t="str">
        <f t="shared" si="5"/>
        <v xml:space="preserve"> </v>
      </c>
      <c r="T23" s="29">
        <v>0</v>
      </c>
      <c r="U23" s="34">
        <f t="shared" si="6"/>
        <v>-0.15</v>
      </c>
      <c r="V23" s="35">
        <f t="shared" si="7"/>
        <v>-0.66607460035523969</v>
      </c>
      <c r="W23" s="29">
        <v>31</v>
      </c>
      <c r="X23" s="34">
        <f t="shared" si="8"/>
        <v>3.716666666666665</v>
      </c>
      <c r="Y23" s="36">
        <f t="shared" si="9"/>
        <v>9.8926448407417222</v>
      </c>
    </row>
    <row r="24" spans="1:25" s="27" customFormat="1" ht="19.899999999999999" customHeight="1" x14ac:dyDescent="0.25">
      <c r="A24" s="37">
        <v>17</v>
      </c>
      <c r="B24" s="243" t="s">
        <v>58</v>
      </c>
      <c r="C24" s="244"/>
      <c r="D24" s="244"/>
      <c r="E24" s="244"/>
      <c r="F24" s="244"/>
      <c r="G24" s="245"/>
      <c r="H24" s="100">
        <v>9</v>
      </c>
      <c r="I24" s="101"/>
      <c r="J24" s="29"/>
      <c r="K24" s="30"/>
      <c r="L24" s="17" t="str">
        <f t="shared" si="1"/>
        <v xml:space="preserve"> </v>
      </c>
      <c r="M24" s="38" t="str">
        <f t="shared" si="0"/>
        <v xml:space="preserve"> </v>
      </c>
      <c r="N24" s="32" t="str">
        <f t="shared" si="2"/>
        <v xml:space="preserve"> </v>
      </c>
      <c r="O24" s="29"/>
      <c r="P24" s="33"/>
      <c r="Q24" s="17" t="str">
        <f t="shared" si="3"/>
        <v xml:space="preserve"> </v>
      </c>
      <c r="R24" s="31" t="str">
        <f t="shared" si="4"/>
        <v xml:space="preserve"> </v>
      </c>
      <c r="S24" s="32" t="str">
        <f t="shared" si="5"/>
        <v xml:space="preserve"> </v>
      </c>
      <c r="T24" s="29">
        <v>0</v>
      </c>
      <c r="U24" s="34">
        <f t="shared" si="6"/>
        <v>-0.15</v>
      </c>
      <c r="V24" s="35">
        <f t="shared" si="7"/>
        <v>-0.66607460035523969</v>
      </c>
      <c r="W24" s="29">
        <v>20</v>
      </c>
      <c r="X24" s="34">
        <f t="shared" si="8"/>
        <v>-7.283333333333335</v>
      </c>
      <c r="Y24" s="36">
        <f t="shared" si="9"/>
        <v>-19.386034956969219</v>
      </c>
    </row>
    <row r="25" spans="1:25" s="27" customFormat="1" ht="19.899999999999999" customHeight="1" x14ac:dyDescent="0.25">
      <c r="A25" s="28">
        <v>18</v>
      </c>
      <c r="B25" s="243" t="s">
        <v>59</v>
      </c>
      <c r="C25" s="244"/>
      <c r="D25" s="244"/>
      <c r="E25" s="244"/>
      <c r="F25" s="244"/>
      <c r="G25" s="245"/>
      <c r="H25" s="100">
        <v>6</v>
      </c>
      <c r="I25" s="101"/>
      <c r="J25" s="29"/>
      <c r="K25" s="30"/>
      <c r="L25" s="17" t="str">
        <f t="shared" si="1"/>
        <v xml:space="preserve"> </v>
      </c>
      <c r="M25" s="31" t="str">
        <f t="shared" si="0"/>
        <v xml:space="preserve"> </v>
      </c>
      <c r="N25" s="32" t="str">
        <f t="shared" si="2"/>
        <v xml:space="preserve"> </v>
      </c>
      <c r="O25" s="29"/>
      <c r="P25" s="33"/>
      <c r="Q25" s="17" t="str">
        <f t="shared" si="3"/>
        <v xml:space="preserve"> </v>
      </c>
      <c r="R25" s="31" t="str">
        <f t="shared" si="4"/>
        <v xml:space="preserve"> </v>
      </c>
      <c r="S25" s="32" t="str">
        <f t="shared" si="5"/>
        <v xml:space="preserve"> </v>
      </c>
      <c r="T25" s="29">
        <v>0</v>
      </c>
      <c r="U25" s="34">
        <f t="shared" si="6"/>
        <v>-0.15</v>
      </c>
      <c r="V25" s="35">
        <f t="shared" si="7"/>
        <v>-0.66607460035523969</v>
      </c>
      <c r="W25" s="29">
        <v>24</v>
      </c>
      <c r="X25" s="34">
        <f t="shared" si="8"/>
        <v>-3.283333333333335</v>
      </c>
      <c r="Y25" s="36">
        <f t="shared" si="9"/>
        <v>-8.7392423032561481</v>
      </c>
    </row>
    <row r="26" spans="1:25" s="27" customFormat="1" ht="19.899999999999999" customHeight="1" x14ac:dyDescent="0.25">
      <c r="A26" s="37">
        <v>19</v>
      </c>
      <c r="B26" s="243" t="s">
        <v>60</v>
      </c>
      <c r="C26" s="244"/>
      <c r="D26" s="244"/>
      <c r="E26" s="244"/>
      <c r="F26" s="244"/>
      <c r="G26" s="245"/>
      <c r="H26" s="100">
        <v>8</v>
      </c>
      <c r="I26" s="101"/>
      <c r="J26" s="29"/>
      <c r="K26" s="30"/>
      <c r="L26" s="17" t="str">
        <f t="shared" si="1"/>
        <v xml:space="preserve"> </v>
      </c>
      <c r="M26" s="31" t="str">
        <f t="shared" si="0"/>
        <v xml:space="preserve"> </v>
      </c>
      <c r="N26" s="32" t="str">
        <f t="shared" si="2"/>
        <v xml:space="preserve"> </v>
      </c>
      <c r="O26" s="29"/>
      <c r="P26" s="33"/>
      <c r="Q26" s="17" t="str">
        <f t="shared" si="3"/>
        <v xml:space="preserve"> </v>
      </c>
      <c r="R26" s="31" t="str">
        <f t="shared" si="4"/>
        <v xml:space="preserve"> </v>
      </c>
      <c r="S26" s="32" t="str">
        <f t="shared" si="5"/>
        <v xml:space="preserve"> </v>
      </c>
      <c r="T26" s="29">
        <v>0</v>
      </c>
      <c r="U26" s="34">
        <f t="shared" si="6"/>
        <v>-0.15</v>
      </c>
      <c r="V26" s="35">
        <f t="shared" si="7"/>
        <v>-0.66607460035523969</v>
      </c>
      <c r="W26" s="29">
        <v>36</v>
      </c>
      <c r="X26" s="34">
        <f t="shared" si="8"/>
        <v>8.716666666666665</v>
      </c>
      <c r="Y26" s="36">
        <f t="shared" si="9"/>
        <v>23.201135657883061</v>
      </c>
    </row>
    <row r="27" spans="1:25" s="27" customFormat="1" ht="19.899999999999999" customHeight="1" x14ac:dyDescent="0.25">
      <c r="A27" s="28">
        <v>20</v>
      </c>
      <c r="B27" s="243" t="s">
        <v>61</v>
      </c>
      <c r="C27" s="244"/>
      <c r="D27" s="244"/>
      <c r="E27" s="244"/>
      <c r="F27" s="244"/>
      <c r="G27" s="245"/>
      <c r="H27" s="100">
        <v>11</v>
      </c>
      <c r="I27" s="101"/>
      <c r="J27" s="29"/>
      <c r="K27" s="30"/>
      <c r="L27" s="17" t="str">
        <f t="shared" si="1"/>
        <v xml:space="preserve"> </v>
      </c>
      <c r="M27" s="31" t="str">
        <f t="shared" si="0"/>
        <v xml:space="preserve"> </v>
      </c>
      <c r="N27" s="32" t="str">
        <f t="shared" si="2"/>
        <v xml:space="preserve"> </v>
      </c>
      <c r="O27" s="29"/>
      <c r="P27" s="33"/>
      <c r="Q27" s="17" t="str">
        <f t="shared" si="3"/>
        <v xml:space="preserve"> </v>
      </c>
      <c r="R27" s="31" t="str">
        <f t="shared" si="4"/>
        <v xml:space="preserve"> </v>
      </c>
      <c r="S27" s="32" t="str">
        <f t="shared" si="5"/>
        <v xml:space="preserve"> </v>
      </c>
      <c r="T27" s="29">
        <v>0</v>
      </c>
      <c r="U27" s="34">
        <f t="shared" si="6"/>
        <v>-0.15</v>
      </c>
      <c r="V27" s="35">
        <f t="shared" si="7"/>
        <v>-0.66607460035523969</v>
      </c>
      <c r="W27" s="29">
        <v>20</v>
      </c>
      <c r="X27" s="34">
        <f t="shared" si="8"/>
        <v>-7.283333333333335</v>
      </c>
      <c r="Y27" s="36">
        <f t="shared" si="9"/>
        <v>-19.386034956969219</v>
      </c>
    </row>
    <row r="28" spans="1:25" s="27" customFormat="1" ht="19.899999999999999" customHeight="1" x14ac:dyDescent="0.25">
      <c r="A28" s="37">
        <v>21</v>
      </c>
      <c r="B28" s="243" t="s">
        <v>62</v>
      </c>
      <c r="C28" s="244"/>
      <c r="D28" s="244"/>
      <c r="E28" s="244"/>
      <c r="F28" s="244"/>
      <c r="G28" s="245"/>
      <c r="H28" s="100">
        <v>14</v>
      </c>
      <c r="I28" s="101"/>
      <c r="J28" s="29"/>
      <c r="K28" s="30"/>
      <c r="L28" s="17" t="str">
        <f t="shared" si="1"/>
        <v xml:space="preserve"> </v>
      </c>
      <c r="M28" s="31" t="str">
        <f t="shared" si="0"/>
        <v xml:space="preserve"> </v>
      </c>
      <c r="N28" s="32" t="str">
        <f t="shared" si="2"/>
        <v xml:space="preserve"> </v>
      </c>
      <c r="O28" s="29"/>
      <c r="P28" s="33"/>
      <c r="Q28" s="17" t="str">
        <f t="shared" si="3"/>
        <v xml:space="preserve"> </v>
      </c>
      <c r="R28" s="31" t="str">
        <f t="shared" si="4"/>
        <v xml:space="preserve"> </v>
      </c>
      <c r="S28" s="32" t="str">
        <f t="shared" si="5"/>
        <v xml:space="preserve"> </v>
      </c>
      <c r="T28" s="29">
        <v>0</v>
      </c>
      <c r="U28" s="34">
        <f t="shared" si="6"/>
        <v>-0.15</v>
      </c>
      <c r="V28" s="35">
        <f t="shared" si="7"/>
        <v>-0.66607460035523969</v>
      </c>
      <c r="W28" s="29">
        <v>30</v>
      </c>
      <c r="X28" s="34">
        <f t="shared" si="8"/>
        <v>2.716666666666665</v>
      </c>
      <c r="Y28" s="36">
        <f t="shared" si="9"/>
        <v>7.2309466773134554</v>
      </c>
    </row>
    <row r="29" spans="1:25" s="27" customFormat="1" ht="19.899999999999999" customHeight="1" x14ac:dyDescent="0.25">
      <c r="A29" s="28">
        <v>22</v>
      </c>
      <c r="B29" s="243" t="s">
        <v>63</v>
      </c>
      <c r="C29" s="244"/>
      <c r="D29" s="244"/>
      <c r="E29" s="244"/>
      <c r="F29" s="244"/>
      <c r="G29" s="245"/>
      <c r="H29" s="100">
        <v>7</v>
      </c>
      <c r="I29" s="101"/>
      <c r="J29" s="29"/>
      <c r="K29" s="30"/>
      <c r="L29" s="17" t="str">
        <f t="shared" si="1"/>
        <v xml:space="preserve"> </v>
      </c>
      <c r="M29" s="31" t="str">
        <f t="shared" si="0"/>
        <v xml:space="preserve"> </v>
      </c>
      <c r="N29" s="32" t="str">
        <f t="shared" si="2"/>
        <v xml:space="preserve"> </v>
      </c>
      <c r="O29" s="29"/>
      <c r="P29" s="33"/>
      <c r="Q29" s="17" t="str">
        <f t="shared" si="3"/>
        <v xml:space="preserve"> </v>
      </c>
      <c r="R29" s="31" t="str">
        <f t="shared" si="4"/>
        <v xml:space="preserve"> </v>
      </c>
      <c r="S29" s="32" t="str">
        <f t="shared" si="5"/>
        <v xml:space="preserve"> </v>
      </c>
      <c r="T29" s="29">
        <v>0</v>
      </c>
      <c r="U29" s="34">
        <f t="shared" si="6"/>
        <v>-0.15</v>
      </c>
      <c r="V29" s="35">
        <f t="shared" si="7"/>
        <v>-0.66607460035523969</v>
      </c>
      <c r="W29" s="29">
        <v>19</v>
      </c>
      <c r="X29" s="34">
        <f t="shared" si="8"/>
        <v>-8.283333333333335</v>
      </c>
      <c r="Y29" s="36">
        <f t="shared" si="9"/>
        <v>-22.047733120397485</v>
      </c>
    </row>
    <row r="30" spans="1:25" s="27" customFormat="1" ht="19.899999999999999" customHeight="1" x14ac:dyDescent="0.25">
      <c r="A30" s="37">
        <v>23</v>
      </c>
      <c r="B30" s="243" t="s">
        <v>64</v>
      </c>
      <c r="C30" s="244"/>
      <c r="D30" s="244"/>
      <c r="E30" s="244"/>
      <c r="F30" s="244"/>
      <c r="G30" s="245"/>
      <c r="H30" s="100">
        <v>7</v>
      </c>
      <c r="I30" s="101"/>
      <c r="J30" s="29"/>
      <c r="K30" s="30"/>
      <c r="L30" s="17" t="str">
        <f t="shared" si="1"/>
        <v xml:space="preserve"> </v>
      </c>
      <c r="M30" s="31" t="str">
        <f t="shared" si="0"/>
        <v xml:space="preserve"> </v>
      </c>
      <c r="N30" s="32" t="str">
        <f t="shared" si="2"/>
        <v xml:space="preserve"> </v>
      </c>
      <c r="O30" s="29"/>
      <c r="P30" s="33"/>
      <c r="Q30" s="17" t="str">
        <f t="shared" si="3"/>
        <v xml:space="preserve"> </v>
      </c>
      <c r="R30" s="31" t="str">
        <f t="shared" si="4"/>
        <v xml:space="preserve"> </v>
      </c>
      <c r="S30" s="32" t="str">
        <f t="shared" si="5"/>
        <v xml:space="preserve"> </v>
      </c>
      <c r="T30" s="29">
        <v>0</v>
      </c>
      <c r="U30" s="34">
        <f t="shared" si="6"/>
        <v>-0.15</v>
      </c>
      <c r="V30" s="35">
        <f t="shared" si="7"/>
        <v>-0.66607460035523969</v>
      </c>
      <c r="W30" s="29">
        <v>36</v>
      </c>
      <c r="X30" s="34">
        <f t="shared" si="8"/>
        <v>8.716666666666665</v>
      </c>
      <c r="Y30" s="36">
        <f t="shared" si="9"/>
        <v>23.201135657883061</v>
      </c>
    </row>
    <row r="31" spans="1:25" s="27" customFormat="1" ht="19.899999999999999" customHeight="1" x14ac:dyDescent="0.25">
      <c r="A31" s="28">
        <v>24</v>
      </c>
      <c r="B31" s="243" t="s">
        <v>65</v>
      </c>
      <c r="C31" s="244"/>
      <c r="D31" s="244"/>
      <c r="E31" s="244"/>
      <c r="F31" s="244"/>
      <c r="G31" s="245"/>
      <c r="H31" s="100">
        <v>12</v>
      </c>
      <c r="I31" s="101"/>
      <c r="J31" s="29"/>
      <c r="K31" s="30"/>
      <c r="L31" s="17" t="str">
        <f t="shared" si="1"/>
        <v xml:space="preserve"> </v>
      </c>
      <c r="M31" s="31" t="str">
        <f t="shared" si="0"/>
        <v xml:space="preserve"> </v>
      </c>
      <c r="N31" s="32" t="str">
        <f t="shared" si="2"/>
        <v xml:space="preserve"> </v>
      </c>
      <c r="O31" s="29"/>
      <c r="P31" s="33"/>
      <c r="Q31" s="17" t="str">
        <f t="shared" si="3"/>
        <v xml:space="preserve"> </v>
      </c>
      <c r="R31" s="31" t="str">
        <f t="shared" si="4"/>
        <v xml:space="preserve"> </v>
      </c>
      <c r="S31" s="32" t="str">
        <f t="shared" si="5"/>
        <v xml:space="preserve"> </v>
      </c>
      <c r="T31" s="29">
        <v>0</v>
      </c>
      <c r="U31" s="34">
        <f t="shared" si="6"/>
        <v>-0.15</v>
      </c>
      <c r="V31" s="35">
        <f t="shared" si="7"/>
        <v>-0.66607460035523969</v>
      </c>
      <c r="W31" s="29">
        <v>28</v>
      </c>
      <c r="X31" s="34">
        <f t="shared" si="8"/>
        <v>0.71666666666666501</v>
      </c>
      <c r="Y31" s="36">
        <f t="shared" si="9"/>
        <v>1.9075503504569205</v>
      </c>
    </row>
    <row r="32" spans="1:25" s="27" customFormat="1" ht="19.899999999999999" customHeight="1" x14ac:dyDescent="0.25">
      <c r="A32" s="37">
        <v>25</v>
      </c>
      <c r="B32" s="243" t="s">
        <v>66</v>
      </c>
      <c r="C32" s="244"/>
      <c r="D32" s="244"/>
      <c r="E32" s="244"/>
      <c r="F32" s="244"/>
      <c r="G32" s="245"/>
      <c r="H32" s="100">
        <v>11</v>
      </c>
      <c r="I32" s="101"/>
      <c r="J32" s="29"/>
      <c r="K32" s="30"/>
      <c r="L32" s="17" t="str">
        <f t="shared" si="1"/>
        <v xml:space="preserve"> </v>
      </c>
      <c r="M32" s="31" t="str">
        <f t="shared" si="0"/>
        <v xml:space="preserve"> </v>
      </c>
      <c r="N32" s="32" t="str">
        <f t="shared" si="2"/>
        <v xml:space="preserve"> </v>
      </c>
      <c r="O32" s="29"/>
      <c r="P32" s="33"/>
      <c r="Q32" s="17" t="str">
        <f t="shared" si="3"/>
        <v xml:space="preserve"> </v>
      </c>
      <c r="R32" s="31" t="str">
        <f t="shared" si="4"/>
        <v xml:space="preserve"> </v>
      </c>
      <c r="S32" s="32" t="str">
        <f t="shared" si="5"/>
        <v xml:space="preserve"> </v>
      </c>
      <c r="T32" s="29">
        <v>0</v>
      </c>
      <c r="U32" s="34">
        <f t="shared" si="6"/>
        <v>-0.15</v>
      </c>
      <c r="V32" s="35">
        <f t="shared" si="7"/>
        <v>-0.66607460035523969</v>
      </c>
      <c r="W32" s="29">
        <v>27</v>
      </c>
      <c r="X32" s="34">
        <f t="shared" si="8"/>
        <v>-0.28333333333333499</v>
      </c>
      <c r="Y32" s="36">
        <f t="shared" si="9"/>
        <v>-0.75414781297134681</v>
      </c>
    </row>
    <row r="33" spans="1:25" s="27" customFormat="1" ht="19.899999999999999" customHeight="1" x14ac:dyDescent="0.25">
      <c r="A33" s="28">
        <v>26</v>
      </c>
      <c r="B33" s="243" t="s">
        <v>67</v>
      </c>
      <c r="C33" s="244"/>
      <c r="D33" s="244"/>
      <c r="E33" s="244"/>
      <c r="F33" s="244"/>
      <c r="G33" s="245"/>
      <c r="H33" s="100">
        <v>11</v>
      </c>
      <c r="I33" s="101"/>
      <c r="J33" s="29"/>
      <c r="K33" s="30"/>
      <c r="L33" s="17" t="str">
        <f t="shared" si="1"/>
        <v xml:space="preserve"> </v>
      </c>
      <c r="M33" s="31" t="str">
        <f t="shared" si="0"/>
        <v xml:space="preserve"> </v>
      </c>
      <c r="N33" s="32" t="str">
        <f t="shared" si="2"/>
        <v xml:space="preserve"> </v>
      </c>
      <c r="O33" s="29"/>
      <c r="P33" s="33"/>
      <c r="Q33" s="17" t="str">
        <f t="shared" si="3"/>
        <v xml:space="preserve"> </v>
      </c>
      <c r="R33" s="31" t="str">
        <f t="shared" si="4"/>
        <v xml:space="preserve"> </v>
      </c>
      <c r="S33" s="32" t="str">
        <f t="shared" si="5"/>
        <v xml:space="preserve"> </v>
      </c>
      <c r="T33" s="29">
        <v>0</v>
      </c>
      <c r="U33" s="34">
        <f t="shared" si="6"/>
        <v>-0.15</v>
      </c>
      <c r="V33" s="35">
        <f t="shared" si="7"/>
        <v>-0.66607460035523969</v>
      </c>
      <c r="W33" s="29">
        <v>32</v>
      </c>
      <c r="X33" s="34">
        <f t="shared" si="8"/>
        <v>4.716666666666665</v>
      </c>
      <c r="Y33" s="36">
        <f t="shared" si="9"/>
        <v>12.55434300416999</v>
      </c>
    </row>
    <row r="34" spans="1:25" s="27" customFormat="1" ht="19.899999999999999" customHeight="1" x14ac:dyDescent="0.25">
      <c r="A34" s="37"/>
      <c r="B34" s="243"/>
      <c r="C34" s="244"/>
      <c r="D34" s="244"/>
      <c r="E34" s="244"/>
      <c r="F34" s="244"/>
      <c r="G34" s="245"/>
      <c r="H34" s="100"/>
      <c r="I34" s="101"/>
      <c r="J34" s="29"/>
      <c r="K34" s="30"/>
      <c r="L34" s="17" t="str">
        <f t="shared" si="1"/>
        <v xml:space="preserve"> </v>
      </c>
      <c r="M34" s="31" t="str">
        <f t="shared" si="0"/>
        <v xml:space="preserve"> </v>
      </c>
      <c r="N34" s="32" t="str">
        <f t="shared" si="2"/>
        <v xml:space="preserve"> </v>
      </c>
      <c r="O34" s="29"/>
      <c r="P34" s="33"/>
      <c r="Q34" s="17" t="str">
        <f t="shared" si="3"/>
        <v xml:space="preserve"> </v>
      </c>
      <c r="R34" s="31" t="str">
        <f t="shared" si="4"/>
        <v xml:space="preserve"> </v>
      </c>
      <c r="S34" s="32" t="str">
        <f t="shared" si="5"/>
        <v xml:space="preserve"> </v>
      </c>
      <c r="T34" s="29"/>
      <c r="U34" s="34" t="str">
        <f t="shared" si="6"/>
        <v xml:space="preserve"> </v>
      </c>
      <c r="V34" s="35" t="str">
        <f t="shared" si="7"/>
        <v xml:space="preserve"> </v>
      </c>
      <c r="W34" s="29"/>
      <c r="X34" s="34" t="str">
        <f t="shared" si="8"/>
        <v xml:space="preserve"> </v>
      </c>
      <c r="Y34" s="36" t="str">
        <f t="shared" si="9"/>
        <v xml:space="preserve"> </v>
      </c>
    </row>
    <row r="35" spans="1:25" s="27" customFormat="1" ht="19.899999999999999" customHeight="1" x14ac:dyDescent="0.25">
      <c r="A35" s="28"/>
      <c r="B35" s="243" t="s">
        <v>95</v>
      </c>
      <c r="C35" s="244"/>
      <c r="D35" s="244"/>
      <c r="E35" s="244"/>
      <c r="F35" s="244"/>
      <c r="G35" s="245"/>
      <c r="H35" s="100"/>
      <c r="I35" s="101"/>
      <c r="J35" s="29"/>
      <c r="K35" s="30"/>
      <c r="L35" s="17" t="str">
        <f t="shared" si="1"/>
        <v xml:space="preserve"> </v>
      </c>
      <c r="M35" s="31" t="str">
        <f t="shared" si="0"/>
        <v xml:space="preserve"> </v>
      </c>
      <c r="N35" s="32" t="str">
        <f t="shared" si="2"/>
        <v xml:space="preserve"> </v>
      </c>
      <c r="O35" s="29"/>
      <c r="P35" s="33"/>
      <c r="Q35" s="17" t="str">
        <f t="shared" si="3"/>
        <v xml:space="preserve"> </v>
      </c>
      <c r="R35" s="31" t="str">
        <f t="shared" si="4"/>
        <v xml:space="preserve"> </v>
      </c>
      <c r="S35" s="32" t="str">
        <f t="shared" si="5"/>
        <v xml:space="preserve"> </v>
      </c>
      <c r="T35" s="29"/>
      <c r="U35" s="34" t="str">
        <f t="shared" si="6"/>
        <v xml:space="preserve"> </v>
      </c>
      <c r="V35" s="35" t="str">
        <f t="shared" si="7"/>
        <v xml:space="preserve"> </v>
      </c>
      <c r="W35" s="29"/>
      <c r="X35" s="34" t="str">
        <f t="shared" si="8"/>
        <v xml:space="preserve"> </v>
      </c>
      <c r="Y35" s="36" t="str">
        <f t="shared" si="9"/>
        <v xml:space="preserve"> </v>
      </c>
    </row>
    <row r="36" spans="1:25" s="27" customFormat="1" ht="19.899999999999999" customHeight="1" x14ac:dyDescent="0.25">
      <c r="A36" s="37"/>
      <c r="B36" s="243"/>
      <c r="C36" s="244"/>
      <c r="D36" s="244"/>
      <c r="E36" s="244"/>
      <c r="F36" s="244"/>
      <c r="G36" s="245"/>
      <c r="H36" s="100"/>
      <c r="I36" s="101"/>
      <c r="J36" s="29"/>
      <c r="K36" s="30"/>
      <c r="L36" s="17" t="str">
        <f t="shared" si="1"/>
        <v xml:space="preserve"> </v>
      </c>
      <c r="M36" s="31" t="str">
        <f t="shared" si="0"/>
        <v xml:space="preserve"> </v>
      </c>
      <c r="N36" s="32" t="str">
        <f t="shared" si="2"/>
        <v xml:space="preserve"> </v>
      </c>
      <c r="O36" s="29"/>
      <c r="P36" s="33"/>
      <c r="Q36" s="17" t="str">
        <f t="shared" si="3"/>
        <v xml:space="preserve"> </v>
      </c>
      <c r="R36" s="31" t="str">
        <f t="shared" si="4"/>
        <v xml:space="preserve"> </v>
      </c>
      <c r="S36" s="32" t="str">
        <f t="shared" si="5"/>
        <v xml:space="preserve"> </v>
      </c>
      <c r="T36" s="29"/>
      <c r="U36" s="34" t="str">
        <f t="shared" si="6"/>
        <v xml:space="preserve"> </v>
      </c>
      <c r="V36" s="35" t="str">
        <f t="shared" si="7"/>
        <v xml:space="preserve"> </v>
      </c>
      <c r="W36" s="29"/>
      <c r="X36" s="34" t="str">
        <f t="shared" si="8"/>
        <v xml:space="preserve"> </v>
      </c>
      <c r="Y36" s="36" t="str">
        <f t="shared" si="9"/>
        <v xml:space="preserve"> </v>
      </c>
    </row>
    <row r="37" spans="1:25" s="27" customFormat="1" ht="19.899999999999999" customHeight="1" x14ac:dyDescent="0.25">
      <c r="A37" s="37"/>
      <c r="B37" s="243"/>
      <c r="C37" s="244"/>
      <c r="D37" s="244"/>
      <c r="E37" s="244"/>
      <c r="F37" s="244"/>
      <c r="G37" s="245"/>
      <c r="H37" s="100"/>
      <c r="I37" s="101"/>
      <c r="J37" s="29"/>
      <c r="K37" s="30"/>
      <c r="L37" s="17" t="str">
        <f t="shared" si="1"/>
        <v xml:space="preserve"> </v>
      </c>
      <c r="M37" s="31" t="str">
        <f t="shared" si="0"/>
        <v xml:space="preserve"> </v>
      </c>
      <c r="N37" s="32" t="str">
        <f t="shared" si="2"/>
        <v xml:space="preserve"> </v>
      </c>
      <c r="O37" s="29"/>
      <c r="P37" s="33"/>
      <c r="Q37" s="17" t="str">
        <f t="shared" si="3"/>
        <v xml:space="preserve"> </v>
      </c>
      <c r="R37" s="31" t="str">
        <f t="shared" si="4"/>
        <v xml:space="preserve"> </v>
      </c>
      <c r="S37" s="32" t="str">
        <f t="shared" si="5"/>
        <v xml:space="preserve"> </v>
      </c>
      <c r="T37" s="29"/>
      <c r="U37" s="34" t="str">
        <f t="shared" si="6"/>
        <v xml:space="preserve"> </v>
      </c>
      <c r="V37" s="35" t="str">
        <f t="shared" si="7"/>
        <v xml:space="preserve"> </v>
      </c>
      <c r="W37" s="29"/>
      <c r="X37" s="34" t="str">
        <f t="shared" si="8"/>
        <v xml:space="preserve"> </v>
      </c>
      <c r="Y37" s="36" t="str">
        <f t="shared" si="9"/>
        <v xml:space="preserve"> </v>
      </c>
    </row>
    <row r="38" spans="1:25" s="27" customFormat="1" ht="19.899999999999999" customHeight="1" x14ac:dyDescent="0.25">
      <c r="A38" s="37"/>
      <c r="B38" s="243"/>
      <c r="C38" s="244"/>
      <c r="D38" s="244"/>
      <c r="E38" s="244"/>
      <c r="F38" s="244"/>
      <c r="G38" s="245"/>
      <c r="H38" s="100"/>
      <c r="I38" s="101"/>
      <c r="J38" s="29"/>
      <c r="K38" s="30"/>
      <c r="L38" s="17" t="str">
        <f t="shared" si="1"/>
        <v xml:space="preserve"> </v>
      </c>
      <c r="M38" s="31" t="str">
        <f t="shared" si="0"/>
        <v xml:space="preserve"> </v>
      </c>
      <c r="N38" s="32" t="str">
        <f t="shared" si="2"/>
        <v xml:space="preserve"> </v>
      </c>
      <c r="O38" s="29"/>
      <c r="P38" s="33"/>
      <c r="Q38" s="17" t="str">
        <f t="shared" si="3"/>
        <v xml:space="preserve"> </v>
      </c>
      <c r="R38" s="31" t="str">
        <f t="shared" si="4"/>
        <v xml:space="preserve"> </v>
      </c>
      <c r="S38" s="32" t="str">
        <f t="shared" si="5"/>
        <v xml:space="preserve"> </v>
      </c>
      <c r="T38" s="29"/>
      <c r="U38" s="34" t="str">
        <f t="shared" si="6"/>
        <v xml:space="preserve"> </v>
      </c>
      <c r="V38" s="35" t="str">
        <f t="shared" si="7"/>
        <v xml:space="preserve"> </v>
      </c>
      <c r="W38" s="29"/>
      <c r="X38" s="34" t="str">
        <f t="shared" si="8"/>
        <v xml:space="preserve"> </v>
      </c>
      <c r="Y38" s="36" t="str">
        <f t="shared" si="9"/>
        <v xml:space="preserve"> </v>
      </c>
    </row>
    <row r="39" spans="1:25" s="27" customFormat="1" ht="19.899999999999999" customHeight="1" thickBot="1" x14ac:dyDescent="0.3">
      <c r="A39" s="39"/>
      <c r="B39" s="246"/>
      <c r="C39" s="247"/>
      <c r="D39" s="247"/>
      <c r="E39" s="247"/>
      <c r="F39" s="247"/>
      <c r="G39" s="248"/>
      <c r="H39" s="102"/>
      <c r="I39" s="103"/>
      <c r="J39" s="40"/>
      <c r="K39" s="41"/>
      <c r="L39" s="42" t="str">
        <f t="shared" si="1"/>
        <v xml:space="preserve"> </v>
      </c>
      <c r="M39" s="43" t="str">
        <f t="shared" si="0"/>
        <v xml:space="preserve"> </v>
      </c>
      <c r="N39" s="44" t="str">
        <f t="shared" si="2"/>
        <v xml:space="preserve"> </v>
      </c>
      <c r="O39" s="40"/>
      <c r="P39" s="45"/>
      <c r="Q39" s="42" t="str">
        <f t="shared" si="3"/>
        <v xml:space="preserve"> </v>
      </c>
      <c r="R39" s="43" t="str">
        <f t="shared" si="4"/>
        <v xml:space="preserve"> </v>
      </c>
      <c r="S39" s="44" t="str">
        <f t="shared" si="5"/>
        <v xml:space="preserve"> </v>
      </c>
      <c r="T39" s="40"/>
      <c r="U39" s="46" t="str">
        <f t="shared" si="6"/>
        <v xml:space="preserve"> </v>
      </c>
      <c r="V39" s="47" t="str">
        <f t="shared" si="7"/>
        <v xml:space="preserve"> </v>
      </c>
      <c r="W39" s="40"/>
      <c r="X39" s="46" t="str">
        <f t="shared" si="8"/>
        <v xml:space="preserve"> </v>
      </c>
      <c r="Y39" s="48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Sub-Basement</vt:lpstr>
      <vt:lpstr>SB</vt:lpstr>
      <vt:lpstr>Catwalk</vt:lpstr>
      <vt:lpstr>CW</vt:lpstr>
      <vt:lpstr>Basement</vt:lpstr>
      <vt:lpstr>B</vt:lpstr>
      <vt:lpstr>1st Floor</vt:lpstr>
      <vt:lpstr>1</vt:lpstr>
      <vt:lpstr>2nd Floor</vt:lpstr>
      <vt:lpstr>2</vt:lpstr>
      <vt:lpstr>3rd Floor</vt:lpstr>
      <vt:lpstr>3</vt:lpstr>
      <vt:lpstr>4th Floor</vt:lpstr>
      <vt:lpstr>4</vt:lpstr>
      <vt:lpstr>5th Floor</vt:lpstr>
      <vt:lpstr>5</vt:lpstr>
      <vt:lpstr>6th Floor</vt:lpstr>
      <vt:lpstr>6</vt:lpstr>
      <vt:lpstr>7th Floor</vt:lpstr>
      <vt:lpstr>7</vt:lpstr>
      <vt:lpstr>8th Floor</vt:lpstr>
      <vt:lpstr>8</vt:lpstr>
      <vt:lpstr>9th Floor</vt:lpstr>
      <vt:lpstr>9</vt:lpstr>
      <vt:lpstr>'1'!Print_Area</vt:lpstr>
      <vt:lpstr>'1st Floor'!Print_Area</vt:lpstr>
      <vt:lpstr>'2'!Print_Area</vt:lpstr>
      <vt:lpstr>'2nd Floor'!Print_Area</vt:lpstr>
      <vt:lpstr>'3'!Print_Area</vt:lpstr>
      <vt:lpstr>'3rd Floor'!Print_Area</vt:lpstr>
      <vt:lpstr>'4'!Print_Area</vt:lpstr>
      <vt:lpstr>'4th Floor'!Print_Area</vt:lpstr>
      <vt:lpstr>'5'!Print_Area</vt:lpstr>
      <vt:lpstr>'5th Floor'!Print_Area</vt:lpstr>
      <vt:lpstr>'6'!Print_Area</vt:lpstr>
      <vt:lpstr>'6th Floor'!Print_Area</vt:lpstr>
      <vt:lpstr>'7'!Print_Area</vt:lpstr>
      <vt:lpstr>'7th Floor'!Print_Area</vt:lpstr>
      <vt:lpstr>'8'!Print_Area</vt:lpstr>
      <vt:lpstr>'8th Floor'!Print_Area</vt:lpstr>
      <vt:lpstr>'9'!Print_Area</vt:lpstr>
      <vt:lpstr>'9th Floor'!Print_Area</vt:lpstr>
      <vt:lpstr>B!Print_Area</vt:lpstr>
      <vt:lpstr>Basement!Print_Area</vt:lpstr>
      <vt:lpstr>Catwalk!Print_Area</vt:lpstr>
      <vt:lpstr>CW!Print_Area</vt:lpstr>
      <vt:lpstr>SB!Print_Area</vt:lpstr>
      <vt:lpstr>'Sub-Basement'!Print_Area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Max Pinion</cp:lastModifiedBy>
  <cp:lastPrinted>2020-03-12T20:09:19Z</cp:lastPrinted>
  <dcterms:created xsi:type="dcterms:W3CDTF">2020-03-10T17:52:55Z</dcterms:created>
  <dcterms:modified xsi:type="dcterms:W3CDTF">2020-07-13T13:48:12Z</dcterms:modified>
</cp:coreProperties>
</file>