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985" windowWidth="25200" xWindow="0" yWindow="0"/>
  </bookViews>
  <sheets>
    <sheet name="2360-190602" sheetId="1" state="visible" r:id="rId1"/>
    <sheet name="Map (2)" sheetId="2" state="visible" r:id="rId2"/>
    <sheet name="Map (3)" sheetId="3" state="visible" r:id="rId3"/>
    <sheet name="Map (4)" sheetId="4" state="visible" r:id="rId4"/>
    <sheet name="Map (5)" sheetId="5" state="visible" r:id="rId5"/>
    <sheet name="Map (7)" sheetId="6" state="visible" r:id="rId6"/>
    <sheet name="Map (6)" sheetId="7" state="visible" r:id="rId7"/>
  </sheets>
  <definedNames>
    <definedName localSheetId="0" name="_2360">#REF!</definedName>
    <definedName localSheetId="1" name="_2360">#REF!</definedName>
    <definedName localSheetId="2" name="_2360">#REF!</definedName>
    <definedName localSheetId="3" name="_2360">#REF!</definedName>
    <definedName localSheetId="4" name="_2360">#REF!</definedName>
    <definedName localSheetId="6" name="_2360">#REF!</definedName>
    <definedName localSheetId="5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 (2)'!$A$1:$BY$45</definedName>
    <definedName localSheetId="2" name="_xlnm.Print_Area">'Map (3)'!$A$1:$BY$45</definedName>
    <definedName localSheetId="3" name="_xlnm.Print_Area">'Map (4)'!$A$1:$BY$45</definedName>
    <definedName localSheetId="4" name="_xlnm.Print_Area">'Map (5)'!$A$1:$BY$45</definedName>
    <definedName localSheetId="5" name="_xlnm.Print_Area">'Map (7)'!$A$1:$BY$45</definedName>
    <definedName localSheetId="6" name="_xlnm.Print_Area">'Map (6)'!$A$1:$BY$45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8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20" numFmtId="0"/>
    <xf borderId="0" fillId="0" fontId="20" numFmtId="0"/>
  </cellStyleXfs>
  <cellXfs count="331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borderId="71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4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10" fillId="2" fontId="3" numFmtId="14" pivotButton="0" quotePrefix="0" xfId="0">
      <alignment horizontal="center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7" fillId="2" fontId="17" numFmtId="0" pivotButton="0" quotePrefix="0" xfId="0">
      <alignment horizontal="right" vertical="center"/>
      <protection hidden="0" locked="0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horizontal="right" vertical="center"/>
      <protection hidden="0" locked="0"/>
    </xf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borderId="0" fillId="0" fontId="20" numFmtId="0" pivotButton="0" quotePrefix="0" xfId="1"/>
    <xf applyAlignment="1" borderId="24" fillId="0" fontId="27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applyAlignment="1" borderId="82" fillId="0" fontId="22" numFmtId="0" pivotButton="0" quotePrefix="0" xfId="1">
      <alignment vertical="center"/>
    </xf>
    <xf borderId="47" fillId="0" fontId="20" numFmtId="0" pivotButton="0" quotePrefix="0" xfId="1"/>
    <xf borderId="0" fillId="0" fontId="19" numFmtId="49" pivotButton="0" quotePrefix="0" xfId="1"/>
    <xf borderId="82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19" numFmtId="0" pivotButton="0" quotePrefix="0" xfId="1"/>
    <xf applyAlignment="1" borderId="0" fillId="0" fontId="19" numFmtId="0" pivotButton="0" quotePrefix="0" xfId="1">
      <alignment horizontal="right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borderId="20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31" fillId="0" fontId="4" numFmtId="0" pivotButton="0" quotePrefix="0" xfId="1"/>
    <xf borderId="0" fillId="0" fontId="4" numFmtId="0" pivotButton="0" quotePrefix="0" xfId="1"/>
    <xf borderId="82" fillId="0" fontId="4" numFmtId="0" pivotButton="0" quotePrefix="0" xfId="1"/>
    <xf applyAlignment="1" borderId="0" fillId="0" fontId="24" numFmtId="0" pivotButton="0" quotePrefix="0" xfId="1">
      <alignment vertical="center"/>
    </xf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1" fillId="0" fontId="24" numFmtId="0" pivotButton="0" quotePrefix="0" xfId="1"/>
    <xf borderId="23" fillId="0" fontId="4" numFmtId="0" pivotButton="0" quotePrefix="0" xfId="1"/>
    <xf borderId="47" fillId="0" fontId="19" numFmtId="0" pivotButton="0" quotePrefix="0" xfId="1"/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86" fillId="3" fontId="3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83" fillId="0" fontId="3" numFmtId="0" pivotButton="0" quotePrefix="0" xfId="0">
      <alignment horizontal="center" vertical="center"/>
    </xf>
    <xf applyAlignment="1" borderId="84" fillId="0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0" fontId="3" numFmtId="165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51" fillId="0" fontId="3" numFmtId="10" pivotButton="0" quotePrefix="0" xfId="0">
      <alignment horizontal="center" vertical="center"/>
    </xf>
    <xf applyAlignment="1" borderId="85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1" fillId="0" fontId="3" numFmtId="0" pivotButton="0" quotePrefix="0" xfId="0">
      <alignment horizontal="center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applyProtection="1" borderId="66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10" fillId="0" fontId="3" numFmtId="1" pivotButton="0" quotePrefix="0" xfId="0">
      <alignment horizontal="center" vertical="center"/>
    </xf>
    <xf applyAlignment="1" borderId="11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48" fillId="0" fontId="3" numFmtId="1" pivotButton="0" quotePrefix="0" xfId="0">
      <alignment horizontal="center" vertical="center"/>
    </xf>
    <xf applyAlignment="1" borderId="55" fillId="0" fontId="3" numFmtId="1" pivotButton="0" quotePrefix="0" xfId="0">
      <alignment horizontal="center" vertical="center"/>
    </xf>
    <xf applyAlignment="1" borderId="49" fillId="0" fontId="3" numFmtId="1" pivotButton="0" quotePrefix="0" xfId="0">
      <alignment horizontal="center" vertical="center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0" fillId="4" fontId="19" numFmtId="1" pivotButton="0" quotePrefix="0" xfId="0">
      <alignment horizontal="right" vertical="center"/>
    </xf>
    <xf applyAlignment="1" applyProtection="1" borderId="77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borderId="1" fillId="0" fontId="0" numFmtId="0" pivotButton="0" quotePrefix="0" xfId="0"/>
    <xf applyAlignment="1" applyProtection="1" borderId="97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98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97" fillId="2" fontId="3" numFmtId="0" pivotButton="0" quotePrefix="0" xfId="0">
      <alignment horizontal="left" vertical="center"/>
      <protection hidden="0" locked="0"/>
    </xf>
    <xf applyAlignment="1" applyProtection="1" borderId="87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88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89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87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6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95" fillId="0" fontId="3" numFmtId="0" pivotButton="0" quotePrefix="0" xfId="0">
      <alignment horizontal="center" vertical="center"/>
    </xf>
    <xf borderId="84" fillId="0" fontId="0" numFmtId="0" pivotButton="0" quotePrefix="0" xfId="0"/>
    <xf applyAlignment="1" borderId="44" fillId="3" fontId="3" numFmtId="0" pivotButton="0" quotePrefix="0" xfId="0">
      <alignment horizontal="center" vertical="center"/>
    </xf>
    <xf applyAlignment="1" borderId="93" fillId="3" fontId="3" numFmtId="0" pivotButton="0" quotePrefix="0" xfId="0">
      <alignment horizontal="center" vertical="center"/>
    </xf>
    <xf borderId="86" fillId="0" fontId="0" numFmtId="0" pivotButton="0" quotePrefix="0" xfId="0"/>
    <xf applyAlignment="1" applyProtection="1" borderId="89" fillId="2" fontId="3" numFmtId="0" pivotButton="0" quotePrefix="0" xfId="0">
      <alignment horizontal="left" vertical="center"/>
      <protection hidden="0" locked="0"/>
    </xf>
    <xf borderId="49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45" fillId="3" fontId="3" numFmtId="0" pivotButton="0" quotePrefix="0" xfId="0">
      <alignment horizontal="center" vertical="center"/>
    </xf>
    <xf applyAlignment="1" borderId="87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0" fontId="3" numFmtId="165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87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52" fillId="0" fontId="3" numFmtId="10" pivotButton="0" quotePrefix="0" xfId="0">
      <alignment horizontal="center" vertical="center"/>
    </xf>
    <xf borderId="85" fillId="0" fontId="0" numFmtId="0" pivotButton="0" quotePrefix="0" xfId="0"/>
    <xf applyAlignment="1" borderId="45" fillId="3" fontId="3" numFmtId="10" pivotButton="0" quotePrefix="0" xfId="0">
      <alignment horizontal="center" vertical="center"/>
    </xf>
    <xf applyAlignment="1" borderId="87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87" fillId="2" fontId="3" numFmtId="1" pivotButton="0" quotePrefix="0" xfId="0">
      <alignment horizontal="center" vertical="center"/>
      <protection hidden="0" locked="0"/>
    </xf>
    <xf applyAlignment="1" borderId="87" fillId="0" fontId="3" numFmtId="0" pivotButton="0" quotePrefix="0" xfId="0">
      <alignment horizontal="center" vertical="center"/>
    </xf>
    <xf applyAlignment="1" borderId="90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87" fillId="0" fontId="3" numFmtId="1" pivotButton="0" quotePrefix="0" xfId="0">
      <alignment horizontal="center" vertical="center"/>
    </xf>
    <xf applyAlignment="1" borderId="88" fillId="3" fontId="7" numFmtId="0" pivotButton="0" quotePrefix="0" xfId="0">
      <alignment horizontal="right" vertical="center"/>
    </xf>
    <xf borderId="54" fillId="0" fontId="0" numFmtId="0" pivotButton="0" quotePrefix="0" xfId="0"/>
    <xf borderId="55" fillId="0" fontId="0" numFmtId="0" pivotButton="0" quotePrefix="0" xfId="0"/>
    <xf applyAlignment="1" borderId="78" fillId="0" fontId="3" numFmtId="1" pivotButton="0" quotePrefix="0" xfId="0">
      <alignment horizontal="center" vertical="center"/>
    </xf>
    <xf applyAlignment="1" borderId="89" fillId="0" fontId="3" numFmtId="1" pivotButton="0" quotePrefix="0" xfId="0">
      <alignment horizontal="center" vertical="center"/>
    </xf>
    <xf applyAlignment="1" borderId="91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98" fillId="0" fontId="25" numFmtId="0" pivotButton="0" quotePrefix="0" xfId="1">
      <alignment horizontal="right" vertical="center"/>
    </xf>
    <xf applyAlignment="1" applyProtection="1" borderId="97" fillId="2" fontId="4" numFmtId="49" pivotButton="0" quotePrefix="0" xfId="1">
      <alignment horizontal="left" vertical="center"/>
      <protection hidden="0" locked="0"/>
    </xf>
    <xf applyAlignment="1" borderId="90" fillId="0" fontId="25" numFmtId="0" pivotButton="0" quotePrefix="0" xfId="1">
      <alignment horizontal="right" vertical="center"/>
    </xf>
    <xf applyAlignment="1" applyProtection="1" borderId="87" fillId="2" fontId="4" numFmtId="14" pivotButton="0" quotePrefix="0" xfId="1">
      <alignment horizontal="left" vertical="center"/>
      <protection hidden="0" locked="0"/>
    </xf>
    <xf applyAlignment="1" applyProtection="1" borderId="87" fillId="2" fontId="4" numFmtId="49" pivotButton="0" quotePrefix="0" xfId="1">
      <alignment horizontal="left" vertical="center"/>
      <protection hidden="0" locked="0"/>
    </xf>
    <xf applyAlignment="1" borderId="88" fillId="0" fontId="25" numFmtId="0" pivotButton="0" quotePrefix="0" xfId="1">
      <alignment horizontal="right" vertical="center"/>
    </xf>
    <xf applyAlignment="1" applyProtection="1" borderId="89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AA14" sqref="AA14"/>
    </sheetView>
  </sheetViews>
  <sheetFormatPr baseColWidth="8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152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customHeight="1" ht="13.5" r="2" s="92" thickTop="1">
      <c r="A2" s="14" t="n"/>
      <c r="B2" s="15" t="inlineStr">
        <is>
          <t>Survey No</t>
        </is>
      </c>
      <c r="C2" s="263" t="inlineStr">
        <is>
          <t>INIS-102819-519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Curtain Wall Window Room 426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customHeight="1" ht="13.5" r="3" s="92">
      <c r="A3" s="16" t="n"/>
      <c r="B3" s="17" t="inlineStr">
        <is>
          <t>Date</t>
        </is>
      </c>
      <c r="C3" s="269" t="n">
        <v>43763</v>
      </c>
      <c r="D3" s="270" t="n"/>
      <c r="E3" s="271" t="inlineStr">
        <is>
          <t>Comments</t>
        </is>
      </c>
      <c r="F3" s="272" t="n"/>
      <c r="G3" s="272" t="n"/>
      <c r="H3" s="273" t="n"/>
      <c r="I3" s="274" t="inlineStr">
        <is>
          <t>1-5 North Window, 1-6 Middle Window, 11-15 South Window</t>
        </is>
      </c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customHeight="1" ht="13.5" r="4" s="92" thickBot="1">
      <c r="A4" s="18" t="n"/>
      <c r="B4" s="19" t="inlineStr">
        <is>
          <t>Survey Tech</t>
        </is>
      </c>
      <c r="C4" s="276" t="inlineStr">
        <is>
          <t>D. Love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customHeight="1" ht="13.5" r="5" s="92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69" t="n">
        <v>43766</v>
      </c>
      <c r="D6" s="270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6" t="inlineStr">
        <is>
          <t>Characterization</t>
        </is>
      </c>
      <c r="D7" s="270" t="n"/>
      <c r="E7" s="47" t="n"/>
      <c r="F7" s="48" t="n"/>
      <c r="G7" s="49" t="n"/>
      <c r="H7" s="50" t="inlineStr">
        <is>
          <t>Instrument Model</t>
        </is>
      </c>
      <c r="I7" s="93" t="n"/>
      <c r="J7" s="113" t="inlineStr">
        <is>
          <t>2350-1</t>
        </is>
      </c>
      <c r="K7" s="94" t="n"/>
      <c r="L7" s="284" t="inlineStr">
        <is>
          <t>2360/43-93</t>
        </is>
      </c>
      <c r="M7" s="285" t="n"/>
      <c r="N7" s="286">
        <f>IF(L7="","",L7)</f>
        <v/>
      </c>
      <c r="O7" s="287" t="n"/>
      <c r="P7" s="288" t="inlineStr">
        <is>
          <t>2929/43-10-1</t>
        </is>
      </c>
      <c r="Q7" s="285" t="n"/>
      <c r="R7" s="289">
        <f>IF(P7="","",P7)</f>
        <v/>
      </c>
      <c r="S7" s="290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91" t="inlineStr">
        <is>
          <t>RMA/CA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93" t="n"/>
      <c r="J8" s="93" t="n">
        <v>260157</v>
      </c>
      <c r="K8" s="95" t="n"/>
      <c r="L8" s="293" t="inlineStr">
        <is>
          <t>227413/PR295918</t>
        </is>
      </c>
      <c r="M8" s="294" t="n"/>
      <c r="N8" s="293">
        <f>IF(L8="","",L8)</f>
        <v/>
      </c>
      <c r="O8" s="294" t="n"/>
      <c r="P8" s="295" t="inlineStr">
        <is>
          <t>190602/PR199159</t>
        </is>
      </c>
      <c r="Q8" s="294" t="n"/>
      <c r="R8" s="296">
        <f>IF(P8="","",P8)</f>
        <v/>
      </c>
      <c r="S8" s="270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96" t="n"/>
      <c r="J9" s="114" t="inlineStr">
        <is>
          <t>9/19/2020</t>
        </is>
      </c>
      <c r="K9" s="97" t="n"/>
      <c r="L9" s="297" t="n">
        <v>44058</v>
      </c>
      <c r="M9" s="294" t="n"/>
      <c r="N9" s="298">
        <f>IF(L9="","",L9)</f>
        <v/>
      </c>
      <c r="O9" s="294" t="n"/>
      <c r="P9" s="299" t="n">
        <v>43987</v>
      </c>
      <c r="Q9" s="294" t="n"/>
      <c r="R9" s="300">
        <f>IF(P9="","",P9)</f>
        <v/>
      </c>
      <c r="S9" s="270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0.2112</v>
      </c>
      <c r="M10" s="294" t="n"/>
      <c r="N10" s="302" t="n">
        <v>0.75</v>
      </c>
      <c r="O10" s="303" t="n"/>
      <c r="P10" s="304" t="n">
        <v>0.346</v>
      </c>
      <c r="Q10" s="294" t="n"/>
      <c r="R10" s="305" t="n">
        <v>0.391</v>
      </c>
      <c r="S10" s="270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8" t="n"/>
      <c r="J11" s="98" t="n">
        <v>9</v>
      </c>
      <c r="K11" s="99" t="n"/>
      <c r="L11" s="306" t="n">
        <v>1</v>
      </c>
      <c r="M11" s="294" t="n"/>
      <c r="N11" s="306" t="n">
        <v>154</v>
      </c>
      <c r="O11" s="294" t="n"/>
      <c r="P11" s="306" t="n">
        <v>28</v>
      </c>
      <c r="Q11" s="294" t="n"/>
      <c r="R11" s="307" t="n">
        <v>2417</v>
      </c>
      <c r="S11" s="270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5" t="n">
        <v>1</v>
      </c>
      <c r="M12" s="294" t="n"/>
      <c r="N12" s="295" t="n">
        <v>1</v>
      </c>
      <c r="O12" s="294" t="n"/>
      <c r="P12" s="295" t="n">
        <v>1</v>
      </c>
      <c r="Q12" s="294" t="n"/>
      <c r="R12" s="296" t="n">
        <v>1</v>
      </c>
      <c r="S12" s="270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8" t="n">
        <v>60</v>
      </c>
      <c r="S13" s="270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8" t="n">
        <v>1</v>
      </c>
      <c r="S14" s="270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309" t="inlineStr">
        <is>
          <t>MDCR</t>
        </is>
      </c>
      <c r="F15" s="310" t="n"/>
      <c r="G15" s="310" t="n"/>
      <c r="H15" s="294" t="n"/>
      <c r="I15" s="72" t="n"/>
      <c r="J15" s="73" t="n"/>
      <c r="K15" s="74" t="n"/>
      <c r="L15" s="311">
        <f>IF(ISBLANK(L11)," ",3+3.29*((L11/L13)*L14*(1+(L14/L13)))^0.5)</f>
        <v/>
      </c>
      <c r="M15" s="294" t="n"/>
      <c r="N15" s="311">
        <f>IF(ISBLANK(N11)," ",3+3.29*((N11/N13)*N14*(1+(N14/N13)))^0.5)</f>
        <v/>
      </c>
      <c r="O15" s="294" t="n"/>
      <c r="P15" s="311">
        <f>IF(ISBLANK(P11)," ",3+3.29*((P11/P13)*P14*(1+(P14/P13)))^0.5)</f>
        <v/>
      </c>
      <c r="Q15" s="294" t="n"/>
      <c r="R15" s="312">
        <f>IF(ISBLANK(R11)," ",3+3.29*((R11/R13)*R14*(1+(R14/R13)))^0.5)</f>
        <v/>
      </c>
      <c r="S15" s="270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3" t="inlineStr">
        <is>
          <t>MDC</t>
        </is>
      </c>
      <c r="F16" s="314" t="n"/>
      <c r="G16" s="314" t="n"/>
      <c r="H16" s="315" t="n"/>
      <c r="I16" s="72" t="n"/>
      <c r="J16" s="73" t="n"/>
      <c r="K16" s="74" t="n"/>
      <c r="L16" s="311">
        <f>IF(ISBLANK(L11)," ",(3+3.29*((L11/L13)*L14*(1+(L14/L13)))^0.5)/L14/L10/L12)</f>
        <v/>
      </c>
      <c r="M16" s="294" t="n"/>
      <c r="N16" s="311">
        <f>IF(ISBLANK(N11)," ",(3+3.29*((N11/N13)*N14*(1+(N14/N13)))^0.5)/N14/N10/N12)</f>
        <v/>
      </c>
      <c r="O16" s="294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2" t="n"/>
      <c r="V16" s="31" t="n"/>
    </row>
    <row customHeight="1" ht="24" r="17" s="92" thickBot="1" thickTop="1">
      <c r="A17" s="6" t="inlineStr">
        <is>
          <t>No.</t>
        </is>
      </c>
      <c r="B17" s="318" t="inlineStr">
        <is>
          <t>Descriptions</t>
        </is>
      </c>
      <c r="C17" s="214" t="n"/>
      <c r="D17" s="214" t="n"/>
      <c r="E17" s="214" t="n"/>
      <c r="F17" s="214" t="n"/>
      <c r="G17" s="214" t="n"/>
      <c r="H17" s="21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00" t="n">
        <v>1</v>
      </c>
      <c r="B18" s="319" t="inlineStr">
        <is>
          <t>Left upper side -  Side LAW:0/635,   Sill LAW:1/1569</t>
        </is>
      </c>
      <c r="C18" s="320" t="n"/>
      <c r="D18" s="320" t="n"/>
      <c r="E18" s="320" t="n"/>
      <c r="F18" s="320" t="n"/>
      <c r="G18" s="320" t="n"/>
      <c r="H18" s="321" t="n"/>
      <c r="I18" s="101" t="n"/>
      <c r="J18" s="102" t="n">
        <v>17.3</v>
      </c>
      <c r="K18" s="102" t="n"/>
      <c r="L18" s="103" t="n">
        <v>0</v>
      </c>
      <c r="M18" s="76">
        <f>IF(ISBLANK(L18)," ",((L18/$L$14)-($L$11/$L$13))/$L$10/$L$12)</f>
        <v/>
      </c>
      <c r="N18" s="103" t="n">
        <v>935</v>
      </c>
      <c r="O18" s="77">
        <f>IF(ISBLANK(N18)," ",((N18/$N$14)-($N$11/$N$13))/$N$10/$N$12)</f>
        <v/>
      </c>
      <c r="P18" s="103" t="n">
        <v>0</v>
      </c>
      <c r="Q18" s="78">
        <f>IF(ISBLANK(P18)," ",((P18/$P$14)-($P$11/$P$13))/$P$10/$P$12)</f>
        <v/>
      </c>
      <c r="R18" s="79" t="n">
        <v>92</v>
      </c>
      <c r="S18" s="80">
        <f>IF(ISBLANK(R18)," ",((R18/$R$14)-($R$11/$R$13))/$R$10/$R$12)</f>
        <v/>
      </c>
    </row>
    <row customFormat="1" customHeight="1" ht="15.6" r="19" s="81">
      <c r="A19" s="104" t="n">
        <v>2</v>
      </c>
      <c r="B19" s="322" t="inlineStr">
        <is>
          <t>Right lower side -  Side LAW:0/635,   Sill LAW:1/1569</t>
        </is>
      </c>
      <c r="C19" s="310" t="n"/>
      <c r="D19" s="310" t="n"/>
      <c r="E19" s="310" t="n"/>
      <c r="F19" s="310" t="n"/>
      <c r="G19" s="310" t="n"/>
      <c r="H19" s="294" t="n"/>
      <c r="I19" s="105" t="n"/>
      <c r="J19" s="102" t="n">
        <v>17.8</v>
      </c>
      <c r="K19" s="102" t="n"/>
      <c r="L19" s="106" t="n">
        <v>1</v>
      </c>
      <c r="M19" s="76">
        <f>IF(ISBLANK(L19)," ",((L19/$L$14)-($L$11/$L$13))/$L$10/$L$12)</f>
        <v/>
      </c>
      <c r="N19" s="106" t="n">
        <v>798</v>
      </c>
      <c r="O19" s="76">
        <f>IF(ISBLANK(N19)," ",((N19/$N$14)-($N$11/$N$13))/$N$10/$N$12)</f>
        <v/>
      </c>
      <c r="P19" s="106" t="n">
        <v>0</v>
      </c>
      <c r="Q19" s="76">
        <f>IF(ISBLANK(P19)," ",((P19/$P$14)-($P$11/$P$13))/$P$10/$P$12)</f>
        <v/>
      </c>
      <c r="R19" s="79" t="n">
        <v>98</v>
      </c>
      <c r="S19" s="82">
        <f>IF(ISBLANK(R19)," ",((R19/$R$14)-($R$11/$R$13))/$R$10/$R$12)</f>
        <v/>
      </c>
    </row>
    <row customFormat="1" customHeight="1" ht="15.6" r="20" s="81">
      <c r="A20" s="100" t="n">
        <v>3</v>
      </c>
      <c r="B20" s="322" t="inlineStr">
        <is>
          <t>Top of window tray  -  Side LAW:0/635,   Sill LAW:1/1569</t>
        </is>
      </c>
      <c r="C20" s="310" t="n"/>
      <c r="D20" s="310" t="n"/>
      <c r="E20" s="310" t="n"/>
      <c r="F20" s="310" t="n"/>
      <c r="G20" s="310" t="n"/>
      <c r="H20" s="294" t="n"/>
      <c r="I20" s="105" t="n"/>
      <c r="J20" s="102" t="n">
        <v>19</v>
      </c>
      <c r="K20" s="102" t="n"/>
      <c r="L20" s="106" t="n">
        <v>1</v>
      </c>
      <c r="M20" s="76">
        <f>IF(ISBLANK(L20)," ",((L20/$L$14)-($L$11/$L$13))/$L$10/$L$12)</f>
        <v/>
      </c>
      <c r="N20" s="106" t="n">
        <v>1455</v>
      </c>
      <c r="O20" s="76">
        <f>IF(ISBLANK(N20)," ",((N20/$N$14)-($N$11/$N$13))/$N$10/$N$12)</f>
        <v/>
      </c>
      <c r="P20" s="106" t="n">
        <v>2</v>
      </c>
      <c r="Q20" s="76">
        <f>IF(ISBLANK(P20)," ",((P20/$P$14)-($P$11/$P$13))/$P$10/$P$12)</f>
        <v/>
      </c>
      <c r="R20" s="79" t="n">
        <v>338</v>
      </c>
      <c r="S20" s="82">
        <f>IF(ISBLANK(R20)," ",((R20/$R$14)-($R$11/$R$13))/$R$10/$R$12)</f>
        <v/>
      </c>
    </row>
    <row customFormat="1" customHeight="1" ht="15.6" r="21" s="81">
      <c r="A21" s="104" t="n">
        <v>4</v>
      </c>
      <c r="B21" s="322" t="inlineStr">
        <is>
          <t>Left sill  -  Side LAW:0/635,   Sill LAW:1/1569</t>
        </is>
      </c>
      <c r="C21" s="310" t="n"/>
      <c r="D21" s="310" t="n"/>
      <c r="E21" s="310" t="n"/>
      <c r="F21" s="310" t="n"/>
      <c r="G21" s="310" t="n"/>
      <c r="H21" s="294" t="n"/>
      <c r="I21" s="105" t="n"/>
      <c r="J21" s="102" t="n"/>
      <c r="K21" s="102" t="n"/>
      <c r="L21" s="106" t="n">
        <v>0</v>
      </c>
      <c r="M21" s="76">
        <f>IF(ISBLANK(L21)," ",((L21/$L$14)-($L$11/$L$13))/$L$10/$L$12)</f>
        <v/>
      </c>
      <c r="N21" s="106" t="n">
        <v>518</v>
      </c>
      <c r="O21" s="76">
        <f>IF(ISBLANK(N21)," ",((N21/$N$14)-($N$11/$N$13))/$N$10/$N$12)</f>
        <v/>
      </c>
      <c r="P21" s="106" t="n">
        <v>0</v>
      </c>
      <c r="Q21" s="76">
        <f>IF(ISBLANK(P21)," ",((P21/$P$14)-($P$11/$P$13))/$P$10/$P$12)</f>
        <v/>
      </c>
      <c r="R21" s="79" t="n">
        <v>118</v>
      </c>
      <c r="S21" s="82">
        <f>IF(ISBLANK(R21)," ",((R21/$R$14)-($R$11/$R$13))/$R$10/$R$12)</f>
        <v/>
      </c>
    </row>
    <row customFormat="1" customHeight="1" ht="15.6" r="22" s="81">
      <c r="A22" s="100" t="n">
        <v>5</v>
      </c>
      <c r="B22" s="322" t="inlineStr">
        <is>
          <t>Right sill -  Side LAW:0/635,   Sill LAW:1/1569</t>
        </is>
      </c>
      <c r="C22" s="310" t="n"/>
      <c r="D22" s="310" t="n"/>
      <c r="E22" s="310" t="n"/>
      <c r="F22" s="310" t="n"/>
      <c r="G22" s="310" t="n"/>
      <c r="H22" s="294" t="n"/>
      <c r="I22" s="105" t="n"/>
      <c r="J22" s="102" t="n"/>
      <c r="K22" s="102" t="n"/>
      <c r="L22" s="106" t="n">
        <v>1</v>
      </c>
      <c r="M22" s="76">
        <f>IF(ISBLANK(L22)," ",((L22/$L$14)-($L$11/$L$13))/$L$10/$L$12)</f>
        <v/>
      </c>
      <c r="N22" s="106" t="n">
        <v>684</v>
      </c>
      <c r="O22" s="76">
        <f>IF(ISBLANK(N22)," ",((N22/$N$14)-($N$11/$N$13))/$N$10/$N$12)</f>
        <v/>
      </c>
      <c r="P22" s="106" t="n">
        <v>2</v>
      </c>
      <c r="Q22" s="76">
        <f>IF(ISBLANK(P22)," ",((P22/$P$14)-($P$11/$P$13))/$P$10/$P$12)</f>
        <v/>
      </c>
      <c r="R22" s="79" t="n">
        <v>271</v>
      </c>
      <c r="S22" s="82">
        <f>IF(ISBLANK(R22)," ",((R22/$R$14)-($R$11/$R$13))/$R$10/$R$12)</f>
        <v/>
      </c>
    </row>
    <row customFormat="1" customHeight="1" ht="15.6" r="23" s="81">
      <c r="A23" s="104" t="n">
        <v>6</v>
      </c>
      <c r="B23" s="322" t="inlineStr">
        <is>
          <t>Left mid side -  Side LAW:0/362,   Sill LAW:1/684</t>
        </is>
      </c>
      <c r="C23" s="310" t="n"/>
      <c r="D23" s="310" t="n"/>
      <c r="E23" s="310" t="n"/>
      <c r="F23" s="310" t="n"/>
      <c r="G23" s="310" t="n"/>
      <c r="H23" s="294" t="n"/>
      <c r="I23" s="105" t="n"/>
      <c r="J23" s="102" t="n">
        <v>19.2</v>
      </c>
      <c r="K23" s="102" t="n"/>
      <c r="L23" s="106" t="n">
        <v>0</v>
      </c>
      <c r="M23" s="76">
        <f>IF(ISBLANK(L23)," ",((L23/$L$14)-($L$11/$L$13))/$L$10/$L$12)</f>
        <v/>
      </c>
      <c r="N23" s="106" t="n">
        <v>321</v>
      </c>
      <c r="O23" s="76">
        <f>IF(ISBLANK(N23)," ",((N23/$N$14)-($N$11/$N$13))/$N$10/$N$12)</f>
        <v/>
      </c>
      <c r="P23" s="106" t="n">
        <v>0</v>
      </c>
      <c r="Q23" s="76">
        <f>IF(ISBLANK(P23)," ",((P23/$P$14)-($P$11/$P$13))/$P$10/$P$12)</f>
        <v/>
      </c>
      <c r="R23" s="79" t="n">
        <v>54</v>
      </c>
      <c r="S23" s="82">
        <f>IF(ISBLANK(R23)," ",((R23/$R$14)-($R$11/$R$13))/$R$10/$R$12)</f>
        <v/>
      </c>
    </row>
    <row customFormat="1" customHeight="1" ht="15.6" r="24" s="81">
      <c r="A24" s="100" t="n">
        <v>7</v>
      </c>
      <c r="B24" s="322" t="inlineStr">
        <is>
          <t>Right lower side -  Side LAW:0/362,   Sill LAW:1/684</t>
        </is>
      </c>
      <c r="C24" s="310" t="n"/>
      <c r="D24" s="310" t="n"/>
      <c r="E24" s="310" t="n"/>
      <c r="F24" s="310" t="n"/>
      <c r="G24" s="310" t="n"/>
      <c r="H24" s="294" t="n"/>
      <c r="I24" s="105" t="n"/>
      <c r="J24" s="102" t="n">
        <v>14.4</v>
      </c>
      <c r="K24" s="102" t="n"/>
      <c r="L24" s="106" t="n">
        <v>1</v>
      </c>
      <c r="M24" s="76">
        <f>IF(ISBLANK(L24)," ",((L24/$L$14)-($L$11/$L$13))/$L$10/$L$12)</f>
        <v/>
      </c>
      <c r="N24" s="106" t="n">
        <v>274</v>
      </c>
      <c r="O24" s="76">
        <f>IF(ISBLANK(N24)," ",((N24/$N$14)-($N$11/$N$13))/$N$10/$N$12)</f>
        <v/>
      </c>
      <c r="P24" s="106" t="n">
        <v>1</v>
      </c>
      <c r="Q24" s="76">
        <f>IF(ISBLANK(P24)," ",((P24/$P$14)-($P$11/$P$13))/$P$10/$P$12)</f>
        <v/>
      </c>
      <c r="R24" s="79" t="n">
        <v>46</v>
      </c>
      <c r="S24" s="82">
        <f>IF(ISBLANK(R24)," ",((R24/$R$14)-($R$11/$R$13))/$R$10/$R$12)</f>
        <v/>
      </c>
    </row>
    <row customFormat="1" customHeight="1" ht="15.6" r="25" s="81">
      <c r="A25" s="104" t="n">
        <v>8</v>
      </c>
      <c r="B25" s="322" t="inlineStr">
        <is>
          <t>Top of window tray -  Side LAW:0/362,   Sill LAW:1/684</t>
        </is>
      </c>
      <c r="C25" s="310" t="n"/>
      <c r="D25" s="310" t="n"/>
      <c r="E25" s="310" t="n"/>
      <c r="F25" s="310" t="n"/>
      <c r="G25" s="310" t="n"/>
      <c r="H25" s="294" t="n"/>
      <c r="I25" s="105" t="n"/>
      <c r="J25" s="102" t="n">
        <v>15.6</v>
      </c>
      <c r="K25" s="102" t="n"/>
      <c r="L25" s="106" t="n">
        <v>0</v>
      </c>
      <c r="M25" s="76">
        <f>IF(ISBLANK(L25)," ",((L25/$L$14)-($L$11/$L$13))/$L$10/$L$12)</f>
        <v/>
      </c>
      <c r="N25" s="106" t="n">
        <v>1038</v>
      </c>
      <c r="O25" s="76">
        <f>IF(ISBLANK(N25)," ",((N25/$N$14)-($N$11/$N$13))/$N$10/$N$12)</f>
        <v/>
      </c>
      <c r="P25" s="106" t="n">
        <v>1</v>
      </c>
      <c r="Q25" s="76">
        <f>IF(ISBLANK(P25)," ",((P25/$P$14)-($P$11/$P$13))/$P$10/$P$12)</f>
        <v/>
      </c>
      <c r="R25" s="79" t="n">
        <v>555</v>
      </c>
      <c r="S25" s="82">
        <f>IF(ISBLANK(R25)," ",((R25/$R$14)-($R$11/$R$13))/$R$10/$R$12)</f>
        <v/>
      </c>
    </row>
    <row customFormat="1" customHeight="1" ht="15.6" r="26" s="81">
      <c r="A26" s="100" t="n">
        <v>9</v>
      </c>
      <c r="B26" s="322" t="inlineStr">
        <is>
          <t>Left sill window -  Side LAW:0/362,   Sill LAW:1/684</t>
        </is>
      </c>
      <c r="C26" s="310" t="n"/>
      <c r="D26" s="310" t="n"/>
      <c r="E26" s="310" t="n"/>
      <c r="F26" s="310" t="n"/>
      <c r="G26" s="310" t="n"/>
      <c r="H26" s="294" t="n"/>
      <c r="I26" s="105" t="n"/>
      <c r="J26" s="102" t="n"/>
      <c r="K26" s="107" t="n"/>
      <c r="L26" s="106" t="n">
        <v>0</v>
      </c>
      <c r="M26" s="76">
        <f>IF(ISBLANK(L26)," ",((L26/$L$14)-($L$11/$L$13))/$L$10/$L$12)</f>
        <v/>
      </c>
      <c r="N26" s="106" t="n">
        <v>293</v>
      </c>
      <c r="O26" s="76">
        <f>IF(ISBLANK(N26)," ",((N26/$N$14)-($N$11/$N$13))/$N$10/$N$12)</f>
        <v/>
      </c>
      <c r="P26" s="106" t="n">
        <v>0</v>
      </c>
      <c r="Q26" s="76">
        <f>IF(ISBLANK(P26)," ",((P26/$P$14)-($P$11/$P$13))/$P$10/$P$12)</f>
        <v/>
      </c>
      <c r="R26" s="79" t="n">
        <v>56</v>
      </c>
      <c r="S26" s="82">
        <f>IF(ISBLANK(R26)," ",((R26/$R$14)-($R$11/$R$13))/$R$10/$R$12)</f>
        <v/>
      </c>
    </row>
    <row customFormat="1" customHeight="1" ht="15.6" r="27" s="81">
      <c r="A27" s="104" t="n">
        <v>10</v>
      </c>
      <c r="B27" s="219" t="inlineStr">
        <is>
          <t>Right sill window -  Side LAW:0/362,   Sill LAW:1/684</t>
        </is>
      </c>
      <c r="C27" s="220" t="n"/>
      <c r="D27" s="220" t="n"/>
      <c r="E27" s="220" t="n"/>
      <c r="F27" s="220" t="n"/>
      <c r="G27" s="220" t="n"/>
      <c r="H27" s="221" t="n"/>
      <c r="I27" s="105" t="n"/>
      <c r="J27" s="102" t="n"/>
      <c r="K27" s="107" t="n"/>
      <c r="L27" s="106" t="n">
        <v>0</v>
      </c>
      <c r="M27" s="76">
        <f>IF(ISBLANK(L27)," ",((L27/$L$14)-($L$11/$L$13))/$L$10/$L$12)</f>
        <v/>
      </c>
      <c r="N27" s="106" t="n">
        <v>277</v>
      </c>
      <c r="O27" s="76">
        <f>IF(ISBLANK(N27)," ",((N27/$N$14)-($N$11/$N$13))/$N$10/$N$12)</f>
        <v/>
      </c>
      <c r="P27" s="106" t="n">
        <v>1</v>
      </c>
      <c r="Q27" s="76">
        <f>IF(ISBLANK(P27)," ",((P27/$P$14)-($P$11/$P$13))/$P$10/$P$12)</f>
        <v/>
      </c>
      <c r="R27" s="79" t="n">
        <v>58</v>
      </c>
      <c r="S27" s="82">
        <f>IF(ISBLANK(R27)," ",((R27/$R$14)-($R$11/$R$13))/$R$10/$R$12)</f>
        <v/>
      </c>
    </row>
    <row customFormat="1" customHeight="1" ht="15.6" r="28" s="81">
      <c r="A28" s="100" t="n">
        <v>11</v>
      </c>
      <c r="B28" s="322" t="inlineStr">
        <is>
          <t>Left lower window -  Side LAW:0/350,   Sill LAW:0/408</t>
        </is>
      </c>
      <c r="C28" s="310" t="n"/>
      <c r="D28" s="310" t="n"/>
      <c r="E28" s="310" t="n"/>
      <c r="F28" s="310" t="n"/>
      <c r="G28" s="310" t="n"/>
      <c r="H28" s="294" t="n"/>
      <c r="I28" s="105" t="n"/>
      <c r="J28" s="102" t="n">
        <v>12.8</v>
      </c>
      <c r="K28" s="107" t="n"/>
      <c r="L28" s="106" t="n">
        <v>0</v>
      </c>
      <c r="M28" s="76">
        <f>IF(ISBLANK(L28)," ",((L28/$L$14)-($L$11/$L$13))/$L$10/$L$12)</f>
        <v/>
      </c>
      <c r="N28" s="106" t="n">
        <v>375</v>
      </c>
      <c r="O28" s="76">
        <f>IF(ISBLANK(N28)," ",((N28/$N$14)-($N$11/$N$13))/$N$10/$N$12)</f>
        <v/>
      </c>
      <c r="P28" s="106" t="n">
        <v>0</v>
      </c>
      <c r="Q28" s="76">
        <f>IF(ISBLANK(P28)," ",((P28/$P$14)-($P$11/$P$13))/$P$10/$P$12)</f>
        <v/>
      </c>
      <c r="R28" s="79" t="n">
        <v>48</v>
      </c>
      <c r="S28" s="82">
        <f>IF(ISBLANK(R28)," ",((R28/$R$14)-($R$11/$R$13))/$R$10/$R$12)</f>
        <v/>
      </c>
    </row>
    <row customFormat="1" customHeight="1" ht="15.6" r="29" s="81">
      <c r="A29" s="104" t="n">
        <v>12</v>
      </c>
      <c r="B29" s="322" t="inlineStr">
        <is>
          <t>Right upper window -  Side LAW:0/350,   Sill LAW:0/408</t>
        </is>
      </c>
      <c r="C29" s="310" t="n"/>
      <c r="D29" s="310" t="n"/>
      <c r="E29" s="310" t="n"/>
      <c r="F29" s="310" t="n"/>
      <c r="G29" s="310" t="n"/>
      <c r="H29" s="294" t="n"/>
      <c r="I29" s="105" t="n"/>
      <c r="J29" s="102" t="n">
        <v>13.3</v>
      </c>
      <c r="K29" s="107" t="n"/>
      <c r="L29" s="106" t="n">
        <v>0</v>
      </c>
      <c r="M29" s="76">
        <f>IF(ISBLANK(L29)," ",((L29/$L$14)-($L$11/$L$13))/$L$10/$L$12)</f>
        <v/>
      </c>
      <c r="N29" s="106" t="n">
        <v>427</v>
      </c>
      <c r="O29" s="76">
        <f>IF(ISBLANK(N29)," ",((N29/$N$14)-($N$11/$N$13))/$N$10/$N$12)</f>
        <v/>
      </c>
      <c r="P29" s="106" t="n">
        <v>0</v>
      </c>
      <c r="Q29" s="76">
        <f>IF(ISBLANK(P29)," ",((P29/$P$14)-($P$11/$P$13))/$P$10/$P$12)</f>
        <v/>
      </c>
      <c r="R29" s="79" t="n">
        <v>36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00" t="n">
        <v>13</v>
      </c>
      <c r="B30" s="322" t="inlineStr">
        <is>
          <t>Top frame -  Side LAW:0/350,   Sill LAW:0/408</t>
        </is>
      </c>
      <c r="C30" s="310" t="n"/>
      <c r="D30" s="310" t="n"/>
      <c r="E30" s="310" t="n"/>
      <c r="F30" s="310" t="n"/>
      <c r="G30" s="310" t="n"/>
      <c r="H30" s="294" t="n"/>
      <c r="I30" s="105" t="n"/>
      <c r="J30" s="102" t="n"/>
      <c r="K30" s="107" t="n"/>
      <c r="L30" s="106" t="n">
        <v>0</v>
      </c>
      <c r="M30" s="76">
        <f>IF(ISBLANK(L30)," ",((L30/$L$14)-($L$11/$L$13))/$L$10/$L$12)</f>
        <v/>
      </c>
      <c r="N30" s="106" t="n">
        <v>547</v>
      </c>
      <c r="O30" s="76">
        <f>IF(ISBLANK(N30)," ",((N30/$N$14)-($N$11/$N$13))/$N$10/$N$12)</f>
        <v/>
      </c>
      <c r="P30" s="106" t="n">
        <v>0</v>
      </c>
      <c r="Q30" s="76">
        <f>IF(ISBLANK(P30)," ",((P30/$P$14)-($P$11/$P$13))/$P$10/$P$12)</f>
        <v/>
      </c>
      <c r="R30" s="79" t="n">
        <v>215</v>
      </c>
      <c r="S30" s="82">
        <f>IF(ISBLANK(R30)," ",((R30/$R$14)-($R$11/$R$13))/$R$10/$R$12)</f>
        <v/>
      </c>
    </row>
    <row customFormat="1" customHeight="1" ht="15.6" r="31" s="81">
      <c r="A31" s="104" t="n">
        <v>14</v>
      </c>
      <c r="B31" s="322" t="inlineStr">
        <is>
          <t>Left sill window -  Side LAW:0/350,   Sill LAW:0/408</t>
        </is>
      </c>
      <c r="C31" s="310" t="n"/>
      <c r="D31" s="310" t="n"/>
      <c r="E31" s="310" t="n"/>
      <c r="F31" s="310" t="n"/>
      <c r="G31" s="310" t="n"/>
      <c r="H31" s="294" t="n"/>
      <c r="I31" s="105" t="n"/>
      <c r="J31" s="102" t="n">
        <v>14.3</v>
      </c>
      <c r="K31" s="107" t="n"/>
      <c r="L31" s="106" t="n">
        <v>1</v>
      </c>
      <c r="M31" s="76">
        <f>IF(ISBLANK(L31)," ",((L31/$L$14)-($L$11/$L$13))/$L$10/$L$12)</f>
        <v/>
      </c>
      <c r="N31" s="106" t="n">
        <v>215</v>
      </c>
      <c r="O31" s="76">
        <f>IF(ISBLANK(N31)," ",((N31/$N$14)-($N$11/$N$13))/$N$10/$N$12)</f>
        <v/>
      </c>
      <c r="P31" s="106" t="n">
        <v>0</v>
      </c>
      <c r="Q31" s="76">
        <f>IF(ISBLANK(P31)," ",((P31/$P$14)-($P$11/$P$13))/$P$10/$P$12)</f>
        <v/>
      </c>
      <c r="R31" s="79" t="n">
        <v>47</v>
      </c>
      <c r="S31" s="82">
        <f>IF(ISBLANK(R31)," ",((R31/$R$14)-($R$11/$R$13))/$R$10/$R$12)</f>
        <v/>
      </c>
    </row>
    <row customFormat="1" customHeight="1" ht="15.6" r="32" s="81">
      <c r="A32" s="100" t="n">
        <v>15</v>
      </c>
      <c r="B32" s="322" t="inlineStr">
        <is>
          <t>Right sill window -  Side LAW:0/350,   Sill LAW:0/408</t>
        </is>
      </c>
      <c r="C32" s="310" t="n"/>
      <c r="D32" s="310" t="n"/>
      <c r="E32" s="310" t="n"/>
      <c r="F32" s="310" t="n"/>
      <c r="G32" s="310" t="n"/>
      <c r="H32" s="294" t="n"/>
      <c r="I32" s="105" t="n"/>
      <c r="J32" s="102" t="n"/>
      <c r="K32" s="107" t="n"/>
      <c r="L32" s="106" t="n">
        <v>0</v>
      </c>
      <c r="M32" s="76">
        <f>IF(ISBLANK(L32)," ",((L32/$L$14)-($L$11/$L$13))/$L$10/$L$12)</f>
        <v/>
      </c>
      <c r="N32" s="106" t="n">
        <v>199</v>
      </c>
      <c r="O32" s="76">
        <f>IF(ISBLANK(N32)," ",((N32/$N$14)-($N$11/$N$13))/$N$10/$N$12)</f>
        <v/>
      </c>
      <c r="P32" s="106" t="n">
        <v>0</v>
      </c>
      <c r="Q32" s="76">
        <f>IF(ISBLANK(P32)," ",((P32/$P$14)-($P$11/$P$13))/$P$10/$P$12)</f>
        <v/>
      </c>
      <c r="R32" s="79" t="n">
        <v>57</v>
      </c>
      <c r="S32" s="82">
        <f>IF(ISBLANK(R32)," ",((R32/$R$14)-($R$11/$R$13))/$R$10/$R$12)</f>
        <v/>
      </c>
    </row>
    <row customFormat="1" customHeight="1" ht="15.6" r="33" s="81">
      <c r="A33" s="104" t="n"/>
      <c r="B33" s="322" t="n"/>
      <c r="C33" s="310" t="n"/>
      <c r="D33" s="310" t="n"/>
      <c r="E33" s="310" t="n"/>
      <c r="F33" s="310" t="n"/>
      <c r="G33" s="310" t="n"/>
      <c r="H33" s="294" t="n"/>
      <c r="I33" s="105" t="n"/>
      <c r="J33" s="102" t="n"/>
      <c r="K33" s="107" t="n"/>
      <c r="L33" s="106" t="n"/>
      <c r="M33" s="76">
        <f>IF(ISBLANK(L33)," ",((L33/$L$14)-($L$11/$L$13))/$L$10/$L$12)</f>
        <v/>
      </c>
      <c r="N33" s="106" t="n"/>
      <c r="O33" s="76">
        <f>IF(ISBLANK(N33)," ",((N33/$N$14)-($N$11/$N$13))/$N$10/$N$12)</f>
        <v/>
      </c>
      <c r="P33" s="106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00" t="n"/>
      <c r="B34" s="322" t="n"/>
      <c r="C34" s="310" t="n"/>
      <c r="D34" s="310" t="n"/>
      <c r="E34" s="310" t="n"/>
      <c r="F34" s="310" t="n"/>
      <c r="G34" s="310" t="n"/>
      <c r="H34" s="294" t="n"/>
      <c r="I34" s="105" t="n"/>
      <c r="J34" s="102" t="n"/>
      <c r="K34" s="107" t="n"/>
      <c r="L34" s="106" t="n"/>
      <c r="M34" s="76">
        <f>IF(ISBLANK(L34)," ",((L34/$L$14)-($L$11/$L$13))/$L$10/$L$12)</f>
        <v/>
      </c>
      <c r="N34" s="106" t="n"/>
      <c r="O34" s="76">
        <f>IF(ISBLANK(N34)," ",((N34/$N$14)-($N$11/$N$13))/$N$10/$N$12)</f>
        <v/>
      </c>
      <c r="P34" s="106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04" t="n"/>
      <c r="B35" s="322" t="n"/>
      <c r="C35" s="310" t="n"/>
      <c r="D35" s="310" t="n"/>
      <c r="E35" s="310" t="n"/>
      <c r="F35" s="310" t="n"/>
      <c r="G35" s="310" t="n"/>
      <c r="H35" s="294" t="n"/>
      <c r="I35" s="105" t="n"/>
      <c r="J35" s="102" t="n"/>
      <c r="K35" s="107" t="n"/>
      <c r="L35" s="106" t="n"/>
      <c r="M35" s="76">
        <f>IF(ISBLANK(L35)," ",((L35/$L$14)-($L$11/$L$13))/$L$10/$L$12)</f>
        <v/>
      </c>
      <c r="N35" s="106" t="n"/>
      <c r="O35" s="76">
        <f>IF(ISBLANK(N35)," ",((N35/$N$14)-($N$11/$N$13))/$N$10/$N$12)</f>
        <v/>
      </c>
      <c r="P35" s="106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00" t="n"/>
      <c r="B36" s="322" t="n"/>
      <c r="C36" s="310" t="n"/>
      <c r="D36" s="310" t="n"/>
      <c r="E36" s="310" t="n"/>
      <c r="F36" s="310" t="n"/>
      <c r="G36" s="310" t="n"/>
      <c r="H36" s="294" t="n"/>
      <c r="I36" s="105" t="n"/>
      <c r="J36" s="102" t="n"/>
      <c r="K36" s="107" t="n"/>
      <c r="L36" s="106" t="n"/>
      <c r="M36" s="76">
        <f>IF(ISBLANK(L36)," ",((L36/$L$14)-($L$11/$L$13))/$L$10/$L$12)</f>
        <v/>
      </c>
      <c r="N36" s="106" t="n"/>
      <c r="O36" s="76">
        <f>IF(ISBLANK(N36)," ",((N36/$N$14)-($N$11/$N$13))/$N$10/$N$12)</f>
        <v/>
      </c>
      <c r="P36" s="106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08" t="n"/>
      <c r="B37" s="323" t="n"/>
      <c r="C37" s="314" t="n"/>
      <c r="D37" s="314" t="n"/>
      <c r="E37" s="314" t="n"/>
      <c r="F37" s="314" t="n"/>
      <c r="G37" s="314" t="n"/>
      <c r="H37" s="315" t="n"/>
      <c r="I37" s="109" t="n"/>
      <c r="J37" s="110" t="n"/>
      <c r="K37" s="111" t="n"/>
      <c r="L37" s="112" t="n"/>
      <c r="M37" s="83">
        <f>IF(ISBLANK(L37)," ",((L37/$L$14)-($L$11/$L$13))/$L$10/$L$12)</f>
        <v/>
      </c>
      <c r="N37" s="112" t="n"/>
      <c r="O37" s="83">
        <f>IF(ISBLANK(N37)," ",((N37/$N$14)-($N$11/$N$13))/$N$10/$N$12)</f>
        <v/>
      </c>
      <c r="P37" s="112" t="n"/>
      <c r="Q37" s="83">
        <f>IF(ISBLANK(P37)," ",((P37/$P$14)-($P$11/$P$13))/$P$10/$P$12)</f>
        <v/>
      </c>
      <c r="R37" s="112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238" t="inlineStr">
        <is>
          <t>Reviewed by:______________________  Date:_______________</t>
        </is>
      </c>
      <c r="O39" s="234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7">
    <mergeCell ref="B25:H25"/>
    <mergeCell ref="B22:H22"/>
    <mergeCell ref="B20:H20"/>
    <mergeCell ref="B21:H21"/>
    <mergeCell ref="B23:H23"/>
    <mergeCell ref="B24:H24"/>
    <mergeCell ref="O39:S39"/>
    <mergeCell ref="B26:H26"/>
    <mergeCell ref="B36:H36"/>
    <mergeCell ref="B37:H37"/>
    <mergeCell ref="A39:N39"/>
    <mergeCell ref="B28:H28"/>
    <mergeCell ref="B29:H29"/>
    <mergeCell ref="B31:H31"/>
    <mergeCell ref="B32:H32"/>
    <mergeCell ref="B33:H33"/>
    <mergeCell ref="B34:H34"/>
    <mergeCell ref="B30:H30"/>
    <mergeCell ref="B35:H3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C53" sqref="AC53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85546875"/>
    <col customWidth="1" hidden="1" max="67" min="67" style="115" width="0.28515625"/>
    <col customWidth="1" hidden="1" max="76" min="68" style="115" width="1.710937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r="47"/>
    <row r="48"/>
    <row r="49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M20" sqref="CM20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5703125"/>
    <col customWidth="1" hidden="1" max="75" min="67" style="115" width="1.7109375"/>
    <col customWidth="1" max="76" min="76" style="115" width="0.4257812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r="47"/>
    <row r="48"/>
    <row r="49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DA24" sqref="DA24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7109375"/>
    <col customWidth="1" max="67" min="67" style="115" width="0.140625"/>
    <col customWidth="1" hidden="1" max="76" min="68" style="115" width="1.710937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r="47"/>
    <row r="48"/>
    <row r="49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7109375"/>
    <col customWidth="1" max="67" min="67" style="115" width="0.140625"/>
    <col customWidth="1" hidden="1" max="75" min="68" style="115" width="1.7109375"/>
    <col customWidth="1" max="76" min="76" style="115" width="0.14062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r="47"/>
    <row r="48"/>
    <row r="49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G23" sqref="CG23"/>
    </sheetView>
  </sheetViews>
  <sheetFormatPr baseColWidth="8" customHeight="1" defaultColWidth="1.7109375" defaultRowHeight="12"/>
  <cols>
    <col customWidth="1" max="65" min="1" style="115" width="1.7109375"/>
    <col customWidth="1" max="66" min="66" style="115" width="1.7109375"/>
    <col customWidth="1" max="67" min="67" style="115" width="0.140625"/>
    <col customWidth="1" hidden="1" max="75" min="68" style="115" width="1.7109375"/>
    <col customWidth="1" max="76" min="76" style="115" width="0.14062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r="47"/>
    <row r="48"/>
    <row r="49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Q33" sqref="CQ33"/>
    </sheetView>
  </sheetViews>
  <sheetFormatPr baseColWidth="8" customHeight="1" defaultColWidth="1.7109375" defaultRowHeight="12"/>
  <cols>
    <col customWidth="1" max="66" min="1" style="115" width="1.7109375"/>
    <col customWidth="1" max="67" min="67" style="115" width="0.140625"/>
    <col customWidth="1" hidden="1" max="76" min="68" style="115" width="1.7109375"/>
    <col customWidth="1" max="16384" min="77" style="115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customHeight="1" ht="12" r="6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customHeight="1" ht="12" r="7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customHeight="1" ht="12" r="8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customHeight="1" ht="12" r="9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customHeight="1" ht="12" r="10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customHeight="1" ht="12" r="1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customHeight="1" ht="12" r="12" s="92">
      <c r="A12" s="123" t="n"/>
      <c r="BY12" s="125" t="n"/>
    </row>
    <row customHeight="1" ht="12" r="13" s="92">
      <c r="A13" s="123" t="n"/>
      <c r="BY13" s="125" t="n"/>
    </row>
    <row customHeight="1" ht="12" r="14" s="92">
      <c r="A14" s="123" t="n"/>
      <c r="BY14" s="125" t="n"/>
    </row>
    <row customHeight="1" ht="12" r="15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customHeight="1" ht="12" r="16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customHeight="1" ht="12" r="17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customHeight="1" ht="12" r="18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customHeight="1" ht="12" r="19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customHeight="1" ht="12" r="20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customHeight="1" ht="12" r="2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customHeight="1" ht="12" r="22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customHeight="1" ht="12" r="23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customHeight="1" ht="12" r="24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customHeight="1" ht="12" r="25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customHeight="1" ht="12" r="26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customHeight="1" ht="12" r="27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customHeight="1" ht="12" r="28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customHeight="1" ht="12" r="29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customHeight="1" ht="12" r="30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customHeight="1" ht="12" r="3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customHeight="1" ht="12" r="32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customHeight="1" ht="12" r="33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customHeight="1" ht="12" r="34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customHeight="1" ht="12" r="35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customHeight="1" ht="12" r="36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customHeight="1" ht="12" r="37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customHeight="1" ht="12" r="38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customHeight="1" ht="12" r="39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customHeight="1" ht="12" r="40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customHeight="1" ht="12" r="4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customHeight="1" ht="12" r="42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customHeight="1" ht="12" r="43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customHeight="1" ht="12" r="44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customHeight="1" ht="12" r="45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customHeight="1" ht="12" r="46" s="92" thickTop="1"/>
    <row r="47"/>
    <row r="48"/>
    <row r="49"/>
    <row customHeight="1" ht="12" r="51" s="92">
      <c r="A51" s="148" t="n"/>
      <c r="B51" s="127" t="n"/>
    </row>
    <row customHeight="1" ht="12" r="52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2019-10-29T22:47:30Z</dcterms:modified>
  <cp:lastModifiedBy>Alex Gil</cp:lastModifiedBy>
  <cp:lastPrinted>2019-10-25T21:06:46Z</cp:lastPrinted>
</cp:coreProperties>
</file>