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45" windowWidth="28035" windowHeight="12570" activeTab="6"/>
  </bookViews>
  <sheets>
    <sheet name="All" sheetId="7" r:id="rId1"/>
    <sheet name="Flash Memory" sheetId="4" r:id="rId2"/>
    <sheet name="DDR3" sheetId="5" r:id="rId3"/>
    <sheet name="EEPROM" sheetId="6" r:id="rId4"/>
    <sheet name="GigE Core" sheetId="8" r:id="rId5"/>
    <sheet name="FrameBuffer" sheetId="9" r:id="rId6"/>
    <sheet name="User RTL Function" sheetId="10" r:id="rId7"/>
    <sheet name="Interrupt" sheetId="11" r:id="rId8"/>
    <sheet name="UART" sheetId="13" r:id="rId9"/>
    <sheet name="XML" sheetId="14" r:id="rId10"/>
    <sheet name="러닝평균" sheetId="15" r:id="rId11"/>
  </sheets>
  <definedNames>
    <definedName name="_xlnm.Print_Area" localSheetId="6">'User RTL Function'!$A$1:$I$257</definedName>
  </definedNames>
  <calcPr calcId="125725"/>
</workbook>
</file>

<file path=xl/calcChain.xml><?xml version="1.0" encoding="utf-8"?>
<calcChain xmlns="http://schemas.openxmlformats.org/spreadsheetml/2006/main">
  <c r="E8" i="15"/>
  <c r="E7"/>
  <c r="D7"/>
  <c r="C7"/>
  <c r="C6"/>
  <c r="O39" i="5"/>
  <c r="O38"/>
  <c r="N36"/>
  <c r="M35"/>
  <c r="M34"/>
  <c r="R9"/>
  <c r="R12"/>
  <c r="R15"/>
  <c r="R18"/>
  <c r="R21"/>
  <c r="R24"/>
  <c r="R27"/>
  <c r="R30"/>
  <c r="R6"/>
  <c r="Q9"/>
  <c r="Q12"/>
  <c r="Q15"/>
  <c r="Q18"/>
  <c r="Q21"/>
  <c r="Q24"/>
  <c r="Q27"/>
  <c r="Q30"/>
  <c r="Q6"/>
  <c r="P9"/>
  <c r="P12"/>
  <c r="P15"/>
  <c r="P18"/>
  <c r="P21"/>
  <c r="P24"/>
  <c r="P27"/>
  <c r="P30"/>
  <c r="P6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6"/>
  <c r="O7"/>
  <c r="O5"/>
  <c r="B35"/>
  <c r="F33"/>
  <c r="E33"/>
  <c r="B6"/>
  <c r="B9"/>
  <c r="B12"/>
  <c r="B15"/>
  <c r="B18"/>
  <c r="B21"/>
  <c r="B24"/>
  <c r="B27"/>
  <c r="B30"/>
  <c r="C6"/>
  <c r="C9"/>
  <c r="C12"/>
  <c r="C15"/>
  <c r="C18"/>
  <c r="C21"/>
  <c r="C24"/>
  <c r="C27"/>
  <c r="C30"/>
  <c r="D6"/>
  <c r="D9"/>
  <c r="D12"/>
  <c r="D15"/>
  <c r="D18"/>
  <c r="D21"/>
  <c r="D24"/>
  <c r="D27"/>
  <c r="D30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</calcChain>
</file>

<file path=xl/sharedStrings.xml><?xml version="1.0" encoding="utf-8"?>
<sst xmlns="http://schemas.openxmlformats.org/spreadsheetml/2006/main" count="1963" uniqueCount="1093">
  <si>
    <t>0x0000000</t>
    <phoneticPr fontId="1" type="noConversion"/>
  </si>
  <si>
    <t>0x0BFFFFF</t>
    <phoneticPr fontId="1" type="noConversion"/>
  </si>
  <si>
    <t>0x0C00000</t>
    <phoneticPr fontId="1" type="noConversion"/>
  </si>
  <si>
    <t>0x0C1FFFF</t>
    <phoneticPr fontId="1" type="noConversion"/>
  </si>
  <si>
    <t>0x0C20000</t>
    <phoneticPr fontId="1" type="noConversion"/>
  </si>
  <si>
    <t>0x0CF0000</t>
    <phoneticPr fontId="1" type="noConversion"/>
  </si>
  <si>
    <t>0x0D00000</t>
    <phoneticPr fontId="1" type="noConversion"/>
  </si>
  <si>
    <t>0x0DEFFFF</t>
    <phoneticPr fontId="1" type="noConversion"/>
  </si>
  <si>
    <t>0x0DF0000</t>
    <phoneticPr fontId="1" type="noConversion"/>
  </si>
  <si>
    <t>0x0DFFFFF</t>
    <phoneticPr fontId="1" type="noConversion"/>
  </si>
  <si>
    <t>Detector Info</t>
    <phoneticPr fontId="1" type="noConversion"/>
  </si>
  <si>
    <t>Application
(Fixed Start Address Only)</t>
    <phoneticPr fontId="1" type="noConversion"/>
  </si>
  <si>
    <t>XML
(Fixed All)</t>
    <phoneticPr fontId="1" type="noConversion"/>
  </si>
  <si>
    <t>Allocation Table
(Fixed All)</t>
    <phoneticPr fontId="1" type="noConversion"/>
  </si>
  <si>
    <t>Bitstream
(Fixed All)</t>
    <phoneticPr fontId="1" type="noConversion"/>
  </si>
  <si>
    <t>0x0E00000</t>
    <phoneticPr fontId="1" type="noConversion"/>
  </si>
  <si>
    <t>0x0EFFFFF</t>
    <phoneticPr fontId="1" type="noConversion"/>
  </si>
  <si>
    <t>User Preset</t>
    <phoneticPr fontId="1" type="noConversion"/>
  </si>
  <si>
    <t>0x0F00000</t>
    <phoneticPr fontId="1" type="noConversion"/>
  </si>
  <si>
    <t>0x0FFFFFF</t>
    <phoneticPr fontId="1" type="noConversion"/>
  </si>
  <si>
    <t>0x1000000</t>
    <phoneticPr fontId="1" type="noConversion"/>
  </si>
  <si>
    <t>Gain &amp; Offset 
Calibration Data</t>
    <phoneticPr fontId="1" type="noConversion"/>
  </si>
  <si>
    <t>Defect
Calibration Data</t>
    <phoneticPr fontId="1" type="noConversion"/>
  </si>
  <si>
    <t>0x2DFFFFF</t>
    <phoneticPr fontId="1" type="noConversion"/>
  </si>
  <si>
    <t>0x2E00000</t>
    <phoneticPr fontId="1" type="noConversion"/>
  </si>
  <si>
    <t>0x3FFFFFF</t>
    <phoneticPr fontId="1" type="noConversion"/>
  </si>
  <si>
    <t>For Data from PC</t>
    <phoneticPr fontId="1" type="noConversion"/>
  </si>
  <si>
    <t>Gain &amp; Offset 
Calibration Data (TPC)</t>
    <phoneticPr fontId="1" type="noConversion"/>
  </si>
  <si>
    <t>Gain &amp; Offset 
Calibration Data (5 MPC)</t>
    <phoneticPr fontId="1" type="noConversion"/>
  </si>
  <si>
    <t>0x3A00000</t>
    <phoneticPr fontId="1" type="noConversion"/>
  </si>
  <si>
    <t>0x39FFFFF</t>
    <phoneticPr fontId="1" type="noConversion"/>
  </si>
  <si>
    <t>Size : 512Mb</t>
    <phoneticPr fontId="1" type="noConversion"/>
  </si>
  <si>
    <t>Model : EXT4343R</t>
    <phoneticPr fontId="1" type="noConversion"/>
  </si>
  <si>
    <t>Model : EXT1616R</t>
    <phoneticPr fontId="1" type="noConversion"/>
  </si>
  <si>
    <t>Calibration Reference Image 0
(wddr 0)</t>
    <phoneticPr fontId="1" type="noConversion"/>
  </si>
  <si>
    <t>Calibration Reference Image 1
(wddr 1)</t>
    <phoneticPr fontId="1" type="noConversion"/>
  </si>
  <si>
    <t>Calibration Reference Image 2
(wddr 2)</t>
    <phoneticPr fontId="1" type="noConversion"/>
  </si>
  <si>
    <t>Calibration Reference Image 3
(wddr 3)</t>
    <phoneticPr fontId="1" type="noConversion"/>
  </si>
  <si>
    <t>Calibration Reference Image 4
(wddr 4)</t>
    <phoneticPr fontId="1" type="noConversion"/>
  </si>
  <si>
    <t>Image (Odd Frame)</t>
    <phoneticPr fontId="1" type="noConversion"/>
  </si>
  <si>
    <t>Image (Even Frame)</t>
    <phoneticPr fontId="1" type="noConversion"/>
  </si>
  <si>
    <t>0x9FFFFFFF</t>
  </si>
  <si>
    <t>Size : 2Gb * 2</t>
    <phoneticPr fontId="1" type="noConversion"/>
  </si>
  <si>
    <t>0x9D400000</t>
  </si>
  <si>
    <t>0x9D3FFFFF</t>
  </si>
  <si>
    <t>0x9B000000</t>
  </si>
  <si>
    <t>0x9AFFFFFF</t>
  </si>
  <si>
    <t>0x98C00000</t>
  </si>
  <si>
    <t>0x98BFFFFF</t>
  </si>
  <si>
    <t>0x96800000</t>
  </si>
  <si>
    <t>0x967FFFFF</t>
  </si>
  <si>
    <t>0x94400000</t>
  </si>
  <si>
    <t>0x943FFFFF</t>
  </si>
  <si>
    <t>0x8B400000</t>
  </si>
  <si>
    <t>0x8B3FFFFF</t>
  </si>
  <si>
    <t>0x8A200000</t>
  </si>
  <si>
    <t>0x8A1FFFFF</t>
  </si>
  <si>
    <t>0x89000000</t>
  </si>
  <si>
    <t>0x8EDEB800</t>
  </si>
  <si>
    <t>0x8EDEB7FF</t>
  </si>
  <si>
    <t>0x8E37C000</t>
  </si>
  <si>
    <t>0x8E37BFFF</t>
  </si>
  <si>
    <t>0x8D90C800</t>
  </si>
  <si>
    <t>0x8D90C7FF</t>
  </si>
  <si>
    <t>0x8CE9CFFF</t>
  </si>
  <si>
    <t>0x8C42D7FF</t>
  </si>
  <si>
    <t>0x89A6F800</t>
  </si>
  <si>
    <t>0x89A6F7FF</t>
  </si>
  <si>
    <t>0x89537C00</t>
  </si>
  <si>
    <t>0x89537BFF</t>
  </si>
  <si>
    <t>Firmware Region</t>
    <phoneticPr fontId="1" type="noConversion"/>
  </si>
  <si>
    <t>0x80000000</t>
    <phoneticPr fontId="1" type="noConversion"/>
  </si>
  <si>
    <t>0x88FFFFFF</t>
    <phoneticPr fontId="1" type="noConversion"/>
  </si>
  <si>
    <t>MicroBlaze Control Memory</t>
    <phoneticPr fontId="1" type="noConversion"/>
  </si>
  <si>
    <t>Name</t>
    <phoneticPr fontId="1" type="noConversion"/>
  </si>
  <si>
    <t>GigE Core</t>
    <phoneticPr fontId="1" type="noConversion"/>
  </si>
  <si>
    <t xml:space="preserve">Frame Buffer </t>
    <phoneticPr fontId="1" type="noConversion"/>
  </si>
  <si>
    <t>User RTL Function</t>
    <phoneticPr fontId="1" type="noConversion"/>
  </si>
  <si>
    <t>Interrupt</t>
    <phoneticPr fontId="1" type="noConversion"/>
  </si>
  <si>
    <t>DDR3</t>
    <phoneticPr fontId="1" type="noConversion"/>
  </si>
  <si>
    <t>UART</t>
    <phoneticPr fontId="1" type="noConversion"/>
  </si>
  <si>
    <t>Interface</t>
    <phoneticPr fontId="1" type="noConversion"/>
  </si>
  <si>
    <t>AXI4</t>
    <phoneticPr fontId="1" type="noConversion"/>
  </si>
  <si>
    <t>Start Address</t>
    <phoneticPr fontId="1" type="noConversion"/>
  </si>
  <si>
    <t>End Address</t>
    <phoneticPr fontId="1" type="noConversion"/>
  </si>
  <si>
    <t>0x43E00000</t>
    <phoneticPr fontId="1" type="noConversion"/>
  </si>
  <si>
    <t>0x43E0FFFF</t>
    <phoneticPr fontId="1" type="noConversion"/>
  </si>
  <si>
    <t>Size</t>
    <phoneticPr fontId="1" type="noConversion"/>
  </si>
  <si>
    <t>0x43E10000</t>
    <phoneticPr fontId="1" type="noConversion"/>
  </si>
  <si>
    <t>0x43E20000</t>
    <phoneticPr fontId="1" type="noConversion"/>
  </si>
  <si>
    <t>0x43E1FFFF</t>
    <phoneticPr fontId="1" type="noConversion"/>
  </si>
  <si>
    <t>0x43E2FFFF</t>
    <phoneticPr fontId="1" type="noConversion"/>
  </si>
  <si>
    <t>0x41200000</t>
    <phoneticPr fontId="1" type="noConversion"/>
  </si>
  <si>
    <t>64KB</t>
    <phoneticPr fontId="1" type="noConversion"/>
  </si>
  <si>
    <t>0x4120FFFF</t>
    <phoneticPr fontId="1" type="noConversion"/>
  </si>
  <si>
    <t>0x80000000</t>
    <phoneticPr fontId="1" type="noConversion"/>
  </si>
  <si>
    <t>0x9FFFFFFF</t>
    <phoneticPr fontId="1" type="noConversion"/>
  </si>
  <si>
    <t>512MB</t>
    <phoneticPr fontId="1" type="noConversion"/>
  </si>
  <si>
    <t>0x40600000</t>
    <phoneticPr fontId="1" type="noConversion"/>
  </si>
  <si>
    <t>0x4060FFFF</t>
    <phoneticPr fontId="1" type="noConversion"/>
  </si>
  <si>
    <t>Access</t>
    <phoneticPr fontId="1" type="noConversion"/>
  </si>
  <si>
    <t>Default</t>
    <phoneticPr fontId="1" type="noConversion"/>
  </si>
  <si>
    <t>Descriptions</t>
    <phoneticPr fontId="1" type="noConversion"/>
  </si>
  <si>
    <t>Transmit Data FIFO</t>
    <phoneticPr fontId="1" type="noConversion"/>
  </si>
  <si>
    <t>UART Transmit Data</t>
    <phoneticPr fontId="1" type="noConversion"/>
  </si>
  <si>
    <t>bits</t>
    <phoneticPr fontId="1" type="noConversion"/>
  </si>
  <si>
    <t>[31:08]</t>
    <phoneticPr fontId="1" type="noConversion"/>
  </si>
  <si>
    <t>[07:00]</t>
    <phoneticPr fontId="1" type="noConversion"/>
  </si>
  <si>
    <t>N/A</t>
    <phoneticPr fontId="1" type="noConversion"/>
  </si>
  <si>
    <t>Reserved</t>
    <phoneticPr fontId="1" type="noConversion"/>
  </si>
  <si>
    <t>Receive Data FIFO</t>
    <phoneticPr fontId="1" type="noConversion"/>
  </si>
  <si>
    <t>UART Receive Data</t>
    <phoneticPr fontId="1" type="noConversion"/>
  </si>
  <si>
    <t>RO</t>
    <phoneticPr fontId="1" type="noConversion"/>
  </si>
  <si>
    <t>CTRL REG</t>
    <phoneticPr fontId="1" type="noConversion"/>
  </si>
  <si>
    <t>[31:05]</t>
    <phoneticPr fontId="1" type="noConversion"/>
  </si>
  <si>
    <t>[04]</t>
    <phoneticPr fontId="1" type="noConversion"/>
  </si>
  <si>
    <t>Enable Interrupt for the AXI UART Lite
0 : Disable
1 : Enable</t>
    <phoneticPr fontId="1" type="noConversion"/>
  </si>
  <si>
    <t>[03:02]</t>
    <phoneticPr fontId="1" type="noConversion"/>
  </si>
  <si>
    <t>[01]</t>
    <phoneticPr fontId="1" type="noConversion"/>
  </si>
  <si>
    <t>RW</t>
    <phoneticPr fontId="1" type="noConversion"/>
  </si>
  <si>
    <t>[00]</t>
    <phoneticPr fontId="1" type="noConversion"/>
  </si>
  <si>
    <t>Reset / Clear the Receive FIFO
0 : None
1 : Clear the Receive FIFO</t>
    <phoneticPr fontId="1" type="noConversion"/>
  </si>
  <si>
    <t>0 : None
1 : Clear the Transmit FIFO</t>
    <phoneticPr fontId="1" type="noConversion"/>
  </si>
  <si>
    <t>STAT REG</t>
    <phoneticPr fontId="1" type="noConversion"/>
  </si>
  <si>
    <t>[07]</t>
    <phoneticPr fontId="1" type="noConversion"/>
  </si>
  <si>
    <t>[02]</t>
    <phoneticPr fontId="1" type="noConversion"/>
  </si>
  <si>
    <t>[03]</t>
    <phoneticPr fontId="1" type="noConversion"/>
  </si>
  <si>
    <t>[05]</t>
    <phoneticPr fontId="1" type="noConversion"/>
  </si>
  <si>
    <t>[06]</t>
    <phoneticPr fontId="1" type="noConversion"/>
  </si>
  <si>
    <t>Frame Error
0 : Normal
1 : Error</t>
    <phoneticPr fontId="1" type="noConversion"/>
  </si>
  <si>
    <t>Overrun Error
0 : Normal 
1 : Error</t>
    <phoneticPr fontId="1" type="noConversion"/>
  </si>
  <si>
    <t xml:space="preserve">Parity Error
0 : Normal
1 : Error </t>
    <phoneticPr fontId="1" type="noConversion"/>
  </si>
  <si>
    <t>Interrupt Enabled
0 : Disabled
1 : Enabled</t>
    <phoneticPr fontId="1" type="noConversion"/>
  </si>
  <si>
    <t>TX FIFO Full 
0 : FIFO is not Full
1 : FIFO is Full</t>
    <phoneticPr fontId="1" type="noConversion"/>
  </si>
  <si>
    <t>TX FIFO Empty
0 : FIFO is not Empty
1 : FIFO is Empty</t>
    <phoneticPr fontId="1" type="noConversion"/>
  </si>
  <si>
    <t>RX FIFO Full
0 : FIFO is not Full
1 : FIFO is Full</t>
    <phoneticPr fontId="1" type="noConversion"/>
  </si>
  <si>
    <t>RX FIFO Valid Data
0 : FIFO is Empty
1 : FIFO has Data</t>
    <phoneticPr fontId="1" type="noConversion"/>
  </si>
  <si>
    <t>ISR</t>
    <phoneticPr fontId="1" type="noConversion"/>
  </si>
  <si>
    <t>IPR</t>
    <phoneticPr fontId="1" type="noConversion"/>
  </si>
  <si>
    <t>IER</t>
    <phoneticPr fontId="1" type="noConversion"/>
  </si>
  <si>
    <t>IAR</t>
    <phoneticPr fontId="1" type="noConversion"/>
  </si>
  <si>
    <t>SIE</t>
    <phoneticPr fontId="1" type="noConversion"/>
  </si>
  <si>
    <t>CIE</t>
    <phoneticPr fontId="1" type="noConversion"/>
  </si>
  <si>
    <t>IVR</t>
    <phoneticPr fontId="1" type="noConversion"/>
  </si>
  <si>
    <t>MER</t>
    <phoneticPr fontId="1" type="noConversion"/>
  </si>
  <si>
    <t>IMR</t>
    <phoneticPr fontId="1" type="noConversion"/>
  </si>
  <si>
    <t>ILR</t>
    <phoneticPr fontId="1" type="noConversion"/>
  </si>
  <si>
    <t>IVAR
IVEAR</t>
    <phoneticPr fontId="1" type="noConversion"/>
  </si>
  <si>
    <t>자세한 내용은 김준호 연구원에게 문의</t>
    <phoneticPr fontId="1" type="noConversion"/>
  </si>
  <si>
    <t>자세한 내용은 pg099-axi-intc.pdf 참조</t>
    <phoneticPr fontId="1" type="noConversion"/>
  </si>
  <si>
    <t>자세한 내용은 pg142-axi-uartlite.pdf 참조</t>
    <phoneticPr fontId="1" type="noConversion"/>
  </si>
  <si>
    <t>자세한 내용은 FB-AXI_IP_spec.pdf 참조</t>
    <phoneticPr fontId="1" type="noConversion"/>
  </si>
  <si>
    <t>자세한 내용은 XGigE_IP_spec.pdf 참조</t>
    <phoneticPr fontId="1" type="noConversion"/>
  </si>
  <si>
    <t>GigEVision Control Memory</t>
    <phoneticPr fontId="1" type="noConversion"/>
  </si>
  <si>
    <t>IC Memory</t>
    <phoneticPr fontId="1" type="noConversion"/>
  </si>
  <si>
    <t>Flash Memory</t>
    <phoneticPr fontId="1" type="noConversion"/>
  </si>
  <si>
    <t>Single SPI</t>
    <phoneticPr fontId="1" type="noConversion"/>
  </si>
  <si>
    <t>0x03FFFFFF</t>
    <phoneticPr fontId="1" type="noConversion"/>
  </si>
  <si>
    <t>0x00000000</t>
    <phoneticPr fontId="1" type="noConversion"/>
  </si>
  <si>
    <t>EEPROM</t>
    <phoneticPr fontId="1" type="noConversion"/>
  </si>
  <si>
    <t>I2C</t>
    <phoneticPr fontId="1" type="noConversion"/>
  </si>
  <si>
    <t>0x00001FFF</t>
    <phoneticPr fontId="1" type="noConversion"/>
  </si>
  <si>
    <t>Configuration EEPROM</t>
    <phoneticPr fontId="1" type="noConversion"/>
  </si>
  <si>
    <t>Access to Boot SPI Flash Memory</t>
    <phoneticPr fontId="1" type="noConversion"/>
  </si>
  <si>
    <t>XML</t>
    <phoneticPr fontId="1" type="noConversion"/>
  </si>
  <si>
    <t>0x00009FFF</t>
    <phoneticPr fontId="1" type="noConversion"/>
  </si>
  <si>
    <t>0x0000A000</t>
    <phoneticPr fontId="1" type="noConversion"/>
  </si>
  <si>
    <t>0xFF7FDFFF</t>
    <phoneticPr fontId="1" type="noConversion"/>
  </si>
  <si>
    <t>0xFBFF0000</t>
    <phoneticPr fontId="1" type="noConversion"/>
  </si>
  <si>
    <t>0xFBFF1FFF</t>
    <phoneticPr fontId="1" type="noConversion"/>
  </si>
  <si>
    <t>0xFE000000</t>
    <phoneticPr fontId="1" type="noConversion"/>
  </si>
  <si>
    <t>0xFFFFFFFF</t>
    <phoneticPr fontId="1" type="noConversion"/>
  </si>
  <si>
    <t>0x1FFFFFFF</t>
    <phoneticPr fontId="1" type="noConversion"/>
  </si>
  <si>
    <t>40KB</t>
    <phoneticPr fontId="1" type="noConversion"/>
  </si>
  <si>
    <t>4088MB</t>
    <phoneticPr fontId="1" type="noConversion"/>
  </si>
  <si>
    <t>8KB</t>
    <phoneticPr fontId="1" type="noConversion"/>
  </si>
  <si>
    <t>32MB</t>
    <phoneticPr fontId="1" type="noConversion"/>
  </si>
  <si>
    <t>64MB</t>
    <phoneticPr fontId="1" type="noConversion"/>
  </si>
  <si>
    <t>DDR3 MIG</t>
    <phoneticPr fontId="1" type="noConversion"/>
  </si>
  <si>
    <t>FPGA Address = 0x43E00000 + offset</t>
    <phoneticPr fontId="1" type="noConversion"/>
  </si>
  <si>
    <t>FPGA Address = 0x43E20000 + offset</t>
    <phoneticPr fontId="1" type="noConversion"/>
  </si>
  <si>
    <t>FPGA Address = 0x43E10000 + offset</t>
    <phoneticPr fontId="1" type="noConversion"/>
  </si>
  <si>
    <t>FPGA Address = 0x41200000 + offset</t>
    <phoneticPr fontId="1" type="noConversion"/>
  </si>
  <si>
    <t>FPGA Address = 0x40600000 + offset</t>
    <phoneticPr fontId="1" type="noConversion"/>
  </si>
  <si>
    <t>Bootstrap Register</t>
    <phoneticPr fontId="1" type="noConversion"/>
  </si>
  <si>
    <t>Address</t>
    <phoneticPr fontId="1" type="noConversion"/>
  </si>
  <si>
    <t>Name</t>
    <phoneticPr fontId="1" type="noConversion"/>
  </si>
  <si>
    <t>Support</t>
    <phoneticPr fontId="1" type="noConversion"/>
  </si>
  <si>
    <t>Type</t>
    <phoneticPr fontId="1" type="noConversion"/>
  </si>
  <si>
    <t>Length 
(bytes)</t>
    <phoneticPr fontId="1" type="noConversion"/>
  </si>
  <si>
    <t>Description</t>
    <phoneticPr fontId="1" type="noConversion"/>
  </si>
  <si>
    <t>GigEVision Bootstrap</t>
    <phoneticPr fontId="1" type="noConversion"/>
  </si>
  <si>
    <t>User Area</t>
    <phoneticPr fontId="1" type="noConversion"/>
  </si>
  <si>
    <t xml:space="preserve">M </t>
    <phoneticPr fontId="1" type="noConversion"/>
  </si>
  <si>
    <t xml:space="preserve">O </t>
    <phoneticPr fontId="1" type="noConversion"/>
  </si>
  <si>
    <t>Optional</t>
    <phoneticPr fontId="1" type="noConversion"/>
  </si>
  <si>
    <t>R</t>
    <phoneticPr fontId="1" type="noConversion"/>
  </si>
  <si>
    <t>W</t>
    <phoneticPr fontId="1" type="noConversion"/>
  </si>
  <si>
    <t>Read Only</t>
    <phoneticPr fontId="1" type="noConversion"/>
  </si>
  <si>
    <t>Write Only</t>
    <phoneticPr fontId="1" type="noConversion"/>
  </si>
  <si>
    <t>R/W</t>
    <phoneticPr fontId="1" type="noConversion"/>
  </si>
  <si>
    <t>Read / Write</t>
    <phoneticPr fontId="1" type="noConversion"/>
  </si>
  <si>
    <t>Mandatory</t>
    <phoneticPr fontId="1" type="noConversion"/>
  </si>
  <si>
    <t>0xA000</t>
  </si>
  <si>
    <t>0xA004</t>
  </si>
  <si>
    <t>0xA008</t>
  </si>
  <si>
    <t>0xA00C</t>
  </si>
  <si>
    <t>0xA010</t>
  </si>
  <si>
    <t>0xA014</t>
  </si>
  <si>
    <t>0xA018</t>
  </si>
  <si>
    <t>0xA01C</t>
  </si>
  <si>
    <t>0xA020</t>
  </si>
  <si>
    <t>0xA024</t>
  </si>
  <si>
    <t>0xA028</t>
  </si>
  <si>
    <t>0xA02C</t>
  </si>
  <si>
    <t>0xA030</t>
  </si>
  <si>
    <t>0xA034</t>
  </si>
  <si>
    <t>0xA038</t>
  </si>
  <si>
    <t>0xA03C</t>
  </si>
  <si>
    <t>0xA040</t>
  </si>
  <si>
    <t>0xA044</t>
  </si>
  <si>
    <t>0xA048</t>
  </si>
  <si>
    <t>0xA04C</t>
  </si>
  <si>
    <t>0xA050</t>
  </si>
  <si>
    <t>0xA074</t>
  </si>
  <si>
    <t>0xA084</t>
  </si>
  <si>
    <t>0xA094</t>
  </si>
  <si>
    <t>0xA0A4</t>
  </si>
  <si>
    <t>0xA0A8</t>
  </si>
  <si>
    <t>0xA0AC</t>
  </si>
  <si>
    <t>0xA0B0</t>
  </si>
  <si>
    <t>0xA0B8</t>
  </si>
  <si>
    <t>0xA0BC</t>
  </si>
  <si>
    <t>0xA0C0</t>
  </si>
  <si>
    <t>0xA0C4</t>
  </si>
  <si>
    <t>0xA0C8</t>
  </si>
  <si>
    <t>0xA0CC</t>
  </si>
  <si>
    <t>0xA0D0</t>
  </si>
  <si>
    <t>0xA0D4</t>
  </si>
  <si>
    <t>0xA0D8</t>
  </si>
  <si>
    <t>0xA0DC</t>
  </si>
  <si>
    <t>0xA0E0</t>
  </si>
  <si>
    <t>0xA0E4</t>
  </si>
  <si>
    <t>0xA0E8</t>
  </si>
  <si>
    <t>0xA0EC</t>
  </si>
  <si>
    <t>0xA0FC</t>
  </si>
  <si>
    <t>0xA100</t>
  </si>
  <si>
    <t>0xA104</t>
  </si>
  <si>
    <t>0xA108</t>
  </si>
  <si>
    <t>0xA10C</t>
  </si>
  <si>
    <t>0xA110</t>
  </si>
  <si>
    <t>0xA114</t>
  </si>
  <si>
    <t>0xA118</t>
  </si>
  <si>
    <t>0xA11C</t>
  </si>
  <si>
    <t>0xA120</t>
  </si>
  <si>
    <t>0xA12C</t>
  </si>
  <si>
    <t>0xA138</t>
  </si>
  <si>
    <t>0xA13C</t>
  </si>
  <si>
    <t>0xA140</t>
  </si>
  <si>
    <t>0xA144</t>
  </si>
  <si>
    <t>0xA148</t>
  </si>
  <si>
    <t>0xA14C</t>
  </si>
  <si>
    <t>0xA150</t>
  </si>
  <si>
    <t>0xA154</t>
  </si>
  <si>
    <t>0xA158</t>
  </si>
  <si>
    <t>0xA15C</t>
  </si>
  <si>
    <t>0xA160</t>
  </si>
  <si>
    <t>0xA164</t>
  </si>
  <si>
    <t>0xA168</t>
  </si>
  <si>
    <t>0xA16C</t>
  </si>
  <si>
    <t>0xA170</t>
  </si>
  <si>
    <t>0xA174</t>
  </si>
  <si>
    <t>0xA178</t>
  </si>
  <si>
    <t>0xA17C</t>
  </si>
  <si>
    <t>0xA180</t>
  </si>
  <si>
    <t>0xA184</t>
  </si>
  <si>
    <t>0xA188</t>
  </si>
  <si>
    <t>0xA18C</t>
  </si>
  <si>
    <t>0xA190</t>
  </si>
  <si>
    <t>0xA194</t>
  </si>
  <si>
    <t>0xA198</t>
  </si>
  <si>
    <t>0xA1B8</t>
  </si>
  <si>
    <t>0xA1BC</t>
  </si>
  <si>
    <t>0xA1C0</t>
  </si>
  <si>
    <t>0xA1C4</t>
  </si>
  <si>
    <t>XML_OUT_EN</t>
  </si>
  <si>
    <t>XML_WIDTH</t>
  </si>
  <si>
    <t>XML_HEIGHT</t>
  </si>
  <si>
    <t>XML_OFFSETX</t>
  </si>
  <si>
    <t>XML_OFFSETY</t>
  </si>
  <si>
    <t>XML_LINEPITCH</t>
  </si>
  <si>
    <t>XML_PIXFMT</t>
  </si>
  <si>
    <t>XML_WIDTH_MAX</t>
  </si>
  <si>
    <t>XML_HEIGHT_MAX</t>
  </si>
  <si>
    <t>XML_PLOAD_SIZE</t>
  </si>
  <si>
    <t>XML_ACQ_MODE</t>
  </si>
  <si>
    <t>XML_ROW_DELAY</t>
  </si>
  <si>
    <t>XML_FRAME_DELAY</t>
  </si>
  <si>
    <t>XML_FRATE</t>
  </si>
  <si>
    <t>XML_TEST_PATTERN</t>
  </si>
  <si>
    <t>XML_GEWT</t>
  </si>
  <si>
    <t>XML_TRIG_MODE</t>
  </si>
  <si>
    <t>XML_GAIN_CAL</t>
  </si>
  <si>
    <t>XML_DEFECT_CAL</t>
  </si>
  <si>
    <t>XML_TABLE</t>
  </si>
  <si>
    <t>XML_DGAIN</t>
  </si>
  <si>
    <t>XML_BWIDTH</t>
  </si>
  <si>
    <t>XML_GEV_SPEED</t>
  </si>
  <si>
    <t>XML_FRATE_MIN</t>
  </si>
  <si>
    <t>XML_FRATE_MAX</t>
  </si>
  <si>
    <t>XML_GEWT_MIN</t>
  </si>
  <si>
    <t>XML_GEWT_MAX</t>
  </si>
  <si>
    <t>XML_RSND_PACKET</t>
  </si>
  <si>
    <t>XML_WIDTH_MIN</t>
  </si>
  <si>
    <t>XML_HEIGHT_MIN</t>
  </si>
  <si>
    <t>XML_OFFSETX_MIN</t>
  </si>
  <si>
    <t>XML_OFFSETY_MIN</t>
  </si>
  <si>
    <t>XML_OFFSETX_MAX</t>
  </si>
  <si>
    <t>XML_OFFSETY_MAX</t>
  </si>
  <si>
    <t>XML_INTERVALX</t>
  </si>
  <si>
    <t>XML_INTERVALY</t>
  </si>
  <si>
    <t>XML_DGAIN_MIN</t>
  </si>
  <si>
    <t>XML_DGAIN_MAX</t>
  </si>
  <si>
    <t>XML_IMG_AVG_DOSE0</t>
  </si>
  <si>
    <t>XML_IMG_AVG_DOSE1</t>
  </si>
  <si>
    <t>XML_BINNING_MODE</t>
  </si>
  <si>
    <t>XML_DOT_NUMBER</t>
  </si>
  <si>
    <t>XML_IMAGE_PROC</t>
  </si>
  <si>
    <t>XML_ACCESS_AUTH</t>
  </si>
  <si>
    <t>XML_PASSWORD</t>
  </si>
  <si>
    <t>XML_USERSET_CMD</t>
  </si>
  <si>
    <t>XML_ADDRESS_TABLE</t>
  </si>
  <si>
    <t>XML_ERASE_CMD</t>
  </si>
  <si>
    <t>XML_CALIB_MAP</t>
  </si>
  <si>
    <t>XML_CALIB_CMD</t>
  </si>
  <si>
    <t>XML_MANUAL_DOT_X</t>
  </si>
  <si>
    <t>XML_MANUAL_DOT_Y</t>
  </si>
  <si>
    <t>XML_UPDATE_STATE</t>
  </si>
  <si>
    <t>XML_SHUTTER_MODE</t>
  </si>
  <si>
    <t>XML_TEMP_BD0</t>
  </si>
  <si>
    <t>XML_TEMP_BD1</t>
  </si>
  <si>
    <t>XML_TEMP_FPGA</t>
  </si>
  <si>
    <t>XML_TEMP_PHY</t>
  </si>
  <si>
    <t>XML_IFS</t>
  </si>
  <si>
    <t>XML_IFS_MIN</t>
  </si>
  <si>
    <t>XML_IFS_MAX</t>
  </si>
  <si>
    <t>XML_AVG_LEVEL</t>
  </si>
  <si>
    <t>XML_REBOOT</t>
  </si>
  <si>
    <t>XML_BUSY</t>
  </si>
  <si>
    <t>XML_BUSY_TIME</t>
  </si>
  <si>
    <t>XML_OFFSET_CAL</t>
  </si>
  <si>
    <t>XML_DEFECT_MAP</t>
  </si>
  <si>
    <t>XML_IMG_AVG_DOSE2</t>
  </si>
  <si>
    <t>XML_IMG_AVG_DOSE3</t>
  </si>
  <si>
    <t>XML_IMG_AVG_DOSE4</t>
  </si>
  <si>
    <t>XML_HW_DEBUG</t>
  </si>
  <si>
    <t>XML_BRIGHT</t>
  </si>
  <si>
    <t>XML_CONTRAST</t>
  </si>
  <si>
    <t>XML_EXP_MODE</t>
  </si>
  <si>
    <t>XML_FRAME_NUM</t>
  </si>
  <si>
    <t>User Area (Transport Layer 관련 내용 제외)</t>
    <phoneticPr fontId="1" type="noConversion"/>
  </si>
  <si>
    <t>XML_USERSET_NAME</t>
    <phoneticPr fontId="1" type="noConversion"/>
  </si>
  <si>
    <t>0xA054</t>
    <phoneticPr fontId="1" type="noConversion"/>
  </si>
  <si>
    <t>XML_FPGA_VER</t>
    <phoneticPr fontId="1" type="noConversion"/>
  </si>
  <si>
    <t>XML_TFT_SER</t>
    <phoneticPr fontId="1" type="noConversion"/>
  </si>
  <si>
    <t>XML_PANEL_SER</t>
    <phoneticPr fontId="1" type="noConversion"/>
  </si>
  <si>
    <t>XML_RUNNING_TIME</t>
    <phoneticPr fontId="1" type="noConversion"/>
  </si>
  <si>
    <t>XML_ADDRESS</t>
    <phoneticPr fontId="1" type="noConversion"/>
  </si>
  <si>
    <t>XML_DATA</t>
    <phoneticPr fontId="1" type="noConversion"/>
  </si>
  <si>
    <t>XML_UART_CMD</t>
    <phoneticPr fontId="1" type="noConversion"/>
  </si>
  <si>
    <t>XML
Type</t>
    <phoneticPr fontId="1" type="noConversion"/>
  </si>
  <si>
    <t>Integer</t>
    <phoneticPr fontId="1" type="noConversion"/>
  </si>
  <si>
    <t>RW</t>
    <phoneticPr fontId="1" type="noConversion"/>
  </si>
  <si>
    <t>GigEVision Grab / Snap
0 : Disable
1 : Enable</t>
    <phoneticPr fontId="1" type="noConversion"/>
  </si>
  <si>
    <t>Image Size - Width</t>
    <phoneticPr fontId="1" type="noConversion"/>
  </si>
  <si>
    <t>Image Size - Height</t>
    <phoneticPr fontId="1" type="noConversion"/>
  </si>
  <si>
    <t>Default</t>
    <phoneticPr fontId="1" type="noConversion"/>
  </si>
  <si>
    <t>1616R : 1652
4343R : 3072</t>
    <phoneticPr fontId="1" type="noConversion"/>
  </si>
  <si>
    <t>1616R : 1644
4343R : 3072</t>
    <phoneticPr fontId="1" type="noConversion"/>
  </si>
  <si>
    <t>Image Position - OffsetY</t>
    <phoneticPr fontId="1" type="noConversion"/>
  </si>
  <si>
    <t>Image Position - OffsetX</t>
    <phoneticPr fontId="1" type="noConversion"/>
  </si>
  <si>
    <t>-</t>
    <phoneticPr fontId="1" type="noConversion"/>
  </si>
  <si>
    <t>Reserved</t>
    <phoneticPr fontId="1" type="noConversion"/>
  </si>
  <si>
    <t>0x01100007</t>
    <phoneticPr fontId="1" type="noConversion"/>
  </si>
  <si>
    <t>GigEVision Pixel Format 설정
0x01100007 : GVSP_PIX_MONO16</t>
    <phoneticPr fontId="1" type="noConversion"/>
  </si>
  <si>
    <t>XML_WIDTH 의 Max 값 참조로 사용</t>
    <phoneticPr fontId="1" type="noConversion"/>
  </si>
  <si>
    <t>XML_HEIGHT 의 Max 값 참조로 사용</t>
    <phoneticPr fontId="1" type="noConversion"/>
  </si>
  <si>
    <t>1616R : 0x052E200
4343R : 0x130C820</t>
    <phoneticPr fontId="1" type="noConversion"/>
  </si>
  <si>
    <t>Payload Size</t>
    <phoneticPr fontId="1" type="noConversion"/>
  </si>
  <si>
    <t>Float</t>
    <phoneticPr fontId="1" type="noConversion"/>
  </si>
  <si>
    <t>1616R : 30.0
4343R : 15.0</t>
    <phoneticPr fontId="1" type="noConversion"/>
  </si>
  <si>
    <t>Test Pattern 설정
1 ~ 14 까지 총 14개 사용 가능</t>
    <phoneticPr fontId="1" type="noConversion"/>
  </si>
  <si>
    <t>Trigger Mode 설정
0 : Internal Trigger Mode (Free Running)
1 : External Trigger Mode 0
2 : External Trigger Mode 1</t>
    <phoneticPr fontId="1" type="noConversion"/>
  </si>
  <si>
    <t>Gain Calibration Mode 
0 : Disable
1 : Enable</t>
    <phoneticPr fontId="1" type="noConversion"/>
  </si>
  <si>
    <t>Defect Calibration Mode 
0 : Disable
1 : Enable</t>
    <phoneticPr fontId="1" type="noConversion"/>
  </si>
  <si>
    <t>User Preset Table 설정</t>
    <phoneticPr fontId="1" type="noConversion"/>
  </si>
  <si>
    <t>Min</t>
    <phoneticPr fontId="1" type="noConversion"/>
  </si>
  <si>
    <t>Max</t>
    <phoneticPr fontId="1" type="noConversion"/>
  </si>
  <si>
    <t>VAR</t>
    <phoneticPr fontId="1" type="noConversion"/>
  </si>
  <si>
    <t>Grab Mode 설정
1 : Continuous Grab Mode
(변경하지 말 것)</t>
    <phoneticPr fontId="1" type="noConversion"/>
  </si>
  <si>
    <t>Frame Rate 설정
External Trigger Mode 에서는 Trigger 주기에 따라 Value 변경</t>
    <phoneticPr fontId="1" type="noConversion"/>
  </si>
  <si>
    <t>Exposure Time 설정
Rolling Shutter Mode 에서는 Frame Rate 에 따라 Value 변경
Global Shutter Mode 에서는 Frame Rate 에 따라 Max Value 변경
External Trigger Mode 1 에서는 Trigger 에 따라 Value 변경</t>
    <phoneticPr fontId="1" type="noConversion"/>
  </si>
  <si>
    <t>Digital Gain 값 설정
Digital Gain (%) = Value / 100</t>
    <phoneticPr fontId="1" type="noConversion"/>
  </si>
  <si>
    <t>String</t>
    <phoneticPr fontId="1" type="noConversion"/>
  </si>
  <si>
    <t>"None"</t>
    <phoneticPr fontId="1" type="noConversion"/>
  </si>
  <si>
    <t>User Preset Table 의 간략한 설명 설정</t>
    <phoneticPr fontId="1" type="noConversion"/>
  </si>
  <si>
    <t>"v6.10.8"</t>
    <phoneticPr fontId="1" type="noConversion"/>
  </si>
  <si>
    <t>FPGA Version 출력</t>
    <phoneticPr fontId="1" type="noConversion"/>
  </si>
  <si>
    <t>"No Data"</t>
    <phoneticPr fontId="1" type="noConversion"/>
  </si>
  <si>
    <t>Panel Serial Number 접근</t>
    <phoneticPr fontId="1" type="noConversion"/>
  </si>
  <si>
    <t>TFT Serial Number 접근</t>
    <phoneticPr fontId="1" type="noConversion"/>
  </si>
  <si>
    <t>수식상의 GigEVision Throughput 출력
(실제는 이보다 더 높음)</t>
    <phoneticPr fontId="1" type="noConversion"/>
  </si>
  <si>
    <t>XML_FRATE 의 Max 값 참조로 사용</t>
    <phoneticPr fontId="1" type="noConversion"/>
  </si>
  <si>
    <t>XML_FRATE 의 Min 값 참조로 사용</t>
    <phoneticPr fontId="1" type="noConversion"/>
  </si>
  <si>
    <t>Global Shutter 에서의 XML_GEWT 의 Min 값 참조로 사용</t>
    <phoneticPr fontId="1" type="noConversion"/>
  </si>
  <si>
    <t>Global Shutter 에서의 XML_GEWT 의 Max 값 참조로 사용</t>
    <phoneticPr fontId="1" type="noConversion"/>
  </si>
  <si>
    <t>XML_WIDTH 의 Min 값 참조로 사용</t>
    <phoneticPr fontId="1" type="noConversion"/>
  </si>
  <si>
    <t>XML_HEIGHT 의 Min 값 참조로 사용</t>
    <phoneticPr fontId="1" type="noConversion"/>
  </si>
  <si>
    <t>XML_OFFSETX 의 Min 값 참조로 사용</t>
    <phoneticPr fontId="1" type="noConversion"/>
  </si>
  <si>
    <t>XML_OFFSETY 의 Min 값 참조로 사용</t>
    <phoneticPr fontId="1" type="noConversion"/>
  </si>
  <si>
    <t>XML_OFFSETX 의 Max 값 참조로 사용</t>
    <phoneticPr fontId="1" type="noConversion"/>
  </si>
  <si>
    <t>XML_OFFSETY 의 Max 값 참조로 사용</t>
    <phoneticPr fontId="1" type="noConversion"/>
  </si>
  <si>
    <t>XML_WIDTH, XML_OFFSETX 의 Interval 값 참조로 사용</t>
    <phoneticPr fontId="1" type="noConversion"/>
  </si>
  <si>
    <t>XML_HEIGHT, XML_OFFSETY 의 Interval 값 참조로 사용</t>
    <phoneticPr fontId="1" type="noConversion"/>
  </si>
  <si>
    <t>XML_DGAIN 의 Min 값 참조로 사용</t>
    <phoneticPr fontId="1" type="noConversion"/>
  </si>
  <si>
    <t>XML_DGAIN 의 Max 값 참조로 사용</t>
    <phoneticPr fontId="1" type="noConversion"/>
  </si>
  <si>
    <t>Detector 가 켜진 후 현재까지의 시간 출력</t>
    <phoneticPr fontId="1" type="noConversion"/>
  </si>
  <si>
    <t>Calibration Reference Image - 0 에 저장된 이미지 평균 값</t>
    <phoneticPr fontId="1" type="noConversion"/>
  </si>
  <si>
    <t>Calibration Reference Image - 1 에 저장된 이미지 평균 값</t>
    <phoneticPr fontId="1" type="noConversion"/>
  </si>
  <si>
    <t>1616R : 3
4343R : 7</t>
    <phoneticPr fontId="1" type="noConversion"/>
  </si>
  <si>
    <t>Binning Mode 접근
0 : Normal
1 : 2x2 Analog Binning (기능구현 X)
2 : 2x2 Digital Binning - SUM
3 : 2x2 Digital Binning - AVG
4 : 3x3 Digital Binning - SUM 
5 : 3x3 Digital Binning - AVG
6 : 4x4 Digital Binning - SUM
7 : 4x4 Digital Binning - AVG</t>
    <phoneticPr fontId="1" type="noConversion"/>
  </si>
  <si>
    <t>전체 Defect 개수 출력</t>
    <phoneticPr fontId="1" type="noConversion"/>
  </si>
  <si>
    <t>1616R : 1524
4343R : 2944</t>
    <phoneticPr fontId="1" type="noConversion"/>
  </si>
  <si>
    <t>1616R : 1516
4343R : 2944</t>
    <phoneticPr fontId="1" type="noConversion"/>
  </si>
  <si>
    <t>GEV Resending 시도 후 성공한 Packet 개수 출력</t>
    <phoneticPr fontId="1" type="noConversion"/>
  </si>
  <si>
    <t>1616R : 1243.2
4343R : 2160.0</t>
    <phoneticPr fontId="1" type="noConversion"/>
  </si>
  <si>
    <t>0x01080001</t>
    <phoneticPr fontId="1" type="noConversion"/>
  </si>
  <si>
    <t>0x0230024</t>
    <phoneticPr fontId="1" type="noConversion"/>
  </si>
  <si>
    <t>Image Processing 을 위한 Mask 선택
0 : None 
1 : Normal Mask
2 : Embossing Mask
3 : Sharpening Mask
4 : Blurring Mask</t>
    <phoneticPr fontId="1" type="noConversion"/>
  </si>
  <si>
    <t>Access Authority 출력
0 : USER
1 : ENGINEER
2 : SECRET</t>
    <phoneticPr fontId="1" type="noConversion"/>
  </si>
  <si>
    <t>Access Authority 변경을 위한 Password 입력
1234 : ENGINEER
8546 : SECRET
나머지 : USER</t>
    <phoneticPr fontId="1" type="noConversion"/>
  </si>
  <si>
    <t>User Preset 관련 Command 접근
0 : None
1 : 현재 Table 에 설정된 Setting 을 Flash Memory 에 저장
2 : Flash Memory 부터 현재 Table 에서 설정값을 불러온 후 디텍터에 적용
3 : 현재 Table 에 대해 Flash Memory 에 저장된 Setting 값 삭제</t>
    <phoneticPr fontId="1" type="noConversion"/>
  </si>
  <si>
    <t>메모리 혹은 기타 Register 에 접근할 곳 선택
0 : User RTL Function
1 : DDR3 (Calibration 영역)
2 : uBlaze Control Memory 
3 : Flash Memory
4 : EEPROM
5 : ROIC</t>
    <phoneticPr fontId="1" type="noConversion"/>
  </si>
  <si>
    <t>XML_ADDRESS_TABLE 에 선택된 곳의 Write Data 지정
Default 10진수 입력이며, 16진수 입력 시 앞에 "0x" 입력하면 적용됨</t>
    <phoneticPr fontId="1" type="noConversion"/>
  </si>
  <si>
    <t>XML_ADDRESS_TABLE 에 선택된 곳의 R/W Address 지정
Default 10진수 입력이며, 16진수 입력 시 앞에 "0x" 입력하면 적용됨</t>
    <phoneticPr fontId="1" type="noConversion"/>
  </si>
  <si>
    <t>공장 초기화 여부 선택
0 : None
1 : 공장 초기화 (Flash Memory 영역)</t>
    <phoneticPr fontId="1" type="noConversion"/>
  </si>
  <si>
    <t>DDR3 의 Start Address 선택
0 : None 
1 : Calibration Reference Image - 0
2 : Callibration Reference Image - 1
3 : Calibration Reference Image - 2
4 : Calibration Reference Image - 3
5 : Calibration Reference Image - 4
6 : Calibration Gain 보상값 - Lowest Level</t>
    <phoneticPr fontId="1" type="noConversion"/>
  </si>
  <si>
    <t>Calibration 을 위한 Command 선택
0 : None
1 : XML_CALIB_MAP 에 지정된 영역에 Calibration Reference Image 저장
2 : XML_CALIB_MAP 에 지정된 영역에 저장된 Data 를 영상으로 출력
3 : 저장된 Calibration Reference Image 를 바탕으로 Gain 보상값 생성
4 : Flash Memory 에 저장된 Calibration Data 제거 (Gain &amp; Offset &amp; Defect)
5 : XML_MANUAL_DOT_X, XML_MANUAL_DOT_Y 좌표에 대해 Defect 추가
6 : XML_MANUAL_DOT_X, XML_MANUAL_DOT_Y 좌표에 대해 Defect 제거
7 : Flash Memory 의 PC로부터 저장된 Data 를 XML_CALIB_MAP 에 지정된 영역으로 복사
8 : XML_MANUAL_DOT_X 좌표에 대해 Column Defect 추가
9 : XML_MANUAL_DOT_X 좌표에 대해 Column Defect 제거
10 : XML_MANUAL_DOT_Y 좌표에 대해 Row Defect 추가
11 : XML_MANUAL_DOT_Y 좌표에 대해 Row Defect 제거
12 : Flash Memory 에 Calibration Data 저장 (Gain &amp; Offset &amp; Defect)
13 : Flash Memory 로부터 Calibration Data 로드 (Gain &amp; Offset &amp; Defect)
14 : Calibration Reference Image - 0 을 기준으로 변경된 Offset 을 나머지 Calibration 보상값에 반영</t>
    <phoneticPr fontId="1" type="noConversion"/>
  </si>
  <si>
    <t>XML_CALIB_MAP 에서 Defect 를 추가할 때 사용되는 X좌표</t>
    <phoneticPr fontId="1" type="noConversion"/>
  </si>
  <si>
    <t>XML_CALIB_MAP 에서 Defect 를 추가할 때 사용되는 Y좌표</t>
    <phoneticPr fontId="1" type="noConversion"/>
  </si>
  <si>
    <t>Shutter Mode 선택
0 : Rolling Shutter
1 : Global Shutter</t>
    <phoneticPr fontId="1" type="noConversion"/>
  </si>
  <si>
    <t>0xFFFFFFFF</t>
    <phoneticPr fontId="1" type="noConversion"/>
  </si>
  <si>
    <t>DS1731(Slave Addr = "010") 온도 출력</t>
    <phoneticPr fontId="1" type="noConversion"/>
  </si>
  <si>
    <t>DS1731(Slave Addr = "011") 온도 출력</t>
    <phoneticPr fontId="1" type="noConversion"/>
  </si>
  <si>
    <t>FPGA 온도 출력</t>
    <phoneticPr fontId="1" type="noConversion"/>
  </si>
  <si>
    <t>PHY 온도 출력</t>
    <phoneticPr fontId="1" type="noConversion"/>
  </si>
  <si>
    <t>ROIC 의 IFS Value 접근
IFS = (Value+1) * 0.0625</t>
    <phoneticPr fontId="1" type="noConversion"/>
  </si>
  <si>
    <t>XML_IFS 의 Max 값 참조로 사용</t>
    <phoneticPr fontId="1" type="noConversion"/>
  </si>
  <si>
    <t>XML_IFS 의 Min 값 참조로 사용</t>
    <phoneticPr fontId="1" type="noConversion"/>
  </si>
  <si>
    <t>Calibration Reference Image 를 저장할 때 평균 횟수 제어
평균횟수 = 2^Value</t>
    <phoneticPr fontId="1" type="noConversion"/>
  </si>
  <si>
    <t>Firmware Rebooting
FPGA Bootloader 부터 재시작</t>
    <phoneticPr fontId="1" type="noConversion"/>
  </si>
  <si>
    <t>Firmware 의 상태 출력, BUSY 상태에서는 UI에서 명령을 주면 안됨
0 : IDLE
1 : BUSY</t>
    <phoneticPr fontId="1" type="noConversion"/>
  </si>
  <si>
    <t>BUSY 일 때 BUSY 예상 시간 출력
- 모든 상태에서의 예상시간이 반영되어 있지 않으므로 추가 검증 필요</t>
    <phoneticPr fontId="1" type="noConversion"/>
  </si>
  <si>
    <t>Offset Calibration Mode 
0 : Disable
1 : Enable</t>
    <phoneticPr fontId="1" type="noConversion"/>
  </si>
  <si>
    <t>Defect Map Mode 
: Defect 좌표는 65535, 그렇지 않은 경우 0 출력
0 : Disable
1 : Enable</t>
    <phoneticPr fontId="1" type="noConversion"/>
  </si>
  <si>
    <t>Calibration Reference Image - 2 에 저장된 이미지 평균 값</t>
    <phoneticPr fontId="1" type="noConversion"/>
  </si>
  <si>
    <t>Calibration Reference Image - 3 에 저장된 이미지 평균 값</t>
    <phoneticPr fontId="1" type="noConversion"/>
  </si>
  <si>
    <t>Calibration Reference Image - 4 에 저장된 이미지 평균 값</t>
    <phoneticPr fontId="1" type="noConversion"/>
  </si>
  <si>
    <t>Hardware Debugging Mode 
(사용하기 위해서는 추가 검증 필요)
0 : None
1 : Grab 종료 후 항상 Offset 갱신
2 : 영상 출력 시 128장 평균된 이미지 출력 (Gain Calibration On 시만 가능)</t>
    <phoneticPr fontId="1" type="noConversion"/>
  </si>
  <si>
    <t>UART Command 입력 
(단, Command 입력만 가능하며, 출력되는 값은 확인 불가능)</t>
    <phoneticPr fontId="1" type="noConversion"/>
  </si>
  <si>
    <t>Image 의 Offset 값 조정
32768 을 기준으로 Offset 차감 혹은 Offset 증가 가능
0 ~ 32767 : Offset 차감
32768 ~ 65535 : Offset 증가</t>
    <phoneticPr fontId="1" type="noConversion"/>
  </si>
  <si>
    <t>Image 의 감도 조정 
감도 = Value / 4096</t>
    <phoneticPr fontId="1" type="noConversion"/>
  </si>
  <si>
    <t>Exposure Mode 설정 (Global Shutter 에서만 사용)
0 : Frame Rate 에 따라 Max Exposure Time 변화
1 : Exposure Time 에 따라 Max Frame Rate 변화
(1 사용 시 XML_FRATE 및 관련 Parameter 는 반영되지 않음)</t>
    <phoneticPr fontId="1" type="noConversion"/>
  </si>
  <si>
    <t>한번 Grab 명령 시 획득할 이미지 장수 설정
(0 : 장수에 구애받지 않고 Grab 명령에 따라 제어)</t>
    <phoneticPr fontId="1" type="noConversion"/>
  </si>
  <si>
    <t>Bits</t>
    <phoneticPr fontId="1" type="noConversion"/>
  </si>
  <si>
    <t>Type</t>
    <phoneticPr fontId="1" type="noConversion"/>
  </si>
  <si>
    <t xml:space="preserve">ADDR_OUT_EN        </t>
  </si>
  <si>
    <t xml:space="preserve">ADDR_WIDTH         </t>
  </si>
  <si>
    <t xml:space="preserve">ADDR_HEIGHT        </t>
  </si>
  <si>
    <t xml:space="preserve">ADDR_OFFSETX       </t>
  </si>
  <si>
    <t xml:space="preserve">ADDR_OFFSETY       </t>
  </si>
  <si>
    <t xml:space="preserve">ADDR_REV_X         </t>
  </si>
  <si>
    <t xml:space="preserve">ADDR_REV_Y         </t>
  </si>
  <si>
    <t xml:space="preserve">ADDR_TP_SEL        </t>
  </si>
  <si>
    <t xml:space="preserve">ADDR_TP_MODE       </t>
  </si>
  <si>
    <t xml:space="preserve">ADDR_TP_DTIME      </t>
  </si>
  <si>
    <t xml:space="preserve">ADDR_PWR_MODE      </t>
  </si>
  <si>
    <t>ADDR_GRAB_EN</t>
  </si>
  <si>
    <t xml:space="preserve">ADDR_GATE_EN       </t>
  </si>
  <si>
    <t xml:space="preserve">ADDR_IMG_MODE      </t>
  </si>
  <si>
    <t xml:space="preserve">ADDR_RST_MODE      </t>
  </si>
  <si>
    <t xml:space="preserve">ADDR_TRIG_MODE     </t>
  </si>
  <si>
    <t xml:space="preserve">ADDR_TRIG_DELAY    </t>
  </si>
  <si>
    <t xml:space="preserve">ADDR_TRIG_VALID    </t>
  </si>
  <si>
    <t xml:space="preserve">ADDR_TRIG_FILT     </t>
  </si>
  <si>
    <t xml:space="preserve">ADDR_ROIC_CDS1     </t>
  </si>
  <si>
    <t xml:space="preserve">ADDR_OFFSET_CAL  </t>
  </si>
  <si>
    <t xml:space="preserve">ADDR_ROIC_INTRST  </t>
  </si>
  <si>
    <t xml:space="preserve">ADDR_GATE_OE      </t>
  </si>
  <si>
    <t xml:space="preserve">ADDR_GATE_XON      </t>
  </si>
  <si>
    <t xml:space="preserve">ADDR_GATE_XON_FLK  </t>
  </si>
  <si>
    <t xml:space="preserve">ADDR_GATE_FLK      </t>
  </si>
  <si>
    <t xml:space="preserve">ADDR_ROIC_DEAD     </t>
  </si>
  <si>
    <t xml:space="preserve">ADDR_ROIC_MUTE     </t>
  </si>
  <si>
    <t xml:space="preserve">ADDR_EXP_TIME      </t>
  </si>
  <si>
    <t xml:space="preserve">ADDR_FRAME_TIME    </t>
  </si>
  <si>
    <t xml:space="preserve">ADDR_FRAME_NUM     </t>
  </si>
  <si>
    <t>ADDR_ROIC_CDS2</t>
  </si>
  <si>
    <t xml:space="preserve">ADDR_EXT_EXP_TIME  </t>
  </si>
  <si>
    <t>ADDR_EXT_FRAME_TIME</t>
  </si>
  <si>
    <t xml:space="preserve">ADDR_ROIC_EN       </t>
  </si>
  <si>
    <t xml:space="preserve">ADDR_ROIC_ADDR     </t>
  </si>
  <si>
    <t xml:space="preserve">ADDR_ROIC_WDATA    </t>
  </si>
  <si>
    <t xml:space="preserve">ADDR_REQ_ALIGN     </t>
  </si>
  <si>
    <t xml:space="preserve">ADDR_OUT_MODE      </t>
  </si>
  <si>
    <t xml:space="preserve">ADDR_DEBUG         </t>
  </si>
  <si>
    <t xml:space="preserve">ADDR_DDR_CH_EN     </t>
  </si>
  <si>
    <t xml:space="preserve">ADDR_DDR_BASE_ADDR </t>
  </si>
  <si>
    <t xml:space="preserve">ADDR_DDR_CH0_WADDR </t>
  </si>
  <si>
    <t xml:space="preserve">ADDR_DDR_CH0_RADDR </t>
  </si>
  <si>
    <t xml:space="preserve">ADDR_DDR_CH1_RADDR </t>
  </si>
  <si>
    <t xml:space="preserve">ADDR_DDR_CH2_RADDR </t>
  </si>
  <si>
    <t xml:space="preserve">ADDR_DDR_OUT       </t>
  </si>
  <si>
    <t xml:space="preserve">ADDR_DEBUG_MODE    </t>
  </si>
  <si>
    <t xml:space="preserve">ADDR_GAIN_CAL      </t>
  </si>
  <si>
    <t xml:space="preserve">ADDR_DEFECT_CAL   </t>
  </si>
  <si>
    <t xml:space="preserve">ADDR_DEFECT_WEN    </t>
  </si>
  <si>
    <t xml:space="preserve">ADDR_DEFECT_ADDR   </t>
  </si>
  <si>
    <t xml:space="preserve">ADDR_DEFECT_WDATA  </t>
  </si>
  <si>
    <t xml:space="preserve">ADDR_DEFECT_RDATA  </t>
  </si>
  <si>
    <t xml:space="preserve">ADDR_DGAIN         </t>
  </si>
  <si>
    <t xml:space="preserve">ADDR_IPROC_MODE    </t>
  </si>
  <si>
    <t xml:space="preserve">ADDR_DEFECT2_WEN    </t>
  </si>
  <si>
    <t xml:space="preserve">ADDR_DEFECT2_ADDR   </t>
  </si>
  <si>
    <t xml:space="preserve">ADDR_DEFECT2_WDATA  </t>
  </si>
  <si>
    <t xml:space="preserve">ADDR_DEFECT2_RDATA  </t>
  </si>
  <si>
    <t>ADDR_AVG_EN</t>
  </si>
  <si>
    <t>ADDR_AVG_LEVEL</t>
  </si>
  <si>
    <t>ADDR_AVG_END</t>
  </si>
  <si>
    <t>ADDR_DDR_CH1_WADDR</t>
  </si>
  <si>
    <t>ADDR_FPGA_VER</t>
  </si>
  <si>
    <t>ADDR_ROIC_DONE</t>
  </si>
  <si>
    <t>ADDR_ALIGN_DONE</t>
  </si>
  <si>
    <t>ADDR_CALIB_DONE</t>
  </si>
  <si>
    <t>ADDR_PWR_DONE</t>
  </si>
  <si>
    <t>ADDR_SHUTTER_MODE</t>
  </si>
  <si>
    <t>ADDR_I2C_WEN</t>
  </si>
  <si>
    <t>ADDR_I2C_WSIZE</t>
  </si>
  <si>
    <t>ADDR_I2C_WDATA</t>
  </si>
  <si>
    <t>ADDR_I2C_REN</t>
  </si>
  <si>
    <t>ADDR_I2C_RSIZE</t>
  </si>
  <si>
    <t>ADDR_I2C_RDATA0</t>
  </si>
  <si>
    <t>ADDR_I2C_RDATA1</t>
  </si>
  <si>
    <t>ADDR_I2C_MODE</t>
  </si>
  <si>
    <t>ADDR_ROIC_SYNC_ACLK</t>
  </si>
  <si>
    <t>ADDR_FRAME_VAL</t>
  </si>
  <si>
    <t>ADDR_ROIC_FA</t>
  </si>
  <si>
    <t>ADDR_ROIC_SYNC_DCLK</t>
  </si>
  <si>
    <t>ADDR_ROIC_AFE_DCLK</t>
  </si>
  <si>
    <t>ADDR_DEVICE_TEMP</t>
  </si>
  <si>
    <t>ADDR_ROIC_SHAAZEN</t>
  </si>
  <si>
    <t>ADDR_TIMING_MODE</t>
  </si>
  <si>
    <t>ADDR_GRAB_DONE</t>
  </si>
  <si>
    <t>ADDR_LDEFECT_CAL</t>
  </si>
  <si>
    <t>ADDR_RDEFECT_WEN</t>
  </si>
  <si>
    <t>ADDR_RDEFECT_ADDR</t>
  </si>
  <si>
    <t>ADDR_RDEFECT_WDATA</t>
  </si>
  <si>
    <t>ADDR_RDEFECT_RDATA</t>
  </si>
  <si>
    <t>ADDR_CDEFECT_WEN</t>
  </si>
  <si>
    <t>ADDR_CDEFECT_ADDR</t>
  </si>
  <si>
    <t>ADDR_CDEFECT_WDATA</t>
  </si>
  <si>
    <t>ADDR_CDEFECT_RDATA</t>
  </si>
  <si>
    <t>ADDR_LINE_TIME</t>
  </si>
  <si>
    <t>ADDR_DDR_CH2_WADDR</t>
  </si>
  <si>
    <t>ADDR_SD_WEN</t>
  </si>
  <si>
    <t>ADDR_SD_REN</t>
  </si>
  <si>
    <t>ADDR_SD_ADDR</t>
  </si>
  <si>
    <t>ADDR_SD_RW_END</t>
  </si>
  <si>
    <t>ADDR_DEFECT_MAP</t>
  </si>
  <si>
    <t>ADDR_ROIC_TEMP0</t>
  </si>
  <si>
    <t>ADDR_ROIC_TEMP1</t>
  </si>
  <si>
    <t>ADDR_ROIC_TEMP2</t>
  </si>
  <si>
    <t>ADDR_ROIC_TEMP3</t>
  </si>
  <si>
    <t>ADDR_ROIC_TEMP4</t>
  </si>
  <si>
    <t>ADDR_ROIC_TEMP5</t>
  </si>
  <si>
    <t>ADDR_ROIC_TEMP6</t>
  </si>
  <si>
    <t>ADDR_ROIC_TEMP7</t>
  </si>
  <si>
    <t>ADDR_ROIC_TEMP8</t>
  </si>
  <si>
    <t>ADDR_ROIC_TEMP9</t>
  </si>
  <si>
    <t>ADDR_ROIC_TEMP10</t>
  </si>
  <si>
    <t>ADDR_ROIC_TEMP11</t>
  </si>
  <si>
    <t>ADDR_MPC_NUM</t>
  </si>
  <si>
    <t>ADDR_MPC_POINT0</t>
  </si>
  <si>
    <t>ADDR_MPC_POINT1</t>
  </si>
  <si>
    <t>ADDR_MPC_POINT2</t>
  </si>
  <si>
    <t>ADDR_MPC_POINT3</t>
  </si>
  <si>
    <t>ADDR_RST_NUM</t>
  </si>
  <si>
    <t>ADDR_BRIGHT</t>
  </si>
  <si>
    <t>ADDR_CONTRAST</t>
  </si>
  <si>
    <t>ADDR_EXT_TRIG_HIGH</t>
  </si>
  <si>
    <t>ADDR_EXT_TRIG_PERIOD</t>
  </si>
  <si>
    <t>ADDR_EXT_TRIG_ACTIVE</t>
  </si>
  <si>
    <t>ADDR_FW_BUSY</t>
  </si>
  <si>
    <t>ADDR_SEXP_TIME</t>
  </si>
  <si>
    <t>ADDR_ERASE_EN</t>
  </si>
  <si>
    <t>ADDR_ERASE_TIME</t>
  </si>
  <si>
    <t>ADDR_ERASE_DONE</t>
  </si>
  <si>
    <t>0x0000</t>
  </si>
  <si>
    <t>0x0004</t>
  </si>
  <si>
    <t>0x0008</t>
  </si>
  <si>
    <t>0x000C</t>
  </si>
  <si>
    <t>0x0010</t>
  </si>
  <si>
    <t>0x0014</t>
  </si>
  <si>
    <t>0x0018</t>
  </si>
  <si>
    <t>0x001C</t>
  </si>
  <si>
    <t>0x0020</t>
  </si>
  <si>
    <t>0x0024</t>
  </si>
  <si>
    <t>0x0028</t>
  </si>
  <si>
    <t>0x002C</t>
  </si>
  <si>
    <t>0x0030</t>
  </si>
  <si>
    <t>0x0034</t>
  </si>
  <si>
    <t>0x0038</t>
  </si>
  <si>
    <t>0x003C</t>
  </si>
  <si>
    <t>0x0040</t>
  </si>
  <si>
    <t>0x0044</t>
  </si>
  <si>
    <t>0x0048</t>
  </si>
  <si>
    <t>0x004C</t>
  </si>
  <si>
    <t>0x0050</t>
  </si>
  <si>
    <t>0x0054</t>
  </si>
  <si>
    <t>0x0058</t>
  </si>
  <si>
    <t>0x005C</t>
  </si>
  <si>
    <t>0x0060</t>
  </si>
  <si>
    <t>0x0064</t>
  </si>
  <si>
    <t>0x0068</t>
  </si>
  <si>
    <t>0x006C</t>
  </si>
  <si>
    <t>0x0070</t>
  </si>
  <si>
    <t>0x0074</t>
  </si>
  <si>
    <t>0x0078</t>
  </si>
  <si>
    <t>0x007C</t>
  </si>
  <si>
    <t>0x0080</t>
  </si>
  <si>
    <t>0x0084</t>
  </si>
  <si>
    <t>0x0088</t>
  </si>
  <si>
    <t>0x008C</t>
  </si>
  <si>
    <t>0x0090</t>
  </si>
  <si>
    <t>0x0094</t>
  </si>
  <si>
    <t>0x0098</t>
  </si>
  <si>
    <t>0x009C</t>
  </si>
  <si>
    <t>0x00A0</t>
  </si>
  <si>
    <t>0x00A4</t>
  </si>
  <si>
    <t>0x00A8</t>
  </si>
  <si>
    <t>0x00AC</t>
  </si>
  <si>
    <t>0x00B0</t>
  </si>
  <si>
    <t>0x00B4</t>
  </si>
  <si>
    <t>0x00B8</t>
  </si>
  <si>
    <t>0x00BC</t>
  </si>
  <si>
    <t>0x00C0</t>
  </si>
  <si>
    <t>0x00C4</t>
  </si>
  <si>
    <t>0x00C8</t>
  </si>
  <si>
    <t>0x00CC</t>
  </si>
  <si>
    <t>0x00D0</t>
  </si>
  <si>
    <t>0x00D4</t>
  </si>
  <si>
    <t>0x00D8</t>
  </si>
  <si>
    <t>0x00DC</t>
  </si>
  <si>
    <t>0x00E0</t>
  </si>
  <si>
    <t>0x00E4</t>
  </si>
  <si>
    <t>0x00E8</t>
  </si>
  <si>
    <t>0x00EC</t>
  </si>
  <si>
    <t>0x00F0</t>
  </si>
  <si>
    <t>0x00F4</t>
  </si>
  <si>
    <t>0x00F8</t>
  </si>
  <si>
    <t>0x00FC</t>
  </si>
  <si>
    <t>0x0100</t>
  </si>
  <si>
    <t>0x0104</t>
  </si>
  <si>
    <t>0x0108</t>
  </si>
  <si>
    <t>0x010C</t>
  </si>
  <si>
    <t>0x0110</t>
  </si>
  <si>
    <t>0x0114</t>
  </si>
  <si>
    <t>0x0118</t>
  </si>
  <si>
    <t>0x011C</t>
  </si>
  <si>
    <t>0x0120</t>
  </si>
  <si>
    <t>0x0124</t>
  </si>
  <si>
    <t>0x0128</t>
  </si>
  <si>
    <t>0x012C</t>
  </si>
  <si>
    <t>0x0130</t>
  </si>
  <si>
    <t>0x0134</t>
  </si>
  <si>
    <t>0x0138</t>
  </si>
  <si>
    <t>0x013C</t>
  </si>
  <si>
    <t>0x0140</t>
  </si>
  <si>
    <t>0x0144</t>
  </si>
  <si>
    <t>0x0148</t>
  </si>
  <si>
    <t>0x014C</t>
  </si>
  <si>
    <t>0x0150</t>
  </si>
  <si>
    <t>0x0154</t>
  </si>
  <si>
    <t>0x0158</t>
  </si>
  <si>
    <t>0x015C</t>
  </si>
  <si>
    <t>0x0160</t>
  </si>
  <si>
    <t>0x0164</t>
  </si>
  <si>
    <t>0x0168</t>
  </si>
  <si>
    <t>0x016C</t>
  </si>
  <si>
    <t>0x0170</t>
  </si>
  <si>
    <t>0x0174</t>
  </si>
  <si>
    <t>0x0178</t>
  </si>
  <si>
    <t>0x017C</t>
  </si>
  <si>
    <t>0x0180</t>
  </si>
  <si>
    <t>0x0184</t>
  </si>
  <si>
    <t>0x0188</t>
  </si>
  <si>
    <t>0x0190</t>
  </si>
  <si>
    <t>0x0194</t>
  </si>
  <si>
    <t>0x0198</t>
  </si>
  <si>
    <t>0x019C</t>
  </si>
  <si>
    <t>0x01A0</t>
  </si>
  <si>
    <t>0x01A4</t>
  </si>
  <si>
    <t>0x01A8</t>
  </si>
  <si>
    <t>0x01AC</t>
  </si>
  <si>
    <t>0x01B0</t>
  </si>
  <si>
    <t>0x01B4</t>
  </si>
  <si>
    <t>0x01B8</t>
  </si>
  <si>
    <t>0x01BC</t>
  </si>
  <si>
    <t>0x01C0</t>
  </si>
  <si>
    <t>0x01C4</t>
  </si>
  <si>
    <t>0x01C8</t>
  </si>
  <si>
    <t>0x01CC</t>
  </si>
  <si>
    <t>0x01D0</t>
  </si>
  <si>
    <t>0x01D4</t>
  </si>
  <si>
    <t>0x01D8</t>
  </si>
  <si>
    <t>0x01DC</t>
  </si>
  <si>
    <t>0x01E0</t>
  </si>
  <si>
    <t>0x01E4</t>
  </si>
  <si>
    <t>0x01E8</t>
  </si>
  <si>
    <t>0x01EC</t>
  </si>
  <si>
    <t>0x01F0</t>
  </si>
  <si>
    <t>0x01F4</t>
  </si>
  <si>
    <t>0x01F8</t>
  </si>
  <si>
    <t>0x01FC</t>
  </si>
  <si>
    <t>0x0200</t>
  </si>
  <si>
    <t>0x0204</t>
  </si>
  <si>
    <t>0x0208</t>
  </si>
  <si>
    <t>0x020C</t>
  </si>
  <si>
    <t>0x0210</t>
  </si>
  <si>
    <t>0x0214</t>
  </si>
  <si>
    <t>0x0218</t>
  </si>
  <si>
    <t>0x021C</t>
  </si>
  <si>
    <t>0x0220</t>
  </si>
  <si>
    <t>0x0224</t>
  </si>
  <si>
    <t>0x0228</t>
  </si>
  <si>
    <t>Reserved</t>
    <phoneticPr fontId="1" type="noConversion"/>
  </si>
  <si>
    <t>[0]</t>
  </si>
  <si>
    <t>[11:00]</t>
  </si>
  <si>
    <t>[03:00]</t>
  </si>
  <si>
    <t>[15:00]</t>
  </si>
  <si>
    <t>[02:00]</t>
  </si>
  <si>
    <t>[01:00]</t>
  </si>
  <si>
    <t>[07:00]</t>
  </si>
  <si>
    <t>[31:00]</t>
  </si>
  <si>
    <t>[27:00]</t>
  </si>
  <si>
    <t>[10:00]</t>
  </si>
  <si>
    <t>[16:00]</t>
  </si>
  <si>
    <t>[0]</t>
    <phoneticPr fontId="1" type="noConversion"/>
  </si>
  <si>
    <t>ADDR_I2C_DONE</t>
    <phoneticPr fontId="1" type="noConversion"/>
  </si>
  <si>
    <t>-</t>
    <phoneticPr fontId="1" type="noConversion"/>
  </si>
  <si>
    <t>ADDR_GATE_RST_CYCLE</t>
    <phoneticPr fontId="1" type="noConversion"/>
  </si>
  <si>
    <t>[31:00]</t>
    <phoneticPr fontId="1" type="noConversion"/>
  </si>
  <si>
    <t>RW</t>
    <phoneticPr fontId="1" type="noConversion"/>
  </si>
  <si>
    <t>가로 방향 Flip</t>
    <phoneticPr fontId="1" type="noConversion"/>
  </si>
  <si>
    <t>세로 방향 Flip</t>
    <phoneticPr fontId="1" type="noConversion"/>
  </si>
  <si>
    <t>Image Size 설정 - Width</t>
    <phoneticPr fontId="1" type="noConversion"/>
  </si>
  <si>
    <t>Image Size 설정 - Height</t>
    <phoneticPr fontId="1" type="noConversion"/>
  </si>
  <si>
    <t>Image Position 설정 - OffsetX</t>
    <phoneticPr fontId="1" type="noConversion"/>
  </si>
  <si>
    <t>Image Position 설정 - OffsetY</t>
    <phoneticPr fontId="1" type="noConversion"/>
  </si>
  <si>
    <t>R</t>
    <phoneticPr fontId="1" type="noConversion"/>
  </si>
  <si>
    <t>구현여부</t>
    <phoneticPr fontId="1" type="noConversion"/>
  </si>
  <si>
    <t>Y</t>
    <phoneticPr fontId="1" type="noConversion"/>
  </si>
  <si>
    <t>구현여부</t>
    <phoneticPr fontId="1" type="noConversion"/>
  </si>
  <si>
    <t>Y</t>
    <phoneticPr fontId="1" type="noConversion"/>
  </si>
  <si>
    <t>N</t>
    <phoneticPr fontId="1" type="noConversion"/>
  </si>
  <si>
    <t>S</t>
    <phoneticPr fontId="1" type="noConversion"/>
  </si>
  <si>
    <t xml:space="preserve">Address Map - User RTL Function </t>
    <phoneticPr fontId="1" type="noConversion"/>
  </si>
  <si>
    <t>RTL O, FW X, 검증 X</t>
    <phoneticPr fontId="1" type="noConversion"/>
  </si>
  <si>
    <t>RTL O, FW O, 검증 X</t>
    <phoneticPr fontId="1" type="noConversion"/>
  </si>
  <si>
    <t>RTL O, FW O, 검증 O</t>
    <phoneticPr fontId="1" type="noConversion"/>
  </si>
  <si>
    <t>RTL X, FW X, 검증 X</t>
    <phoneticPr fontId="1" type="noConversion"/>
  </si>
  <si>
    <t>N</t>
    <phoneticPr fontId="1" type="noConversion"/>
  </si>
  <si>
    <t>1616R : 1652
4343R : 3072</t>
    <phoneticPr fontId="1" type="noConversion"/>
  </si>
  <si>
    <t>1616R : 1644
4343R : 3072</t>
    <phoneticPr fontId="1" type="noConversion"/>
  </si>
  <si>
    <t>Test Pattern 선택
0 : None
1 ~ 3 : Two Point Calibration 을 위한 Test Pattern
4 ~ 8 : Logic 정상동작 확인을 위한 Test Pattern
9 ~ 14 : Multi Point Calibration 을 위한 Test Pattern</t>
    <phoneticPr fontId="1" type="noConversion"/>
  </si>
  <si>
    <t>Test Pattern 시 Sync 의 Source 를 설정
0 : TFT Control 관련 코드에서 발생하는 Sync 신호를 사용하여 Test Pattern 생성
1 : FPGA 내부 Counter 만을 이용하여 Sync 신호를 생성 후 Test Pattern 생성</t>
    <phoneticPr fontId="1" type="noConversion"/>
  </si>
  <si>
    <t>pmode 가 1일 때의 Line Time 중 Dead Time 설정</t>
    <phoneticPr fontId="1" type="noConversion"/>
  </si>
  <si>
    <t>Power IC Enable 관련 Mode 설정
0 : Normal
1 : Low Power Mode</t>
    <phoneticPr fontId="1" type="noConversion"/>
  </si>
  <si>
    <t>FPGA Default</t>
    <phoneticPr fontId="1" type="noConversion"/>
  </si>
  <si>
    <t>TFT Operation Enable / Disable
0 : Disable
1 : Enable</t>
    <phoneticPr fontId="1" type="noConversion"/>
  </si>
  <si>
    <t>GigEVision 단 데이터 출력 Enable / Disable
0 : Disable
1 : Enable</t>
    <phoneticPr fontId="1" type="noConversion"/>
  </si>
  <si>
    <t>Gate Signal Enable / Disable
0 : Disable
1 : Enable</t>
    <phoneticPr fontId="1" type="noConversion"/>
  </si>
  <si>
    <t>Binning Mode 선택 
0 : None 
1 : Reverved
2 : 2x2 Digital Binning [SUM]
3 : 2x2 Digital Binning [AVERAGE]
4 : 3x3 Digital Binning [SUM]
5 : 3x3 Digital Binning [AVERAGE]
6 : 4x4 Digital Binning [SUM]
7 : 4x4 Digital Binning [AVERAGE]</t>
    <phoneticPr fontId="1" type="noConversion"/>
  </si>
  <si>
    <t>[1]</t>
    <phoneticPr fontId="1" type="noConversion"/>
  </si>
  <si>
    <t>TFT 가 대기상태에서 수행할 Reset 설정
0 : Total Reset
1 : Serial Reset</t>
    <phoneticPr fontId="1" type="noConversion"/>
  </si>
  <si>
    <t>TFT 가 동작 직전 수행할 Reset 설정
0 : Total Reset
1 : Serial Reset</t>
    <phoneticPr fontId="1" type="noConversion"/>
  </si>
  <si>
    <t>Trigger Mode 선택
0 : Free Running Mode
1 : External Trigger Mode 0 (Trigger 에 따라 Frame Rate 결정)
2 : External Trigger Mode 1 (Trigger 에 따라 Frame Rate &amp; EWT 결정)</t>
    <phoneticPr fontId="1" type="noConversion"/>
  </si>
  <si>
    <t>External Trigger 입력 후 TFT 동작하기까지의 Delay 조정</t>
    <phoneticPr fontId="1" type="noConversion"/>
  </si>
  <si>
    <t xml:space="preserve">External Trigger 출력 Enable / Disable
0 : External Trigger Out Disable
1 : External Trigger Out Enable </t>
    <phoneticPr fontId="1" type="noConversion"/>
  </si>
  <si>
    <t>External Trigger Filter 조정
Filter 값 이상 연속된 신호가 입력되어야 External Trigger Input 으로 사용</t>
    <phoneticPr fontId="1" type="noConversion"/>
  </si>
  <si>
    <t>ROIC CDS1 Time</t>
    <phoneticPr fontId="1" type="noConversion"/>
  </si>
  <si>
    <t>Offset Calibration Mode Enable / Disable
0 : Disable
1 : Enable</t>
    <phoneticPr fontId="1" type="noConversion"/>
  </si>
  <si>
    <t>GATE OE Time</t>
    <phoneticPr fontId="1" type="noConversion"/>
  </si>
  <si>
    <t>ROIC CDS2 Time</t>
    <phoneticPr fontId="1" type="noConversion"/>
  </si>
  <si>
    <t>GATE XON Time</t>
    <phoneticPr fontId="1" type="noConversion"/>
  </si>
  <si>
    <t>GATE XON 과 FLK 가 겹쳐지는 Time</t>
    <phoneticPr fontId="1" type="noConversion"/>
  </si>
  <si>
    <t>FLK Time</t>
    <phoneticPr fontId="1" type="noConversion"/>
  </si>
  <si>
    <t>ROIC Dead Time (AFE 구간 중 아무것도 안하는 구간)</t>
    <phoneticPr fontId="1" type="noConversion"/>
  </si>
  <si>
    <t>Global Shutter 에서의 Exposure Time</t>
    <phoneticPr fontId="1" type="noConversion"/>
  </si>
  <si>
    <t>Frame Time 설정 (= 1 / Frame Rate)</t>
    <phoneticPr fontId="1" type="noConversion"/>
  </si>
  <si>
    <t>한번 TFT 가 동작했을 때 수행할 Frame 개수 설정
(0 일 경우 Frame 개수에 의존하지 않고 TFT 동작 Enable 으로만 결정)</t>
    <phoneticPr fontId="1" type="noConversion"/>
  </si>
  <si>
    <t>External Trigger Mode 0 에서의 Exposure Time 계산값</t>
    <phoneticPr fontId="1" type="noConversion"/>
  </si>
  <si>
    <t>External Trigger Mode 에서의 Frame Time 계산값</t>
    <phoneticPr fontId="1" type="noConversion"/>
  </si>
  <si>
    <t>0x82CF</t>
    <phoneticPr fontId="1" type="noConversion"/>
  </si>
  <si>
    <t>ROIC Address 설정</t>
    <phoneticPr fontId="1" type="noConversion"/>
  </si>
  <si>
    <t>ROIC Write Data 설정</t>
    <phoneticPr fontId="1" type="noConversion"/>
  </si>
  <si>
    <t>Bit &amp; Word Alignment Enable / Disable
0 : Disable
1 : Enable</t>
    <phoneticPr fontId="1" type="noConversion"/>
  </si>
  <si>
    <t>설정된 ROIC Address 와 Data 를 SPI Signal 로 변환 후 ROIC 로 전송 명령
Rising Edge : Enable</t>
    <phoneticPr fontId="1" type="noConversion"/>
  </si>
  <si>
    <t>Output Interface 설정
0 : GigEVision</t>
    <phoneticPr fontId="1" type="noConversion"/>
  </si>
  <si>
    <t>For Debugging</t>
    <phoneticPr fontId="1" type="noConversion"/>
  </si>
  <si>
    <t>[07:00]</t>
    <phoneticPr fontId="1" type="noConversion"/>
  </si>
  <si>
    <t>[7]</t>
    <phoneticPr fontId="1" type="noConversion"/>
  </si>
  <si>
    <t>[2]</t>
    <phoneticPr fontId="1" type="noConversion"/>
  </si>
  <si>
    <t>[3]</t>
    <phoneticPr fontId="1" type="noConversion"/>
  </si>
  <si>
    <t>[4]</t>
    <phoneticPr fontId="1" type="noConversion"/>
  </si>
  <si>
    <t>[5]</t>
    <phoneticPr fontId="1" type="noConversion"/>
  </si>
  <si>
    <t>[6]</t>
    <phoneticPr fontId="1" type="noConversion"/>
  </si>
  <si>
    <t>0x90000000</t>
    <phoneticPr fontId="1" type="noConversion"/>
  </si>
  <si>
    <t>DDR3 Write Channel - 0 Enable / Disable (For Dual ROIC)
0 : Disable
1 : Enable</t>
    <phoneticPr fontId="1" type="noConversion"/>
  </si>
  <si>
    <t>DDR3 Write Channel - 1 Enable / Disable (For Calibration)
0 : Disable
1 : Enable</t>
    <phoneticPr fontId="1" type="noConversion"/>
  </si>
  <si>
    <t>DDR3 Write Channel - 2 Enable / Disable (For Image AVG)
0 : Disable
1 : Enable</t>
    <phoneticPr fontId="1" type="noConversion"/>
  </si>
  <si>
    <t>DDR3 Read Channel - 0 Enable / Disable (For Dual ROIC)
0 : Disable
1 : Enable</t>
    <phoneticPr fontId="1" type="noConversion"/>
  </si>
  <si>
    <t>DDR3 Read Channel - 1 Enable / Disable (For Calibration)
0 : Disable
1 : Enable</t>
    <phoneticPr fontId="1" type="noConversion"/>
  </si>
  <si>
    <t>DDR3 Read Channel - 2 Enable / Disable (For Image AVG)
0 : Disable
1 : Enable</t>
    <phoneticPr fontId="1" type="noConversion"/>
  </si>
  <si>
    <t>DDR3 내 Calibration 을 위한 Base Address 설정</t>
    <phoneticPr fontId="1" type="noConversion"/>
  </si>
  <si>
    <t>0x1000000</t>
    <phoneticPr fontId="1" type="noConversion"/>
  </si>
  <si>
    <t>0x2000000</t>
    <phoneticPr fontId="1" type="noConversion"/>
  </si>
  <si>
    <t>0x0000000</t>
    <phoneticPr fontId="1" type="noConversion"/>
  </si>
  <si>
    <t>DDR3 Write Channel - 0 의 Start Address 설정</t>
    <phoneticPr fontId="1" type="noConversion"/>
  </si>
  <si>
    <t>DDR3 Read Channel - 0 의 Start Address 설정</t>
    <phoneticPr fontId="1" type="noConversion"/>
  </si>
  <si>
    <t>DDR3 Read Channel - 2 의 Start Address 설정</t>
    <phoneticPr fontId="1" type="noConversion"/>
  </si>
  <si>
    <t>DDR3 Read Channel - 1 의 Start Address 설정</t>
    <phoneticPr fontId="1" type="noConversion"/>
  </si>
  <si>
    <t>DDR3 에 저장된 Data 를 Image 로 출력
0 : Pixel Data
1 : Pixel Data
2 : Calibration Gain Data (The lowest Level)
3 : Calibration Offset Data (The lowest Level)
4 : Image Average Data (몫)
5 : Image Average Data (나머지)</t>
    <phoneticPr fontId="1" type="noConversion"/>
  </si>
  <si>
    <t>0xFFFFFFFF</t>
    <phoneticPr fontId="1" type="noConversion"/>
  </si>
  <si>
    <t>DDR3 Write Channel - 1 의 Start Address 설정</t>
    <phoneticPr fontId="1" type="noConversion"/>
  </si>
  <si>
    <t>DDR3 Write Channel - 2 의 Start Address 설정</t>
    <phoneticPr fontId="1" type="noConversion"/>
  </si>
  <si>
    <t>FPGA 의 BRAM 에 들어간 Defect Data 를 Firmware 가 읽을 때 사용
0 : Output from BRAM Data to Logic
1 : Output from BRAM Data to CPU</t>
    <phoneticPr fontId="1" type="noConversion"/>
  </si>
  <si>
    <t>(ADDR_DEBUG_MODE 의 Value 가 1 일 때 사용 가능)
Auto Defect 를 위한 BRAM Address 의 Read Value</t>
    <phoneticPr fontId="1" type="noConversion"/>
  </si>
  <si>
    <t>(ADDR_DEBUG_MODE 의 Value 가 1 일 때 사용 가능)
Manual Defect 를 위한 BRAM Address 의 Read Value</t>
    <phoneticPr fontId="1" type="noConversion"/>
  </si>
  <si>
    <t>Defect Calibration Mode Enable / Disable
0 : Disable
1 : Enable</t>
    <phoneticPr fontId="1" type="noConversion"/>
  </si>
  <si>
    <t>Gain Calibration Mode Enable / Disable
0 : Disable
1 : Enable</t>
    <phoneticPr fontId="1" type="noConversion"/>
  </si>
  <si>
    <t>설정된 Auto Defect Address 와 Data 를 BRAM 으로 전송 명령
Rising Edge : Enable</t>
    <phoneticPr fontId="1" type="noConversion"/>
  </si>
  <si>
    <t>설정된 Manual Defect Address 와 Data 를 BRAM 으로 전송 명령
Rising Edge : Enable</t>
    <phoneticPr fontId="1" type="noConversion"/>
  </si>
  <si>
    <t>Auto Defect 를 위한 BRAM Address 설정</t>
    <phoneticPr fontId="1" type="noConversion"/>
  </si>
  <si>
    <t>Manual Defect 를 위한 BRAM Address 설정</t>
    <phoneticPr fontId="1" type="noConversion"/>
  </si>
  <si>
    <t>Auto Defect 를 위한 BRAM Write Data 설정</t>
    <phoneticPr fontId="1" type="noConversion"/>
  </si>
  <si>
    <t>Manual Defect 를 위한 BRAM Write Data 설정</t>
    <phoneticPr fontId="1" type="noConversion"/>
  </si>
  <si>
    <t>Digital Gain 을 위해 곱할 값이 저장된 ROM Address 설정</t>
    <phoneticPr fontId="1" type="noConversion"/>
  </si>
  <si>
    <t>Image Processing 을 위한 Mask 설정
0 : None
1 : Test Mask
2 : Embossing Mask
3 : Sharpening Mask
4 : Blurring Mask</t>
    <phoneticPr fontId="1" type="noConversion"/>
  </si>
  <si>
    <t>Image 평균 알고리즘 적용 Enable / Disable
0 : Disable
1 : Enable</t>
    <phoneticPr fontId="1" type="noConversion"/>
  </si>
  <si>
    <t>Image 평균 횟수 설정
평균횟수 = 2^Value</t>
    <phoneticPr fontId="1" type="noConversion"/>
  </si>
  <si>
    <t>0 : Image 평균 연산 진행 중
1 : Image 평균 연산 종료</t>
    <phoneticPr fontId="1" type="noConversion"/>
  </si>
  <si>
    <t>[19:16]</t>
    <phoneticPr fontId="1" type="noConversion"/>
  </si>
  <si>
    <t>[15:08]</t>
    <phoneticPr fontId="1" type="noConversion"/>
  </si>
  <si>
    <t>0x10</t>
    <phoneticPr fontId="1" type="noConversion"/>
  </si>
  <si>
    <t>0x08</t>
    <phoneticPr fontId="1" type="noConversion"/>
  </si>
  <si>
    <t>0x6</t>
    <phoneticPr fontId="1" type="noConversion"/>
  </si>
  <si>
    <t>FPGA Major Version</t>
    <phoneticPr fontId="1" type="noConversion"/>
  </si>
  <si>
    <t>FPGA Minor Version - 1</t>
    <phoneticPr fontId="1" type="noConversion"/>
  </si>
  <si>
    <t>FPGA Minor Version - 2</t>
    <phoneticPr fontId="1" type="noConversion"/>
  </si>
  <si>
    <t>0 : Bit &amp; Word Alignment 시도 중이거나 Fail
1 : Bit &amp; Word Alignment Success</t>
    <phoneticPr fontId="1" type="noConversion"/>
  </si>
  <si>
    <t>0 : Power IC Enable 시도 중이거나 Fail
1 : Power IC Enable Success</t>
    <phoneticPr fontId="1" type="noConversion"/>
  </si>
  <si>
    <t>0 : ROIC Configuration Setting 명령 수행 중이거나 Fail
1 : ROIC Configuration Setting Success</t>
    <phoneticPr fontId="1" type="noConversion"/>
  </si>
  <si>
    <t>0 : DDR3 ZQ Calibration 수행 중이거나 Fail
1 : DDR3 ZQ Calibration Success</t>
    <phoneticPr fontId="1" type="noConversion"/>
  </si>
  <si>
    <t>ROIC - 1 의 온도값 출력</t>
    <phoneticPr fontId="1" type="noConversion"/>
  </si>
  <si>
    <t>ROIC - 0 의 온도값 출력</t>
    <phoneticPr fontId="1" type="noConversion"/>
  </si>
  <si>
    <t>ROIC - 2 의 온도값 출력</t>
    <phoneticPr fontId="1" type="noConversion"/>
  </si>
  <si>
    <t>ROIC - 3 의 온도값 출력</t>
    <phoneticPr fontId="1" type="noConversion"/>
  </si>
  <si>
    <t>ROIC - 4 의 온도값 출력</t>
    <phoneticPr fontId="1" type="noConversion"/>
  </si>
  <si>
    <t>ROIC - 5 의 온도값 출력</t>
    <phoneticPr fontId="1" type="noConversion"/>
  </si>
  <si>
    <t>ROIC - 6 의 온도값 출력</t>
    <phoneticPr fontId="1" type="noConversion"/>
  </si>
  <si>
    <t>ROIC - 7 의 온도값 출력 (4343R Only)</t>
    <phoneticPr fontId="1" type="noConversion"/>
  </si>
  <si>
    <t>ROIC - 8 의 온도값 출력 (4343R Only)</t>
    <phoneticPr fontId="1" type="noConversion"/>
  </si>
  <si>
    <t>ROIC - 9 의 온도값 출력 (4343R Only)</t>
    <phoneticPr fontId="1" type="noConversion"/>
  </si>
  <si>
    <t>ROIC - 10 의 온도값 출력 (4343R Only)</t>
    <phoneticPr fontId="1" type="noConversion"/>
  </si>
  <si>
    <t>ROIC - 11 의 온도값 출력 (4343R Only)</t>
    <phoneticPr fontId="1" type="noConversion"/>
  </si>
  <si>
    <t>SD Card Read Enable / Disable
0 : Disable
1 : Enable</t>
    <phoneticPr fontId="1" type="noConversion"/>
  </si>
  <si>
    <t>SD Card Write Enable / Disable
0 : Disable
1 : Enable</t>
    <phoneticPr fontId="1" type="noConversion"/>
  </si>
  <si>
    <t>SD Card R/W 를 위한 Start Address 설정</t>
    <phoneticPr fontId="1" type="noConversion"/>
  </si>
  <si>
    <t>0 : SD Card R/W 수행중이거나 Fail
1 : SD Card R/W Success</t>
    <phoneticPr fontId="1" type="noConversion"/>
  </si>
  <si>
    <t>Defect Map 출력 Enable / Disable
0 : Disable
1 : Enable</t>
    <phoneticPr fontId="1" type="noConversion"/>
  </si>
  <si>
    <t>MPC Point 개수</t>
    <phoneticPr fontId="1" type="noConversion"/>
  </si>
  <si>
    <t>MPC Point - 0 의 Pixel Average Value</t>
    <phoneticPr fontId="1" type="noConversion"/>
  </si>
  <si>
    <t>MPC Point - 3 의 Pixel Average Value</t>
    <phoneticPr fontId="1" type="noConversion"/>
  </si>
  <si>
    <t>MPC Point - 2 의 Pixel Average Value</t>
    <phoneticPr fontId="1" type="noConversion"/>
  </si>
  <si>
    <t>MPC Point - 1 의 Pixel Average Value</t>
    <phoneticPr fontId="1" type="noConversion"/>
  </si>
  <si>
    <t>Global Shutter 시 Exposure 직전 수행할 Total Reset 횟수
(Serial Reset 은 Reset 횟수에 관계없이 한번만 수행)</t>
    <phoneticPr fontId="1" type="noConversion"/>
  </si>
  <si>
    <t>Image 출력단 Offset 증감 값 설정
0x10000 기준 음의 값일 경우 Offset 감소, 양의 값일 경우 Offset 증가</t>
    <phoneticPr fontId="1" type="noConversion"/>
  </si>
  <si>
    <t>Image 출력단 Gain 값 설정
Gain = Value / 4096</t>
    <phoneticPr fontId="1" type="noConversion"/>
  </si>
  <si>
    <t>External Trigger In 을 FPGA 내부에서 생성시 Trigger 신호의 주기</t>
    <phoneticPr fontId="1" type="noConversion"/>
  </si>
  <si>
    <t>External Trigger In 을 FPGA 내부에서 생성시 Trigger 신호의 High 시간</t>
    <phoneticPr fontId="1" type="noConversion"/>
  </si>
  <si>
    <t>External Trigger Out 의 Active 결정
0 : Low Active
1 : High Active</t>
    <phoneticPr fontId="1" type="noConversion"/>
  </si>
  <si>
    <t>External Trigger In 의 Active 결정
0 : Low Active
1 : High Active</t>
    <phoneticPr fontId="1" type="noConversion"/>
  </si>
  <si>
    <t>FW Busy 상태일 때 White 영상을 출력하기 위해 사용
0 : Normal Image
1 : White Image</t>
    <phoneticPr fontId="1" type="noConversion"/>
  </si>
  <si>
    <t>TFT 동작 직전 Exposure Time 설정</t>
    <phoneticPr fontId="1" type="noConversion"/>
  </si>
  <si>
    <t>VBIAS Enable / Disable 설정
0 : Enable
1 : Disable</t>
    <phoneticPr fontId="1" type="noConversion"/>
  </si>
  <si>
    <t>VBIAS 가 Disable 되었을 때 유지시간 설정</t>
    <phoneticPr fontId="1" type="noConversion"/>
  </si>
  <si>
    <t xml:space="preserve">0 : VBIAS 가 Enable 일 때
1 : VBIAS 가 Disable -&gt; Enable 되었을 때 </t>
    <phoneticPr fontId="1" type="noConversion"/>
  </si>
  <si>
    <t>Shutter Mode 설정
0 : Rolling Shutter
1 : Global Shutter</t>
    <phoneticPr fontId="1" type="noConversion"/>
  </si>
  <si>
    <t>몇번째 Frame 부터 유효한 Frame 으로 출력할지 결정</t>
    <phoneticPr fontId="1" type="noConversion"/>
  </si>
  <si>
    <t>Total Reset 사용 시 각 Reset 간의 주기 설정</t>
    <phoneticPr fontId="1" type="noConversion"/>
  </si>
  <si>
    <t>FPGA 온도 출력</t>
    <phoneticPr fontId="1" type="noConversion"/>
  </si>
  <si>
    <t>ROIC 의 SHAAZEN Sequence 적용 Enable / Disable
0 : SHAAZEN Sequence Disable
1 : SHAAZEN Sequence Enable</t>
    <phoneticPr fontId="1" type="noConversion"/>
  </si>
  <si>
    <t>CDS 와 OE 간의 관계 설정
0 : CDS1 이 끝나고 OE 가 끝나면 CDS2 수행
1 : CDS1 이 끝나고 OE 와 CDS2 가 동시 시작됨. CDS2 가 끝나기 전 OE 종료
2 : CDS1 이 끝나고 OE 와 CDS2 가 동시 시작됨. OE 가 끝나기 전 CDS2 종료
3 : CDS1 가 끝나면 CDS2 가 수행됨. OE 는 항상 동작하며 CDS1 과 CDS2 사이에 Gate Channel 이 Shift 됨</t>
    <phoneticPr fontId="1" type="noConversion"/>
  </si>
  <si>
    <t>TFT 동작 종료 명령이 왔을 때의 상태
0 : TFT 동작 종료 중
1 : TFT 동작 종료 Success</t>
    <phoneticPr fontId="1" type="noConversion"/>
  </si>
  <si>
    <t>Line 단위 Defect 처리 Enable / Disable</t>
    <phoneticPr fontId="1" type="noConversion"/>
  </si>
  <si>
    <t>설정된 Manual Row Defect Address 와 Data 를 BRAM 으로 전송 명령
Rising Edge : Enable</t>
    <phoneticPr fontId="1" type="noConversion"/>
  </si>
  <si>
    <t>Manual Row Defect 를 위한 BRAM Address 설정</t>
    <phoneticPr fontId="1" type="noConversion"/>
  </si>
  <si>
    <t>Manual Row Defect 를 위한 BRAM Write Data 설정</t>
    <phoneticPr fontId="1" type="noConversion"/>
  </si>
  <si>
    <t>(ADDR_DEBUG_MODE 의 Value 가 1 일 때 사용 가능)
Manual Row Defect 를 위한 BRAM Address 의 Read Value</t>
    <phoneticPr fontId="1" type="noConversion"/>
  </si>
  <si>
    <t>설정된 Manual Column Defect Address 와 Data 를 BRAM 으로 전송 명령
Rising Edge : Enable</t>
    <phoneticPr fontId="1" type="noConversion"/>
  </si>
  <si>
    <t>Manual Column Defect 를 위한 BRAM Address 설정</t>
    <phoneticPr fontId="1" type="noConversion"/>
  </si>
  <si>
    <t>Manual Column Defect 를 위한 BRAM Write Data 설정</t>
    <phoneticPr fontId="1" type="noConversion"/>
  </si>
  <si>
    <t>(ADDR_DEBUG_MODE 의 Value 가 1 일 때 사용 가능)
Manual Column Defect 를 위한 BRAM Address 의 Read Value</t>
    <phoneticPr fontId="1" type="noConversion"/>
  </si>
  <si>
    <t>1616R : 1752
4343R : 3172</t>
    <phoneticPr fontId="1" type="noConversion"/>
  </si>
  <si>
    <t>DDR3 에서 데이터 출력시 사용될 HSYNC 신호의 길이 설정</t>
    <phoneticPr fontId="1" type="noConversion"/>
  </si>
  <si>
    <t>설정된 Write Size 와 Data 를 토대로 I2C 변환 후 DS1731 로 전송 명령
Rising Edge : Enable</t>
    <phoneticPr fontId="1" type="noConversion"/>
  </si>
  <si>
    <t>설정된 Read Size 와 Data 를 토대로 I2C 변환 후 DS1731 로 전송 명령
Rising Edge : Enable</t>
    <phoneticPr fontId="1" type="noConversion"/>
  </si>
  <si>
    <t>DS1731 IC 의 I2C Write Size 설정</t>
    <phoneticPr fontId="1" type="noConversion"/>
  </si>
  <si>
    <t>DS1731 IC 의 I2C Write Data 설정</t>
    <phoneticPr fontId="1" type="noConversion"/>
  </si>
  <si>
    <t>DS1731 IC 의 I2C Read Size 설정</t>
    <phoneticPr fontId="1" type="noConversion"/>
  </si>
  <si>
    <t>DS1731 IC 의 I2C Read Data (Slave Address "010")</t>
    <phoneticPr fontId="1" type="noConversion"/>
  </si>
  <si>
    <t>DS1731 IC 의 I2C Read Data (Slave Address "011")</t>
    <phoneticPr fontId="1" type="noConversion"/>
  </si>
  <si>
    <t>I2C 를 자동 혹은 수동 동작 설정 
0 : CPU 에서의 WEN 혹은 REN 명령이 들어와야 동작
1 : CPU 에서의 명령 없이도 온도 Read 반복 수행</t>
    <phoneticPr fontId="1" type="noConversion"/>
  </si>
  <si>
    <t>0 : I2C 수동 동작 명령에 따라 현재 진행 중일 때
1 : I2C 수동 동작 명령에 따라 정상적으로 완료하였을 때</t>
    <phoneticPr fontId="1" type="noConversion"/>
  </si>
  <si>
    <t>FA1, FA2 Time</t>
    <phoneticPr fontId="1" type="noConversion"/>
  </si>
  <si>
    <t>ROIC SYNC 부터 DCLK 동작할 때까지의 Time</t>
    <phoneticPr fontId="1" type="noConversion"/>
  </si>
  <si>
    <t>ROIC SYNC 부터 첫번째 ACLK 사이 Time</t>
    <phoneticPr fontId="1" type="noConversion"/>
  </si>
  <si>
    <t>ROIC tAFEDCLK Time</t>
    <phoneticPr fontId="1" type="noConversion"/>
  </si>
  <si>
    <t>0x8C42D800</t>
    <phoneticPr fontId="1" type="noConversion"/>
  </si>
  <si>
    <t>0x8CE9D000</t>
    <phoneticPr fontId="1" type="noConversion"/>
  </si>
  <si>
    <t>Calibration Reference Image 0
(wddr 0)</t>
    <phoneticPr fontId="1" type="noConversion"/>
  </si>
  <si>
    <t>bit</t>
    <phoneticPr fontId="1" type="noConversion"/>
  </si>
  <si>
    <t>h</t>
    <phoneticPr fontId="1" type="noConversion"/>
  </si>
  <si>
    <t>v</t>
    <phoneticPr fontId="1" type="noConversion"/>
  </si>
  <si>
    <t>4장</t>
    <phoneticPr fontId="1" type="noConversion"/>
  </si>
  <si>
    <t>0x89000000</t>
    <phoneticPr fontId="1" type="noConversion"/>
  </si>
  <si>
    <t>NUC = 32*4 구간</t>
    <phoneticPr fontId="1" type="noConversion"/>
  </si>
  <si>
    <t>h</t>
    <phoneticPr fontId="1" type="noConversion"/>
  </si>
  <si>
    <t>v</t>
    <phoneticPr fontId="1" type="noConversion"/>
  </si>
  <si>
    <t>nuc * h * v =</t>
    <phoneticPr fontId="1" type="noConversion"/>
  </si>
  <si>
    <t xml:space="preserve">NUC = </t>
    <phoneticPr fontId="1" type="noConversion"/>
  </si>
  <si>
    <t>1 AR command =</t>
    <phoneticPr fontId="1" type="noConversion"/>
  </si>
  <si>
    <t>512b * 256 burst</t>
    <phoneticPr fontId="1" type="noConversion"/>
  </si>
  <si>
    <t xml:space="preserve">nuc has how many command = </t>
    <phoneticPr fontId="1" type="noConversion"/>
  </si>
  <si>
    <t>8b418000</t>
    <phoneticPr fontId="1" type="noConversion"/>
  </si>
  <si>
    <t>8b41c000</t>
    <phoneticPr fontId="1" type="noConversion"/>
  </si>
  <si>
    <t>0x022c</t>
    <phoneticPr fontId="1" type="noConversion"/>
  </si>
  <si>
    <t>ADDR_ROIC_TP_SEL</t>
    <phoneticPr fontId="1" type="noConversion"/>
  </si>
  <si>
    <t>[0]</t>
    <phoneticPr fontId="1" type="noConversion"/>
  </si>
  <si>
    <t>RW</t>
    <phoneticPr fontId="1" type="noConversion"/>
  </si>
  <si>
    <t>TI AFE2256의 Timing profile 선택하는 시그날
0: Alpha timig 동작 선택, Beta timing register 셋팅
1: Beta timing 동작 선택, Alpha timing register 셋팅</t>
    <phoneticPr fontId="1" type="noConversion"/>
  </si>
  <si>
    <t>Y</t>
    <phoneticPr fontId="1" type="noConversion"/>
  </si>
  <si>
    <t>0x0230</t>
    <phoneticPr fontId="1" type="noConversion"/>
  </si>
  <si>
    <t>ADDR_CLK_MCLK</t>
    <phoneticPr fontId="1" type="noConversion"/>
  </si>
  <si>
    <t>[15:0]</t>
    <phoneticPr fontId="1" type="noConversion"/>
  </si>
  <si>
    <t>R</t>
    <phoneticPr fontId="1" type="noConversion"/>
  </si>
  <si>
    <t>0x0234</t>
    <phoneticPr fontId="1" type="noConversion"/>
  </si>
  <si>
    <t>ADDR_CLK_DCLK</t>
    <phoneticPr fontId="1" type="noConversion"/>
  </si>
  <si>
    <t>TI AFE2256의 클럭을 변경한 후 실제 클럭을 확인하는 용도
TI AFE2256의 메인클럭용으로 FPGA생성된 클럭의 실제 카운팅 값
UART명령어 "rclk" 를 통해서 mclk, dclk, roicclk를 읽을 수 있음</t>
    <phoneticPr fontId="1" type="noConversion"/>
  </si>
  <si>
    <t>0x0238</t>
    <phoneticPr fontId="1" type="noConversion"/>
  </si>
  <si>
    <t>ADDR_CLK_ROICDCLK</t>
    <phoneticPr fontId="1" type="noConversion"/>
  </si>
  <si>
    <t>TI AFE2256의 데이터클럭용으로 FPGA에서 생성된 클럭의 실제 카운팅 값
AFE2256의 사양에 따라서 MCLK의 12배 클럭임</t>
    <phoneticPr fontId="1" type="noConversion"/>
  </si>
  <si>
    <t>TI AFE2256 첫번째 IC에서 출력되는 dclk를 카운팅</t>
    <phoneticPr fontId="1" type="noConversion"/>
  </si>
  <si>
    <t>0x023C</t>
    <phoneticPr fontId="1" type="noConversion"/>
  </si>
  <si>
    <t>ADDR_MPC_CTRL</t>
    <phoneticPr fontId="1" type="noConversion"/>
  </si>
  <si>
    <t>WR</t>
    <phoneticPr fontId="1" type="noConversion"/>
  </si>
  <si>
    <t>DDR의 WDDR1의 오프셋이미지를 마이너스 시킴
FPGA의 TPC블럭에 추가됨
0: offset 이미지를 빼지 않음
1: offset 이미지를 빼도록함</t>
    <phoneticPr fontId="1" type="noConversion"/>
  </si>
  <si>
    <t>0x0240</t>
    <phoneticPr fontId="1" type="noConversion"/>
  </si>
  <si>
    <t>ADDR_FLA_CTRL</t>
    <phoneticPr fontId="1" type="noConversion"/>
  </si>
  <si>
    <t>[2:0]</t>
    <phoneticPr fontId="1" type="noConversion"/>
  </si>
  <si>
    <t>0x0244</t>
    <phoneticPr fontId="1" type="noConversion"/>
  </si>
  <si>
    <t>ADDR_FLA_ADDR</t>
    <phoneticPr fontId="1" type="noConversion"/>
  </si>
  <si>
    <t>[31:0]</t>
    <phoneticPr fontId="1" type="noConversion"/>
  </si>
  <si>
    <t>FLASH에서 읽어올 첫 번지를 셋팅함. 이후는 자동증가됨
어드레스를 다시셋팅하려면 CTRL의 EN을 해제후 다시 해야함</t>
    <phoneticPr fontId="1" type="noConversion"/>
  </si>
  <si>
    <t xml:space="preserve">
[0] Enable : FPGA FLASH_CTRL블럭의 출력을 FLASH로 연결함 
[1] Manual increment: FLASH ADDR 수동증가, 1로 변경할 때 마다 어드레스 증가함
[2] Auto increment : FLASH ADDR 자동증가, EPC CS의 움직임을 보고 어드레스 자동 증가함</t>
    <phoneticPr fontId="1" type="noConversion"/>
  </si>
  <si>
    <t>0x0248</t>
    <phoneticPr fontId="1" type="noConversion"/>
  </si>
  <si>
    <t>ADDR_FLA_DATA</t>
    <phoneticPr fontId="1" type="noConversion"/>
  </si>
  <si>
    <t>FLASH에서 읽어온 DATA</t>
    <phoneticPr fontId="1" type="noConversion"/>
  </si>
  <si>
    <t>0x024C</t>
    <phoneticPr fontId="1" type="noConversion"/>
  </si>
  <si>
    <t>0x0250</t>
    <phoneticPr fontId="1" type="noConversion"/>
  </si>
  <si>
    <t>ADDR_I2C_RDATA2</t>
    <phoneticPr fontId="1" type="noConversion"/>
  </si>
  <si>
    <t>0x0254</t>
    <phoneticPr fontId="1" type="noConversion"/>
  </si>
  <si>
    <t>ADDR_I2C_RDATA3</t>
    <phoneticPr fontId="1" type="noConversion"/>
  </si>
  <si>
    <t>온도 IC 추가됨, (Slave Address "101")</t>
    <phoneticPr fontId="1" type="noConversion"/>
  </si>
  <si>
    <t>온도 IC 추가됨, (Slave Address "100")</t>
    <phoneticPr fontId="1" type="noConversion"/>
  </si>
  <si>
    <t>0x0258</t>
    <phoneticPr fontId="1" type="noConversion"/>
  </si>
  <si>
    <t>ADDR_SYNC_RCNT0-9</t>
    <phoneticPr fontId="1" type="noConversion"/>
  </si>
  <si>
    <t>0x0280</t>
    <phoneticPr fontId="1" type="noConversion"/>
  </si>
  <si>
    <t>[15:0]</t>
    <phoneticPr fontId="1" type="noConversion"/>
  </si>
  <si>
    <t>0x0308</t>
    <phoneticPr fontId="1" type="noConversion"/>
  </si>
  <si>
    <t>0x0330</t>
    <phoneticPr fontId="1" type="noConversion"/>
  </si>
  <si>
    <t>ADDR_SM_CTRL</t>
  </si>
  <si>
    <t>0x0334</t>
    <phoneticPr fontId="1" type="noConversion"/>
  </si>
  <si>
    <t>0x03A0</t>
  </si>
  <si>
    <t xml:space="preserve"> ADDR_BCAL_CTRL</t>
  </si>
  <si>
    <t>0x03A4</t>
  </si>
  <si>
    <t xml:space="preserve"> ADDR_BCAL_DATA</t>
  </si>
  <si>
    <t>0x03B0</t>
  </si>
  <si>
    <t xml:space="preserve"> ADDR_MPC_POSOFFSET</t>
  </si>
  <si>
    <t>0x03B4</t>
  </si>
  <si>
    <t xml:space="preserve"> ADDR_FLAW_CTRL</t>
  </si>
  <si>
    <t>0x03B8</t>
  </si>
  <si>
    <t xml:space="preserve"> ADDR_FLAW_CMD</t>
  </si>
  <si>
    <t>0x03BC</t>
  </si>
  <si>
    <t xml:space="preserve"> ADDR_FLAW_ADDR</t>
  </si>
  <si>
    <t>0x03C0</t>
  </si>
  <si>
    <t xml:space="preserve"> ADDR_FLAW_WDATA</t>
  </si>
  <si>
    <t>0x03C4</t>
  </si>
  <si>
    <t xml:space="preserve"> ADDR_FLAW_RDATA</t>
  </si>
  <si>
    <t>0x03C8</t>
  </si>
  <si>
    <t xml:space="preserve"> ADDR_D2M_EN</t>
  </si>
  <si>
    <t>0x03CC</t>
  </si>
  <si>
    <t xml:space="preserve"> ADDR_D2M_EXP_IN</t>
  </si>
  <si>
    <t>0x03D0</t>
  </si>
  <si>
    <t xml:space="preserve"> ADDR_D2M_SEXP_TIME</t>
  </si>
  <si>
    <t>0x03D4</t>
  </si>
  <si>
    <t xml:space="preserve"> ADDR_D2M_FRAME_TIME</t>
  </si>
  <si>
    <t>0x03D8</t>
  </si>
  <si>
    <t xml:space="preserve"> ADDR_D2M_XRST_NUM</t>
  </si>
  <si>
    <t>0x03DC</t>
  </si>
  <si>
    <t xml:space="preserve"> ADDR_D2M_DRST_NUM</t>
  </si>
  <si>
    <t>0x03E0</t>
  </si>
  <si>
    <t xml:space="preserve"> ADDR_TOPRST_CTRL</t>
  </si>
  <si>
    <t>0x03E4</t>
  </si>
  <si>
    <t xml:space="preserve"> ADDR_DNR_CTRL</t>
  </si>
  <si>
    <t>0x03E8</t>
  </si>
  <si>
    <t xml:space="preserve"> ADDR_DNR_SOBELCOEFF0</t>
  </si>
  <si>
    <t>0x03EC</t>
  </si>
  <si>
    <t xml:space="preserve"> ADDR_DNR_SOBELCOEFF1</t>
  </si>
  <si>
    <t>0x03F0</t>
  </si>
  <si>
    <t xml:space="preserve"> ADDR_DNR_SOBELCOEFF2</t>
  </si>
  <si>
    <t>0x03F4</t>
  </si>
  <si>
    <t xml:space="preserve"> ADDR_DNR_BLUROFFSET</t>
  </si>
  <si>
    <t>0x0400</t>
  </si>
  <si>
    <t xml:space="preserve"> ADDR_ACC_CTRL</t>
  </si>
  <si>
    <t>0x0404</t>
  </si>
  <si>
    <t xml:space="preserve"> ADDR_DDR_CH4_WADDR</t>
  </si>
  <si>
    <t>0x0408</t>
  </si>
  <si>
    <t xml:space="preserve"> ADDR_DDR_CH4_RADDR</t>
  </si>
  <si>
    <t>0x040C</t>
  </si>
  <si>
    <t xml:space="preserve"> ADDR_EXT_TRIG_EN   </t>
  </si>
  <si>
    <t>ADDR_SYNC_RDATA_AVCN0-9</t>
    <phoneticPr fontId="1" type="noConversion"/>
  </si>
  <si>
    <t>ADDR_SYNC_RDATA_BGLW0-9</t>
    <phoneticPr fontId="1" type="noConversion"/>
  </si>
  <si>
    <t>ADDR_SM_DATA0-7</t>
    <phoneticPr fontId="1" type="noConversion"/>
  </si>
  <si>
    <t>ADDR_SYNC_CTRL</t>
    <phoneticPr fontId="1" type="noConversion"/>
  </si>
  <si>
    <t>wr</t>
    <phoneticPr fontId="1" type="noConversion"/>
  </si>
  <si>
    <t>0: 토글되었을때 sync 카운터값을 래치해옴</t>
    <phoneticPr fontId="1" type="noConversion"/>
  </si>
  <si>
    <t>래치된 sync 카운터값</t>
    <phoneticPr fontId="1" type="noConversion"/>
  </si>
  <si>
    <t>[32-1:16] 평균값 [16-0]가운데 값</t>
    <phoneticPr fontId="1" type="noConversion"/>
  </si>
  <si>
    <t>[32-1:16] 최대값 [16-0]최소값</t>
    <phoneticPr fontId="1" type="noConversion"/>
  </si>
  <si>
    <t>state machin 제어</t>
    <phoneticPr fontId="1" type="noConversion"/>
  </si>
  <si>
    <t>저장된 state machine의 상태와 시간이 bram에 저장되어 있음</t>
    <phoneticPr fontId="1" type="noConversion"/>
  </si>
  <si>
    <t>bit caliberation의 결과값을 읽어 오기 위해서 채널을 선택하는 레지스터</t>
    <phoneticPr fontId="1" type="noConversion"/>
  </si>
  <si>
    <t>각 roic data의 채널마다 eye의 앞, 가운데, 뒤 값을읽어옴</t>
    <phoneticPr fontId="1" type="noConversion"/>
  </si>
  <si>
    <t>비디오 offset뺄때의 offset값, 400고정</t>
    <phoneticPr fontId="1" type="noConversion"/>
  </si>
  <si>
    <t>COMMAND</t>
    <phoneticPr fontId="1" type="noConversion"/>
  </si>
  <si>
    <t>ADDRESSS</t>
    <phoneticPr fontId="1" type="noConversion"/>
  </si>
  <si>
    <t>Write data</t>
    <phoneticPr fontId="1" type="noConversion"/>
  </si>
  <si>
    <t>Read data</t>
    <phoneticPr fontId="1" type="noConversion"/>
  </si>
  <si>
    <t>Flash memory를 FPGA에서 직접읽어옴, 기존IP에서 읽는것이 느려서 개발하게됨
FLASH_CTRL.VHD</t>
    <phoneticPr fontId="1" type="noConversion"/>
  </si>
  <si>
    <t>[0]</t>
    <phoneticPr fontId="1" type="noConversion"/>
  </si>
  <si>
    <t>[0] : Xray-dark 동작을 위한 D2 mode의 enhhable</t>
    <phoneticPr fontId="1" type="noConversion"/>
  </si>
  <si>
    <t>[0] : Rising을 감지하는 register trigger</t>
    <phoneticPr fontId="1" type="noConversion"/>
  </si>
  <si>
    <t>d2m frame time</t>
    <phoneticPr fontId="1" type="noConversion"/>
  </si>
  <si>
    <t>d2m EWT time</t>
    <phoneticPr fontId="1" type="noConversion"/>
  </si>
  <si>
    <t>Xray후 Total reset 개수</t>
    <phoneticPr fontId="1" type="noConversion"/>
  </si>
  <si>
    <t>Dark후 Total reset 개수</t>
    <phoneticPr fontId="1" type="noConversion"/>
  </si>
  <si>
    <t>top블럭의 reset이 연결되어있음. 검토용</t>
    <phoneticPr fontId="1" type="noConversion"/>
  </si>
  <si>
    <t>[0]: edge, [1]:dnr // dnr이 켜있으면 우선함.</t>
    <phoneticPr fontId="1" type="noConversion"/>
  </si>
  <si>
    <t>edge filter후의 비디오값에 offset을 더함</t>
    <phoneticPr fontId="1" type="noConversion"/>
  </si>
  <si>
    <t>edge filter의 가운데 coef</t>
    <phoneticPr fontId="1" type="noConversion"/>
  </si>
  <si>
    <t>edge filter의 가운데 옆 coef</t>
    <phoneticPr fontId="1" type="noConversion"/>
  </si>
  <si>
    <t>edge filter의 가운데 옆옆 coef</t>
    <phoneticPr fontId="1" type="noConversion"/>
  </si>
  <si>
    <t>[0] : on / off
[16-1:8] : 누적할 페이지 수</t>
    <phoneticPr fontId="1" type="noConversion"/>
  </si>
  <si>
    <t>ACC를 누적할 DDR 공간</t>
    <phoneticPr fontId="1" type="noConversion"/>
  </si>
  <si>
    <t>Global shutter-Trigger시에 serial reset할때 offset값으로 자동저장
[0] : on / off</t>
    <phoneticPr fontId="1" type="noConversion"/>
  </si>
  <si>
    <t>ACC를 누적할 DDR 공간 : 기본값을 fw에서 init</t>
    <phoneticPr fontId="1" type="noConversion"/>
  </si>
  <si>
    <t>R</t>
    <phoneticPr fontId="1" type="noConversion"/>
  </si>
  <si>
    <t>WR</t>
    <phoneticPr fontId="1" type="noConversion"/>
  </si>
  <si>
    <t>ADDR_API_EXT_TRIG</t>
    <phoneticPr fontId="1" type="noConversion"/>
  </si>
  <si>
    <t>[3:00]</t>
    <phoneticPr fontId="1" type="noConversion"/>
  </si>
  <si>
    <t xml:space="preserve">API Trigger, API에서 Ext_IN을 OR처리, SEC의 요청사항 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</si>
</sst>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0" fillId="2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5" borderId="0" xfId="0" applyFill="1">
      <alignment vertical="center"/>
    </xf>
    <xf numFmtId="176" fontId="0" fillId="3" borderId="0" xfId="0" applyNumberFormat="1" applyFill="1">
      <alignment vertical="center"/>
    </xf>
    <xf numFmtId="176" fontId="0" fillId="4" borderId="0" xfId="0" applyNumberFormat="1" applyFill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5" xfId="0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2</xdr:row>
      <xdr:rowOff>180975</xdr:rowOff>
    </xdr:from>
    <xdr:to>
      <xdr:col>7</xdr:col>
      <xdr:colOff>18499</xdr:colOff>
      <xdr:row>43</xdr:row>
      <xdr:rowOff>94910</xdr:rowOff>
    </xdr:to>
    <xdr:grpSp>
      <xdr:nvGrpSpPr>
        <xdr:cNvPr id="4" name="그룹 3"/>
        <xdr:cNvGrpSpPr/>
      </xdr:nvGrpSpPr>
      <xdr:grpSpPr>
        <a:xfrm>
          <a:off x="657225" y="606799"/>
          <a:ext cx="4392715" cy="8643317"/>
          <a:chOff x="685800" y="209550"/>
          <a:chExt cx="4409524" cy="8505485"/>
        </a:xfrm>
      </xdr:grpSpPr>
      <xdr:pic>
        <xdr:nvPicPr>
          <xdr:cNvPr id="2" name="그림 1"/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685800" y="209550"/>
            <a:ext cx="4409524" cy="5780953"/>
          </a:xfrm>
          <a:prstGeom prst="rect">
            <a:avLst/>
          </a:prstGeom>
        </xdr:spPr>
      </xdr:pic>
      <xdr:pic>
        <xdr:nvPicPr>
          <xdr:cNvPr id="3" name="그림 2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685800" y="5991225"/>
            <a:ext cx="4409524" cy="272381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4</xdr:row>
      <xdr:rowOff>76200</xdr:rowOff>
    </xdr:from>
    <xdr:to>
      <xdr:col>10</xdr:col>
      <xdr:colOff>84952</xdr:colOff>
      <xdr:row>80</xdr:row>
      <xdr:rowOff>66536</xdr:rowOff>
    </xdr:to>
    <xdr:grpSp>
      <xdr:nvGrpSpPr>
        <xdr:cNvPr id="5" name="그룹 4"/>
        <xdr:cNvGrpSpPr/>
      </xdr:nvGrpSpPr>
      <xdr:grpSpPr>
        <a:xfrm>
          <a:off x="750234" y="927847"/>
          <a:ext cx="6170306" cy="16171630"/>
          <a:chOff x="685800" y="628650"/>
          <a:chExt cx="6190477" cy="15916136"/>
        </a:xfrm>
      </xdr:grpSpPr>
      <xdr:pic>
        <xdr:nvPicPr>
          <xdr:cNvPr id="2" name="그림 1"/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685800" y="628650"/>
            <a:ext cx="6190477" cy="6800000"/>
          </a:xfrm>
          <a:prstGeom prst="rect">
            <a:avLst/>
          </a:prstGeom>
        </xdr:spPr>
      </xdr:pic>
      <xdr:pic>
        <xdr:nvPicPr>
          <xdr:cNvPr id="3" name="그림 2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685800" y="7419975"/>
            <a:ext cx="6190477" cy="8019048"/>
          </a:xfrm>
          <a:prstGeom prst="rect">
            <a:avLst/>
          </a:prstGeom>
        </xdr:spPr>
      </xdr:pic>
      <xdr:pic>
        <xdr:nvPicPr>
          <xdr:cNvPr id="4" name="그림 3"/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685800" y="15430500"/>
            <a:ext cx="6190477" cy="1114286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10</xdr:col>
      <xdr:colOff>18277</xdr:colOff>
      <xdr:row>67</xdr:row>
      <xdr:rowOff>27786</xdr:rowOff>
    </xdr:to>
    <xdr:grpSp>
      <xdr:nvGrpSpPr>
        <xdr:cNvPr id="4" name="그룹 3"/>
        <xdr:cNvGrpSpPr/>
      </xdr:nvGrpSpPr>
      <xdr:grpSpPr>
        <a:xfrm>
          <a:off x="683559" y="851647"/>
          <a:ext cx="6170306" cy="13441227"/>
          <a:chOff x="685800" y="838200"/>
          <a:chExt cx="6190477" cy="13229436"/>
        </a:xfrm>
      </xdr:grpSpPr>
      <xdr:pic>
        <xdr:nvPicPr>
          <xdr:cNvPr id="2" name="그림 1"/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685800" y="838200"/>
            <a:ext cx="6190477" cy="6933334"/>
          </a:xfrm>
          <a:prstGeom prst="rect">
            <a:avLst/>
          </a:prstGeom>
        </xdr:spPr>
      </xdr:pic>
      <xdr:pic>
        <xdr:nvPicPr>
          <xdr:cNvPr id="3" name="그림 2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685800" y="7753350"/>
            <a:ext cx="6190477" cy="6314286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76201</xdr:colOff>
      <xdr:row>4</xdr:row>
      <xdr:rowOff>66675</xdr:rowOff>
    </xdr:from>
    <xdr:to>
      <xdr:col>15</xdr:col>
      <xdr:colOff>400051</xdr:colOff>
      <xdr:row>19</xdr:row>
      <xdr:rowOff>44888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34201" y="276225"/>
          <a:ext cx="3752850" cy="312146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</xdr:row>
      <xdr:rowOff>38100</xdr:rowOff>
    </xdr:from>
    <xdr:to>
      <xdr:col>9</xdr:col>
      <xdr:colOff>533400</xdr:colOff>
      <xdr:row>19</xdr:row>
      <xdr:rowOff>77442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247650"/>
          <a:ext cx="5972175" cy="31825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211231</xdr:rowOff>
    </xdr:from>
    <xdr:to>
      <xdr:col>12</xdr:col>
      <xdr:colOff>676275</xdr:colOff>
      <xdr:row>22</xdr:row>
      <xdr:rowOff>7721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67118" y="4469466"/>
          <a:ext cx="7511863" cy="9843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9525</xdr:rowOff>
    </xdr:from>
    <xdr:to>
      <xdr:col>12</xdr:col>
      <xdr:colOff>676275</xdr:colOff>
      <xdr:row>23</xdr:row>
      <xdr:rowOff>9401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71600" y="4752975"/>
          <a:ext cx="7534275" cy="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12</xdr:col>
      <xdr:colOff>676275</xdr:colOff>
      <xdr:row>24</xdr:row>
      <xdr:rowOff>9402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71600" y="5734050"/>
          <a:ext cx="7534275" cy="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12</xdr:col>
      <xdr:colOff>676275</xdr:colOff>
      <xdr:row>25</xdr:row>
      <xdr:rowOff>9402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71600" y="6705600"/>
          <a:ext cx="7534275" cy="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12</xdr:col>
      <xdr:colOff>676275</xdr:colOff>
      <xdr:row>26</xdr:row>
      <xdr:rowOff>9402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371600" y="7677150"/>
          <a:ext cx="7534275" cy="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12</xdr:col>
      <xdr:colOff>676275</xdr:colOff>
      <xdr:row>27</xdr:row>
      <xdr:rowOff>9402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71600" y="8648700"/>
          <a:ext cx="7534275" cy="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12</xdr:col>
      <xdr:colOff>676275</xdr:colOff>
      <xdr:row>28</xdr:row>
      <xdr:rowOff>9433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371600" y="9620250"/>
          <a:ext cx="7534275" cy="7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12</xdr:col>
      <xdr:colOff>676275</xdr:colOff>
      <xdr:row>29</xdr:row>
      <xdr:rowOff>9231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71600" y="10344150"/>
          <a:ext cx="7534275" cy="2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12</xdr:col>
      <xdr:colOff>676275</xdr:colOff>
      <xdr:row>30</xdr:row>
      <xdr:rowOff>9417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371600" y="12687300"/>
          <a:ext cx="7534275" cy="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12</xdr:col>
      <xdr:colOff>676275</xdr:colOff>
      <xdr:row>31</xdr:row>
      <xdr:rowOff>9432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371600" y="13544550"/>
          <a:ext cx="7534275" cy="7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12</xdr:col>
      <xdr:colOff>676275</xdr:colOff>
      <xdr:row>31</xdr:row>
      <xdr:rowOff>723810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371600" y="14277975"/>
          <a:ext cx="7534275" cy="723810"/>
        </a:xfrm>
        <a:prstGeom prst="rect">
          <a:avLst/>
        </a:prstGeom>
      </xdr:spPr>
    </xdr:pic>
    <xdr:clientData/>
  </xdr:twoCellAnchor>
  <xdr:twoCellAnchor editAs="oneCell">
    <xdr:from>
      <xdr:col>13</xdr:col>
      <xdr:colOff>114300</xdr:colOff>
      <xdr:row>21</xdr:row>
      <xdr:rowOff>361950</xdr:rowOff>
    </xdr:from>
    <xdr:to>
      <xdr:col>15</xdr:col>
      <xdr:colOff>409367</xdr:colOff>
      <xdr:row>21</xdr:row>
      <xdr:rowOff>742902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029700" y="4133850"/>
          <a:ext cx="1666667" cy="3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114300</xdr:colOff>
      <xdr:row>22</xdr:row>
      <xdr:rowOff>266700</xdr:rowOff>
    </xdr:from>
    <xdr:to>
      <xdr:col>15</xdr:col>
      <xdr:colOff>409367</xdr:colOff>
      <xdr:row>22</xdr:row>
      <xdr:rowOff>647652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029700" y="5010150"/>
          <a:ext cx="1666667" cy="3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23</xdr:row>
      <xdr:rowOff>314325</xdr:rowOff>
    </xdr:from>
    <xdr:to>
      <xdr:col>15</xdr:col>
      <xdr:colOff>437942</xdr:colOff>
      <xdr:row>23</xdr:row>
      <xdr:rowOff>695277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058275" y="6048375"/>
          <a:ext cx="1666667" cy="3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171450</xdr:colOff>
      <xdr:row>24</xdr:row>
      <xdr:rowOff>304800</xdr:rowOff>
    </xdr:from>
    <xdr:to>
      <xdr:col>15</xdr:col>
      <xdr:colOff>466517</xdr:colOff>
      <xdr:row>24</xdr:row>
      <xdr:rowOff>685752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086850" y="7010400"/>
          <a:ext cx="1666667" cy="3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171450</xdr:colOff>
      <xdr:row>25</xdr:row>
      <xdr:rowOff>333375</xdr:rowOff>
    </xdr:from>
    <xdr:to>
      <xdr:col>15</xdr:col>
      <xdr:colOff>466517</xdr:colOff>
      <xdr:row>25</xdr:row>
      <xdr:rowOff>714327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086850" y="8010525"/>
          <a:ext cx="1666667" cy="3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200025</xdr:colOff>
      <xdr:row>26</xdr:row>
      <xdr:rowOff>361950</xdr:rowOff>
    </xdr:from>
    <xdr:to>
      <xdr:col>15</xdr:col>
      <xdr:colOff>495092</xdr:colOff>
      <xdr:row>26</xdr:row>
      <xdr:rowOff>742902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115425" y="9010650"/>
          <a:ext cx="1666667" cy="3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27</xdr:row>
      <xdr:rowOff>133350</xdr:rowOff>
    </xdr:from>
    <xdr:to>
      <xdr:col>15</xdr:col>
      <xdr:colOff>485567</xdr:colOff>
      <xdr:row>27</xdr:row>
      <xdr:rowOff>514302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105900" y="9753600"/>
          <a:ext cx="1666667" cy="3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28</xdr:row>
      <xdr:rowOff>962025</xdr:rowOff>
    </xdr:from>
    <xdr:to>
      <xdr:col>15</xdr:col>
      <xdr:colOff>533192</xdr:colOff>
      <xdr:row>28</xdr:row>
      <xdr:rowOff>1342977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153525" y="11306175"/>
          <a:ext cx="1666667" cy="3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29</xdr:row>
      <xdr:rowOff>238125</xdr:rowOff>
    </xdr:from>
    <xdr:to>
      <xdr:col>15</xdr:col>
      <xdr:colOff>542717</xdr:colOff>
      <xdr:row>29</xdr:row>
      <xdr:rowOff>619077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163050" y="12925425"/>
          <a:ext cx="1666667" cy="3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30</xdr:row>
      <xdr:rowOff>161925</xdr:rowOff>
    </xdr:from>
    <xdr:to>
      <xdr:col>15</xdr:col>
      <xdr:colOff>542717</xdr:colOff>
      <xdr:row>30</xdr:row>
      <xdr:rowOff>542877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163050" y="13706475"/>
          <a:ext cx="1666667" cy="3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31</xdr:row>
      <xdr:rowOff>104775</xdr:rowOff>
    </xdr:from>
    <xdr:to>
      <xdr:col>17</xdr:col>
      <xdr:colOff>304449</xdr:colOff>
      <xdr:row>31</xdr:row>
      <xdr:rowOff>552394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153525" y="14382750"/>
          <a:ext cx="2809524" cy="4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38101</xdr:colOff>
      <xdr:row>10</xdr:row>
      <xdr:rowOff>428625</xdr:rowOff>
    </xdr:from>
    <xdr:to>
      <xdr:col>16</xdr:col>
      <xdr:colOff>381001</xdr:colOff>
      <xdr:row>17</xdr:row>
      <xdr:rowOff>616452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48751" y="2524125"/>
          <a:ext cx="7562850" cy="3540627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4</xdr:row>
      <xdr:rowOff>38100</xdr:rowOff>
    </xdr:from>
    <xdr:to>
      <xdr:col>15</xdr:col>
      <xdr:colOff>303953</xdr:colOff>
      <xdr:row>10</xdr:row>
      <xdr:rowOff>85562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067800" y="876300"/>
          <a:ext cx="6780953" cy="1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</xdr:rowOff>
    </xdr:from>
    <xdr:to>
      <xdr:col>11</xdr:col>
      <xdr:colOff>11206</xdr:colOff>
      <xdr:row>129</xdr:row>
      <xdr:rowOff>38100</xdr:rowOff>
    </xdr:to>
    <xdr:grpSp>
      <xdr:nvGrpSpPr>
        <xdr:cNvPr id="8" name="그룹 7"/>
        <xdr:cNvGrpSpPr/>
      </xdr:nvGrpSpPr>
      <xdr:grpSpPr>
        <a:xfrm>
          <a:off x="683559" y="1759325"/>
          <a:ext cx="7261412" cy="50285275"/>
          <a:chOff x="666750" y="571500"/>
          <a:chExt cx="7647593" cy="38260895"/>
        </a:xfrm>
      </xdr:grpSpPr>
      <xdr:pic>
        <xdr:nvPicPr>
          <xdr:cNvPr id="2" name="그림 1"/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666750" y="571500"/>
            <a:ext cx="7647593" cy="7152293"/>
          </a:xfrm>
          <a:prstGeom prst="rect">
            <a:avLst/>
          </a:prstGeom>
        </xdr:spPr>
      </xdr:pic>
      <xdr:pic>
        <xdr:nvPicPr>
          <xdr:cNvPr id="3" name="그림 2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666750" y="7715250"/>
            <a:ext cx="7647593" cy="7295148"/>
          </a:xfrm>
          <a:prstGeom prst="rect">
            <a:avLst/>
          </a:prstGeom>
        </xdr:spPr>
      </xdr:pic>
      <xdr:pic>
        <xdr:nvPicPr>
          <xdr:cNvPr id="4" name="그림 3"/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666750" y="15001875"/>
            <a:ext cx="7647593" cy="657133"/>
          </a:xfrm>
          <a:prstGeom prst="rect">
            <a:avLst/>
          </a:prstGeom>
        </xdr:spPr>
      </xdr:pic>
      <xdr:pic>
        <xdr:nvPicPr>
          <xdr:cNvPr id="5" name="그림 4"/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666750" y="15659100"/>
            <a:ext cx="7647593" cy="7847522"/>
          </a:xfrm>
          <a:prstGeom prst="rect">
            <a:avLst/>
          </a:prstGeom>
        </xdr:spPr>
      </xdr:pic>
      <xdr:pic>
        <xdr:nvPicPr>
          <xdr:cNvPr id="6" name="그림 5"/>
          <xdr:cNvPicPr>
            <a:picLocks noChangeAspect="1"/>
          </xdr:cNvPicPr>
        </xdr:nvPicPr>
        <xdr:blipFill>
          <a:blip xmlns:r="http://schemas.openxmlformats.org/officeDocument/2006/relationships" r:embed="rId5" cstate="print"/>
          <a:stretch>
            <a:fillRect/>
          </a:stretch>
        </xdr:blipFill>
        <xdr:spPr>
          <a:xfrm>
            <a:off x="666750" y="23507700"/>
            <a:ext cx="7647593" cy="7828474"/>
          </a:xfrm>
          <a:prstGeom prst="rect">
            <a:avLst/>
          </a:prstGeom>
        </xdr:spPr>
      </xdr:pic>
      <xdr:pic>
        <xdr:nvPicPr>
          <xdr:cNvPr id="7" name="그림 6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666750" y="31327725"/>
            <a:ext cx="7647593" cy="750467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18"/>
  <sheetViews>
    <sheetView showGridLines="0" zoomScale="85" zoomScaleNormal="85" workbookViewId="0">
      <selection activeCell="B43" sqref="B43"/>
    </sheetView>
  </sheetViews>
  <sheetFormatPr defaultRowHeight="16.5"/>
  <cols>
    <col min="2" max="2" width="31.25" customWidth="1"/>
    <col min="4" max="4" width="12.875" bestFit="1" customWidth="1"/>
    <col min="5" max="5" width="12.25" bestFit="1" customWidth="1"/>
    <col min="8" max="8" width="13.75" bestFit="1" customWidth="1"/>
    <col min="9" max="9" width="10" bestFit="1" customWidth="1"/>
    <col min="10" max="10" width="12.875" bestFit="1" customWidth="1"/>
    <col min="11" max="11" width="12.25" bestFit="1" customWidth="1"/>
  </cols>
  <sheetData>
    <row r="1" spans="2:12" ht="17.25" thickBot="1"/>
    <row r="2" spans="2:12" ht="17.25" thickBot="1">
      <c r="B2" s="54" t="s">
        <v>73</v>
      </c>
      <c r="C2" s="55"/>
      <c r="D2" s="55"/>
      <c r="E2" s="55"/>
      <c r="F2" s="56"/>
      <c r="H2" s="54" t="s">
        <v>154</v>
      </c>
      <c r="I2" s="55"/>
      <c r="J2" s="55"/>
      <c r="K2" s="55"/>
      <c r="L2" s="56"/>
    </row>
    <row r="3" spans="2:12" ht="17.25" thickBot="1"/>
    <row r="4" spans="2:12">
      <c r="B4" s="19" t="s">
        <v>74</v>
      </c>
      <c r="C4" s="20" t="s">
        <v>81</v>
      </c>
      <c r="D4" s="20" t="s">
        <v>83</v>
      </c>
      <c r="E4" s="20" t="s">
        <v>84</v>
      </c>
      <c r="F4" s="26" t="s">
        <v>87</v>
      </c>
      <c r="H4" s="19" t="s">
        <v>74</v>
      </c>
      <c r="I4" s="20" t="s">
        <v>81</v>
      </c>
      <c r="J4" s="20" t="s">
        <v>83</v>
      </c>
      <c r="K4" s="20" t="s">
        <v>84</v>
      </c>
      <c r="L4" s="26" t="s">
        <v>87</v>
      </c>
    </row>
    <row r="5" spans="2:12">
      <c r="B5" s="13" t="s">
        <v>75</v>
      </c>
      <c r="C5" s="7" t="s">
        <v>82</v>
      </c>
      <c r="D5" s="7" t="s">
        <v>85</v>
      </c>
      <c r="E5" s="7" t="s">
        <v>86</v>
      </c>
      <c r="F5" s="14" t="s">
        <v>93</v>
      </c>
      <c r="H5" s="13" t="s">
        <v>155</v>
      </c>
      <c r="I5" s="7" t="s">
        <v>156</v>
      </c>
      <c r="J5" s="7" t="s">
        <v>158</v>
      </c>
      <c r="K5" s="7" t="s">
        <v>157</v>
      </c>
      <c r="L5" s="14" t="s">
        <v>177</v>
      </c>
    </row>
    <row r="6" spans="2:12">
      <c r="B6" s="13" t="s">
        <v>77</v>
      </c>
      <c r="C6" s="7" t="s">
        <v>82</v>
      </c>
      <c r="D6" s="7" t="s">
        <v>88</v>
      </c>
      <c r="E6" s="7" t="s">
        <v>90</v>
      </c>
      <c r="F6" s="14" t="s">
        <v>93</v>
      </c>
      <c r="H6" s="27" t="s">
        <v>159</v>
      </c>
      <c r="I6" s="11" t="s">
        <v>160</v>
      </c>
      <c r="J6" s="11" t="s">
        <v>158</v>
      </c>
      <c r="K6" s="11" t="s">
        <v>161</v>
      </c>
      <c r="L6" s="28" t="s">
        <v>175</v>
      </c>
    </row>
    <row r="7" spans="2:12" ht="17.25" thickBot="1">
      <c r="B7" s="13" t="s">
        <v>76</v>
      </c>
      <c r="C7" s="7" t="s">
        <v>82</v>
      </c>
      <c r="D7" s="7" t="s">
        <v>89</v>
      </c>
      <c r="E7" s="7" t="s">
        <v>91</v>
      </c>
      <c r="F7" s="14" t="s">
        <v>93</v>
      </c>
      <c r="H7" s="29" t="s">
        <v>79</v>
      </c>
      <c r="I7" s="30" t="s">
        <v>79</v>
      </c>
      <c r="J7" s="30" t="s">
        <v>158</v>
      </c>
      <c r="K7" s="30" t="s">
        <v>172</v>
      </c>
      <c r="L7" s="31" t="s">
        <v>97</v>
      </c>
    </row>
    <row r="8" spans="2:12">
      <c r="B8" s="13" t="s">
        <v>78</v>
      </c>
      <c r="C8" s="7" t="s">
        <v>82</v>
      </c>
      <c r="D8" s="7" t="s">
        <v>92</v>
      </c>
      <c r="E8" s="7" t="s">
        <v>94</v>
      </c>
      <c r="F8" s="14" t="s">
        <v>93</v>
      </c>
    </row>
    <row r="9" spans="2:12">
      <c r="B9" s="13" t="s">
        <v>178</v>
      </c>
      <c r="C9" s="7" t="s">
        <v>82</v>
      </c>
      <c r="D9" s="7" t="s">
        <v>95</v>
      </c>
      <c r="E9" s="7" t="s">
        <v>96</v>
      </c>
      <c r="F9" s="14" t="s">
        <v>97</v>
      </c>
    </row>
    <row r="10" spans="2:12" ht="17.25" thickBot="1">
      <c r="B10" s="15" t="s">
        <v>80</v>
      </c>
      <c r="C10" s="16" t="s">
        <v>82</v>
      </c>
      <c r="D10" s="16" t="s">
        <v>98</v>
      </c>
      <c r="E10" s="16" t="s">
        <v>99</v>
      </c>
      <c r="F10" s="17" t="s">
        <v>93</v>
      </c>
    </row>
    <row r="11" spans="2:12" ht="17.25" thickBot="1"/>
    <row r="12" spans="2:12" ht="17.25" thickBot="1">
      <c r="B12" s="54" t="s">
        <v>153</v>
      </c>
      <c r="C12" s="55"/>
      <c r="D12" s="55"/>
      <c r="E12" s="55"/>
      <c r="F12" s="56"/>
    </row>
    <row r="13" spans="2:12" ht="17.25" thickBot="1"/>
    <row r="14" spans="2:12">
      <c r="B14" s="19" t="s">
        <v>74</v>
      </c>
      <c r="C14" s="20" t="s">
        <v>81</v>
      </c>
      <c r="D14" s="20" t="s">
        <v>83</v>
      </c>
      <c r="E14" s="20" t="s">
        <v>84</v>
      </c>
      <c r="F14" s="26" t="s">
        <v>87</v>
      </c>
    </row>
    <row r="15" spans="2:12">
      <c r="B15" s="27" t="s">
        <v>191</v>
      </c>
      <c r="C15" s="7" t="s">
        <v>164</v>
      </c>
      <c r="D15" s="7" t="s">
        <v>158</v>
      </c>
      <c r="E15" s="7" t="s">
        <v>165</v>
      </c>
      <c r="F15" s="14" t="s">
        <v>173</v>
      </c>
    </row>
    <row r="16" spans="2:12">
      <c r="B16" s="27" t="s">
        <v>192</v>
      </c>
      <c r="C16" s="7" t="s">
        <v>164</v>
      </c>
      <c r="D16" s="7" t="s">
        <v>166</v>
      </c>
      <c r="E16" s="7" t="s">
        <v>167</v>
      </c>
      <c r="F16" s="14" t="s">
        <v>174</v>
      </c>
    </row>
    <row r="17" spans="2:6">
      <c r="B17" s="27" t="s">
        <v>162</v>
      </c>
      <c r="C17" s="7" t="s">
        <v>164</v>
      </c>
      <c r="D17" s="7" t="s">
        <v>168</v>
      </c>
      <c r="E17" s="7" t="s">
        <v>169</v>
      </c>
      <c r="F17" s="14" t="s">
        <v>175</v>
      </c>
    </row>
    <row r="18" spans="2:6" ht="17.25" thickBot="1">
      <c r="B18" s="29" t="s">
        <v>163</v>
      </c>
      <c r="C18" s="16" t="s">
        <v>164</v>
      </c>
      <c r="D18" s="16" t="s">
        <v>170</v>
      </c>
      <c r="E18" s="16" t="s">
        <v>171</v>
      </c>
      <c r="F18" s="17" t="s">
        <v>176</v>
      </c>
    </row>
  </sheetData>
  <mergeCells count="3">
    <mergeCell ref="B2:F2"/>
    <mergeCell ref="B12:F12"/>
    <mergeCell ref="H2: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K31"/>
  <sheetViews>
    <sheetView showGridLines="0" zoomScale="85" zoomScaleNormal="85" workbookViewId="0">
      <selection activeCell="E36" sqref="E36"/>
    </sheetView>
  </sheetViews>
  <sheetFormatPr defaultRowHeight="16.5"/>
  <cols>
    <col min="2" max="2" width="11.25" bestFit="1" customWidth="1"/>
    <col min="7" max="7" width="12.75" customWidth="1"/>
  </cols>
  <sheetData>
    <row r="1" spans="2:11">
      <c r="B1" s="1"/>
      <c r="G1" s="1"/>
    </row>
    <row r="2" spans="2:11">
      <c r="B2" s="3"/>
      <c r="C2" s="58" t="s">
        <v>31</v>
      </c>
      <c r="D2" s="58"/>
      <c r="E2" s="58"/>
      <c r="G2" s="3"/>
      <c r="H2" s="58" t="s">
        <v>31</v>
      </c>
      <c r="I2" s="58"/>
      <c r="J2" s="58"/>
      <c r="K2" s="3"/>
    </row>
    <row r="3" spans="2:11">
      <c r="B3" s="3"/>
      <c r="C3" s="58" t="s">
        <v>33</v>
      </c>
      <c r="D3" s="58"/>
      <c r="E3" s="58"/>
      <c r="G3" s="3"/>
      <c r="H3" s="58" t="s">
        <v>32</v>
      </c>
      <c r="I3" s="58"/>
      <c r="J3" s="58"/>
      <c r="K3" s="3"/>
    </row>
    <row r="4" spans="2:11">
      <c r="B4" s="60"/>
      <c r="C4" s="61"/>
      <c r="D4" s="61"/>
      <c r="E4" s="61"/>
      <c r="G4" s="59"/>
      <c r="H4" s="59"/>
      <c r="I4" s="59"/>
      <c r="J4" s="59"/>
      <c r="K4" s="2"/>
    </row>
    <row r="5" spans="2:11">
      <c r="B5" s="2" t="s">
        <v>25</v>
      </c>
      <c r="C5" s="58" t="s">
        <v>26</v>
      </c>
      <c r="D5" s="58"/>
      <c r="E5" s="58"/>
      <c r="G5" s="2" t="s">
        <v>25</v>
      </c>
      <c r="H5" s="58" t="s">
        <v>26</v>
      </c>
      <c r="I5" s="58"/>
      <c r="J5" s="58"/>
      <c r="K5" s="3"/>
    </row>
    <row r="6" spans="2:11">
      <c r="B6" s="2"/>
      <c r="C6" s="58"/>
      <c r="D6" s="58"/>
      <c r="E6" s="58"/>
      <c r="G6" s="2"/>
      <c r="H6" s="58"/>
      <c r="I6" s="58"/>
      <c r="J6" s="58"/>
      <c r="K6" s="3"/>
    </row>
    <row r="7" spans="2:11">
      <c r="B7" s="2" t="s">
        <v>29</v>
      </c>
      <c r="C7" s="58"/>
      <c r="D7" s="58"/>
      <c r="E7" s="58"/>
      <c r="G7" s="2" t="s">
        <v>24</v>
      </c>
      <c r="H7" s="58"/>
      <c r="I7" s="58"/>
      <c r="J7" s="58"/>
      <c r="K7" s="3"/>
    </row>
    <row r="8" spans="2:11">
      <c r="B8" s="2" t="s">
        <v>30</v>
      </c>
      <c r="C8" s="57" t="s">
        <v>28</v>
      </c>
      <c r="D8" s="58"/>
      <c r="E8" s="58"/>
      <c r="G8" s="2" t="s">
        <v>23</v>
      </c>
      <c r="H8" s="57" t="s">
        <v>27</v>
      </c>
      <c r="I8" s="58"/>
      <c r="J8" s="58"/>
      <c r="K8" s="3"/>
    </row>
    <row r="9" spans="2:11">
      <c r="B9" s="2"/>
      <c r="C9" s="58"/>
      <c r="D9" s="58"/>
      <c r="E9" s="58"/>
      <c r="G9" s="2"/>
      <c r="H9" s="58"/>
      <c r="I9" s="58"/>
      <c r="J9" s="58"/>
      <c r="K9" s="3"/>
    </row>
    <row r="10" spans="2:11">
      <c r="B10" s="2" t="s">
        <v>20</v>
      </c>
      <c r="C10" s="58"/>
      <c r="D10" s="58"/>
      <c r="E10" s="58"/>
      <c r="G10" s="2" t="s">
        <v>20</v>
      </c>
      <c r="H10" s="58"/>
      <c r="I10" s="58"/>
      <c r="J10" s="58"/>
      <c r="K10" s="3"/>
    </row>
    <row r="11" spans="2:11">
      <c r="B11" s="2" t="s">
        <v>19</v>
      </c>
      <c r="C11" s="57" t="s">
        <v>22</v>
      </c>
      <c r="D11" s="58"/>
      <c r="E11" s="58"/>
      <c r="G11" s="2" t="s">
        <v>19</v>
      </c>
      <c r="H11" s="57" t="s">
        <v>22</v>
      </c>
      <c r="I11" s="58"/>
      <c r="J11" s="58"/>
      <c r="K11" s="3"/>
    </row>
    <row r="12" spans="2:11">
      <c r="B12" s="2"/>
      <c r="C12" s="58"/>
      <c r="D12" s="58"/>
      <c r="E12" s="58"/>
      <c r="G12" s="2"/>
      <c r="H12" s="58"/>
      <c r="I12" s="58"/>
      <c r="J12" s="58"/>
      <c r="K12" s="3"/>
    </row>
    <row r="13" spans="2:11">
      <c r="B13" s="2" t="s">
        <v>18</v>
      </c>
      <c r="C13" s="58"/>
      <c r="D13" s="58"/>
      <c r="E13" s="58"/>
      <c r="G13" s="2" t="s">
        <v>18</v>
      </c>
      <c r="H13" s="58"/>
      <c r="I13" s="58"/>
      <c r="J13" s="58"/>
      <c r="K13" s="3"/>
    </row>
    <row r="14" spans="2:11">
      <c r="B14" s="2" t="s">
        <v>16</v>
      </c>
      <c r="C14" s="58" t="s">
        <v>17</v>
      </c>
      <c r="D14" s="58"/>
      <c r="E14" s="58"/>
      <c r="G14" s="2" t="s">
        <v>16</v>
      </c>
      <c r="H14" s="58" t="s">
        <v>17</v>
      </c>
      <c r="I14" s="58"/>
      <c r="J14" s="58"/>
      <c r="K14" s="3"/>
    </row>
    <row r="15" spans="2:11">
      <c r="B15" s="2"/>
      <c r="C15" s="58"/>
      <c r="D15" s="58"/>
      <c r="E15" s="58"/>
      <c r="G15" s="2"/>
      <c r="H15" s="58"/>
      <c r="I15" s="58"/>
      <c r="J15" s="58"/>
      <c r="K15" s="3"/>
    </row>
    <row r="16" spans="2:11">
      <c r="B16" s="2" t="s">
        <v>15</v>
      </c>
      <c r="C16" s="58"/>
      <c r="D16" s="58"/>
      <c r="E16" s="58"/>
      <c r="G16" s="2" t="s">
        <v>15</v>
      </c>
      <c r="H16" s="58"/>
      <c r="I16" s="58"/>
      <c r="J16" s="58"/>
      <c r="K16" s="3"/>
    </row>
    <row r="17" spans="2:11">
      <c r="B17" s="2" t="s">
        <v>9</v>
      </c>
      <c r="C17" s="58" t="s">
        <v>10</v>
      </c>
      <c r="D17" s="58"/>
      <c r="E17" s="58"/>
      <c r="G17" s="2" t="s">
        <v>9</v>
      </c>
      <c r="H17" s="58" t="s">
        <v>10</v>
      </c>
      <c r="I17" s="58"/>
      <c r="J17" s="58"/>
      <c r="K17" s="3"/>
    </row>
    <row r="18" spans="2:11">
      <c r="B18" s="2"/>
      <c r="C18" s="58"/>
      <c r="D18" s="58"/>
      <c r="E18" s="58"/>
      <c r="G18" s="2"/>
      <c r="H18" s="58"/>
      <c r="I18" s="58"/>
      <c r="J18" s="58"/>
      <c r="K18" s="3"/>
    </row>
    <row r="19" spans="2:11">
      <c r="B19" s="2" t="s">
        <v>8</v>
      </c>
      <c r="C19" s="58"/>
      <c r="D19" s="58"/>
      <c r="E19" s="58"/>
      <c r="G19" s="2" t="s">
        <v>8</v>
      </c>
      <c r="H19" s="58"/>
      <c r="I19" s="58"/>
      <c r="J19" s="58"/>
      <c r="K19" s="3"/>
    </row>
    <row r="20" spans="2:11">
      <c r="B20" s="2" t="s">
        <v>7</v>
      </c>
      <c r="C20" s="57" t="s">
        <v>11</v>
      </c>
      <c r="D20" s="58"/>
      <c r="E20" s="58"/>
      <c r="G20" s="2" t="s">
        <v>7</v>
      </c>
      <c r="H20" s="57" t="s">
        <v>11</v>
      </c>
      <c r="I20" s="58"/>
      <c r="J20" s="58"/>
      <c r="K20" s="3"/>
    </row>
    <row r="21" spans="2:11">
      <c r="B21" s="2"/>
      <c r="C21" s="58"/>
      <c r="D21" s="58"/>
      <c r="E21" s="58"/>
      <c r="G21" s="2"/>
      <c r="H21" s="58"/>
      <c r="I21" s="58"/>
      <c r="J21" s="58"/>
      <c r="K21" s="3"/>
    </row>
    <row r="22" spans="2:11">
      <c r="B22" s="2" t="s">
        <v>6</v>
      </c>
      <c r="C22" s="58"/>
      <c r="D22" s="58"/>
      <c r="E22" s="58"/>
      <c r="G22" s="2" t="s">
        <v>6</v>
      </c>
      <c r="H22" s="58"/>
      <c r="I22" s="58"/>
      <c r="J22" s="58"/>
      <c r="K22" s="3"/>
    </row>
    <row r="23" spans="2:11">
      <c r="B23" s="2" t="s">
        <v>5</v>
      </c>
      <c r="C23" s="57" t="s">
        <v>12</v>
      </c>
      <c r="D23" s="58"/>
      <c r="E23" s="58"/>
      <c r="G23" s="2" t="s">
        <v>5</v>
      </c>
      <c r="H23" s="57" t="s">
        <v>12</v>
      </c>
      <c r="I23" s="58"/>
      <c r="J23" s="58"/>
      <c r="K23" s="3"/>
    </row>
    <row r="24" spans="2:11">
      <c r="B24" s="2"/>
      <c r="C24" s="58"/>
      <c r="D24" s="58"/>
      <c r="E24" s="58"/>
      <c r="G24" s="2"/>
      <c r="H24" s="58"/>
      <c r="I24" s="58"/>
      <c r="J24" s="58"/>
      <c r="K24" s="3"/>
    </row>
    <row r="25" spans="2:11">
      <c r="B25" s="2" t="s">
        <v>4</v>
      </c>
      <c r="C25" s="58"/>
      <c r="D25" s="58"/>
      <c r="E25" s="58"/>
      <c r="G25" s="2" t="s">
        <v>4</v>
      </c>
      <c r="H25" s="58"/>
      <c r="I25" s="58"/>
      <c r="J25" s="58"/>
      <c r="K25" s="3"/>
    </row>
    <row r="26" spans="2:11">
      <c r="B26" s="2" t="s">
        <v>3</v>
      </c>
      <c r="C26" s="57" t="s">
        <v>13</v>
      </c>
      <c r="D26" s="58"/>
      <c r="E26" s="58"/>
      <c r="G26" s="2" t="s">
        <v>3</v>
      </c>
      <c r="H26" s="57" t="s">
        <v>13</v>
      </c>
      <c r="I26" s="58"/>
      <c r="J26" s="58"/>
      <c r="K26" s="3"/>
    </row>
    <row r="27" spans="2:11">
      <c r="B27" s="2"/>
      <c r="C27" s="58"/>
      <c r="D27" s="58"/>
      <c r="E27" s="58"/>
      <c r="G27" s="2"/>
      <c r="H27" s="58"/>
      <c r="I27" s="58"/>
      <c r="J27" s="58"/>
      <c r="K27" s="3"/>
    </row>
    <row r="28" spans="2:11">
      <c r="B28" s="2" t="s">
        <v>2</v>
      </c>
      <c r="C28" s="58"/>
      <c r="D28" s="58"/>
      <c r="E28" s="58"/>
      <c r="G28" s="2" t="s">
        <v>2</v>
      </c>
      <c r="H28" s="58"/>
      <c r="I28" s="58"/>
      <c r="J28" s="58"/>
      <c r="K28" s="3"/>
    </row>
    <row r="29" spans="2:11">
      <c r="B29" s="2" t="s">
        <v>1</v>
      </c>
      <c r="C29" s="57" t="s">
        <v>14</v>
      </c>
      <c r="D29" s="58"/>
      <c r="E29" s="58"/>
      <c r="G29" s="2" t="s">
        <v>1</v>
      </c>
      <c r="H29" s="57" t="s">
        <v>14</v>
      </c>
      <c r="I29" s="58"/>
      <c r="J29" s="58"/>
      <c r="K29" s="3"/>
    </row>
    <row r="30" spans="2:11">
      <c r="B30" s="2"/>
      <c r="C30" s="58"/>
      <c r="D30" s="58"/>
      <c r="E30" s="58"/>
      <c r="G30" s="2"/>
      <c r="H30" s="58"/>
      <c r="I30" s="58"/>
      <c r="J30" s="58"/>
      <c r="K30" s="3"/>
    </row>
    <row r="31" spans="2:11">
      <c r="B31" s="2" t="s">
        <v>0</v>
      </c>
      <c r="C31" s="58"/>
      <c r="D31" s="58"/>
      <c r="E31" s="58"/>
      <c r="G31" s="2" t="s">
        <v>0</v>
      </c>
      <c r="H31" s="58"/>
      <c r="I31" s="58"/>
      <c r="J31" s="58"/>
      <c r="K31" s="3"/>
    </row>
  </sheetData>
  <mergeCells count="24">
    <mergeCell ref="C29:E31"/>
    <mergeCell ref="H11:J13"/>
    <mergeCell ref="H8:J10"/>
    <mergeCell ref="H5:J7"/>
    <mergeCell ref="C5:E7"/>
    <mergeCell ref="C8:E10"/>
    <mergeCell ref="C11:E13"/>
    <mergeCell ref="H29:J31"/>
    <mergeCell ref="H26:J28"/>
    <mergeCell ref="H23:J25"/>
    <mergeCell ref="H20:J22"/>
    <mergeCell ref="H17:J19"/>
    <mergeCell ref="H14:J16"/>
    <mergeCell ref="C14:E16"/>
    <mergeCell ref="C17:E19"/>
    <mergeCell ref="C20:E22"/>
    <mergeCell ref="C23:E25"/>
    <mergeCell ref="C26:E28"/>
    <mergeCell ref="H2:J2"/>
    <mergeCell ref="H3:J3"/>
    <mergeCell ref="C2:E2"/>
    <mergeCell ref="C3:E3"/>
    <mergeCell ref="G4:J4"/>
    <mergeCell ref="B4:E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R42"/>
  <sheetViews>
    <sheetView showGridLines="0" zoomScale="85" zoomScaleNormal="85" workbookViewId="0">
      <selection activeCell="L17" sqref="L17:N19"/>
    </sheetView>
  </sheetViews>
  <sheetFormatPr defaultRowHeight="16.5"/>
  <cols>
    <col min="1" max="2" width="9" style="34"/>
    <col min="3" max="3" width="12.125" style="34" bestFit="1" customWidth="1"/>
    <col min="4" max="4" width="11" style="34" bestFit="1" customWidth="1"/>
    <col min="5" max="5" width="10" bestFit="1" customWidth="1"/>
    <col min="6" max="6" width="12.625" bestFit="1" customWidth="1"/>
    <col min="11" max="11" width="12.375" bestFit="1" customWidth="1"/>
    <col min="14" max="14" width="14.375" bestFit="1" customWidth="1"/>
    <col min="15" max="15" width="12.125" bestFit="1" customWidth="1"/>
    <col min="16" max="16" width="12" bestFit="1" customWidth="1"/>
    <col min="17" max="17" width="12.75" bestFit="1" customWidth="1"/>
    <col min="18" max="18" width="14.375" bestFit="1" customWidth="1"/>
    <col min="20" max="20" width="10" bestFit="1" customWidth="1"/>
    <col min="21" max="21" width="12.125" bestFit="1" customWidth="1"/>
  </cols>
  <sheetData>
    <row r="2" spans="2:18">
      <c r="G2" s="58" t="s">
        <v>42</v>
      </c>
      <c r="H2" s="58"/>
      <c r="I2" s="58"/>
      <c r="J2" s="3"/>
      <c r="L2" s="58" t="s">
        <v>42</v>
      </c>
      <c r="M2" s="58"/>
      <c r="N2" s="58"/>
      <c r="O2" s="3"/>
      <c r="P2" s="3"/>
    </row>
    <row r="3" spans="2:18">
      <c r="G3" s="58" t="s">
        <v>33</v>
      </c>
      <c r="H3" s="58"/>
      <c r="I3" s="58"/>
      <c r="J3" s="3"/>
      <c r="L3" s="58" t="s">
        <v>32</v>
      </c>
      <c r="M3" s="58"/>
      <c r="N3" s="58"/>
      <c r="O3" s="3"/>
      <c r="P3" s="3"/>
    </row>
    <row r="5" spans="2:18" ht="16.5" customHeight="1">
      <c r="E5" s="34" t="str">
        <f t="shared" ref="E5:E30" si="0">RIGHT(F5,8)</f>
        <v>9FFFFFFF</v>
      </c>
      <c r="F5" t="s">
        <v>41</v>
      </c>
      <c r="G5" s="57" t="s">
        <v>38</v>
      </c>
      <c r="H5" s="58"/>
      <c r="I5" s="58"/>
      <c r="J5" s="3"/>
      <c r="K5" t="s">
        <v>41</v>
      </c>
      <c r="L5" s="57" t="s">
        <v>38</v>
      </c>
      <c r="M5" s="58"/>
      <c r="N5" s="58"/>
      <c r="O5" s="3" t="str">
        <f>RIGHT(K5,8)</f>
        <v>9FFFFFFF</v>
      </c>
      <c r="R5" s="39"/>
    </row>
    <row r="6" spans="2:18">
      <c r="B6" s="34">
        <f t="shared" ref="B6" si="1">C6/1000000</f>
        <v>2299.1503280000002</v>
      </c>
      <c r="C6" s="34">
        <f t="shared" ref="C6" si="2">D6*8</f>
        <v>2299150328</v>
      </c>
      <c r="D6" s="34">
        <f t="shared" ref="D6" si="3">HEX2DEC(E5)-HEX2DEC(E7)</f>
        <v>287393791</v>
      </c>
      <c r="E6" s="34" t="str">
        <f t="shared" si="0"/>
        <v/>
      </c>
      <c r="G6" s="58"/>
      <c r="H6" s="58"/>
      <c r="I6" s="58"/>
      <c r="J6" s="3">
        <v>2</v>
      </c>
      <c r="L6" s="58"/>
      <c r="M6" s="58"/>
      <c r="N6" s="58"/>
      <c r="O6" s="38" t="str">
        <f t="shared" ref="O6:O31" si="4">RIGHT(K6,8)</f>
        <v/>
      </c>
      <c r="P6" t="str">
        <f>DEC2HEX(HEX2DEC(O5)-HEX2DEC(O7),8)</f>
        <v>02BFFFFF</v>
      </c>
      <c r="Q6" s="39">
        <f>HEX2DEC(P6)</f>
        <v>46137343</v>
      </c>
      <c r="R6" s="39">
        <f>Q6*8</f>
        <v>369098744</v>
      </c>
    </row>
    <row r="7" spans="2:18">
      <c r="E7" s="34" t="str">
        <f t="shared" si="0"/>
        <v>8EDEB800</v>
      </c>
      <c r="F7" t="s">
        <v>58</v>
      </c>
      <c r="G7" s="58"/>
      <c r="H7" s="58"/>
      <c r="I7" s="58"/>
      <c r="J7" s="3"/>
      <c r="K7" t="s">
        <v>43</v>
      </c>
      <c r="L7" s="58"/>
      <c r="M7" s="58"/>
      <c r="N7" s="58"/>
      <c r="O7" s="38" t="str">
        <f t="shared" si="4"/>
        <v>9D400000</v>
      </c>
      <c r="Q7" s="39"/>
      <c r="R7" s="39"/>
    </row>
    <row r="8" spans="2:18" ht="16.5" customHeight="1">
      <c r="E8" s="34" t="str">
        <f t="shared" si="0"/>
        <v>8EDEB7FF</v>
      </c>
      <c r="F8" t="s">
        <v>59</v>
      </c>
      <c r="G8" s="57" t="s">
        <v>37</v>
      </c>
      <c r="H8" s="58"/>
      <c r="I8" s="58"/>
      <c r="J8" s="3"/>
      <c r="K8" t="s">
        <v>44</v>
      </c>
      <c r="L8" s="57" t="s">
        <v>37</v>
      </c>
      <c r="M8" s="58"/>
      <c r="N8" s="58"/>
      <c r="O8" s="38" t="str">
        <f t="shared" si="4"/>
        <v>9D3FFFFF</v>
      </c>
      <c r="P8" s="34"/>
      <c r="Q8" s="39"/>
      <c r="R8" s="39"/>
    </row>
    <row r="9" spans="2:18">
      <c r="B9" s="34">
        <f t="shared" ref="B9" si="5">C9/1000000</f>
        <v>87.539704</v>
      </c>
      <c r="C9" s="34">
        <f t="shared" ref="C9" si="6">D9*8</f>
        <v>87539704</v>
      </c>
      <c r="D9" s="34">
        <f t="shared" ref="D9" si="7">HEX2DEC(E8)-HEX2DEC(E10)</f>
        <v>10942463</v>
      </c>
      <c r="E9" s="34" t="str">
        <f t="shared" si="0"/>
        <v/>
      </c>
      <c r="G9" s="58"/>
      <c r="H9" s="58"/>
      <c r="I9" s="58"/>
      <c r="J9" s="3">
        <v>2</v>
      </c>
      <c r="L9" s="58"/>
      <c r="M9" s="58"/>
      <c r="N9" s="58"/>
      <c r="O9" s="38" t="str">
        <f t="shared" si="4"/>
        <v/>
      </c>
      <c r="P9" s="34" t="str">
        <f t="shared" ref="P9" si="8">DEC2HEX(HEX2DEC(O8)-HEX2DEC(O10),8)</f>
        <v>023FFFFF</v>
      </c>
      <c r="Q9" s="39">
        <f t="shared" ref="Q9" si="9">HEX2DEC(P9)</f>
        <v>37748735</v>
      </c>
      <c r="R9" s="39">
        <f t="shared" ref="R9" si="10">Q9*8</f>
        <v>301989880</v>
      </c>
    </row>
    <row r="10" spans="2:18">
      <c r="E10" s="34" t="str">
        <f t="shared" si="0"/>
        <v>8E37C000</v>
      </c>
      <c r="F10" t="s">
        <v>60</v>
      </c>
      <c r="G10" s="58"/>
      <c r="H10" s="58"/>
      <c r="I10" s="58"/>
      <c r="J10" s="3"/>
      <c r="K10" t="s">
        <v>45</v>
      </c>
      <c r="L10" s="58"/>
      <c r="M10" s="58"/>
      <c r="N10" s="58"/>
      <c r="O10" s="38" t="str">
        <f t="shared" si="4"/>
        <v>9B000000</v>
      </c>
      <c r="P10" s="34"/>
      <c r="Q10" s="39"/>
      <c r="R10" s="39"/>
    </row>
    <row r="11" spans="2:18">
      <c r="E11" s="34" t="str">
        <f t="shared" si="0"/>
        <v>8E37BFFF</v>
      </c>
      <c r="F11" t="s">
        <v>61</v>
      </c>
      <c r="G11" s="57" t="s">
        <v>36</v>
      </c>
      <c r="H11" s="58"/>
      <c r="I11" s="58"/>
      <c r="J11" s="3"/>
      <c r="K11" t="s">
        <v>46</v>
      </c>
      <c r="L11" s="57" t="s">
        <v>36</v>
      </c>
      <c r="M11" s="58"/>
      <c r="N11" s="58"/>
      <c r="O11" s="38" t="str">
        <f t="shared" si="4"/>
        <v>9AFFFFFF</v>
      </c>
      <c r="P11" s="34"/>
      <c r="Q11" s="39"/>
      <c r="R11" s="39"/>
    </row>
    <row r="12" spans="2:18">
      <c r="B12" s="34">
        <f t="shared" ref="B12" si="11">C12/1000000</f>
        <v>87.539704</v>
      </c>
      <c r="C12" s="34">
        <f t="shared" ref="C12" si="12">D12*8</f>
        <v>87539704</v>
      </c>
      <c r="D12" s="34">
        <f t="shared" ref="D12" si="13">HEX2DEC(E11)-HEX2DEC(E13)</f>
        <v>10942463</v>
      </c>
      <c r="E12" s="34" t="str">
        <f t="shared" si="0"/>
        <v/>
      </c>
      <c r="G12" s="58"/>
      <c r="H12" s="58"/>
      <c r="I12" s="58"/>
      <c r="J12" s="3">
        <v>2</v>
      </c>
      <c r="L12" s="58"/>
      <c r="M12" s="58"/>
      <c r="N12" s="58"/>
      <c r="O12" s="38" t="str">
        <f t="shared" si="4"/>
        <v/>
      </c>
      <c r="P12" s="34" t="str">
        <f t="shared" ref="P12" si="14">DEC2HEX(HEX2DEC(O11)-HEX2DEC(O13),8)</f>
        <v>023FFFFF</v>
      </c>
      <c r="Q12" s="39">
        <f t="shared" ref="Q12" si="15">HEX2DEC(P12)</f>
        <v>37748735</v>
      </c>
      <c r="R12" s="39">
        <f t="shared" ref="R12" si="16">Q12*8</f>
        <v>301989880</v>
      </c>
    </row>
    <row r="13" spans="2:18">
      <c r="E13" s="34" t="str">
        <f t="shared" si="0"/>
        <v>8D90C800</v>
      </c>
      <c r="F13" t="s">
        <v>62</v>
      </c>
      <c r="G13" s="58"/>
      <c r="H13" s="58"/>
      <c r="I13" s="58"/>
      <c r="J13" s="3"/>
      <c r="K13" t="s">
        <v>47</v>
      </c>
      <c r="L13" s="58"/>
      <c r="M13" s="58"/>
      <c r="N13" s="58"/>
      <c r="O13" s="38" t="str">
        <f t="shared" si="4"/>
        <v>98C00000</v>
      </c>
      <c r="P13" s="34"/>
      <c r="Q13" s="39"/>
      <c r="R13" s="39"/>
    </row>
    <row r="14" spans="2:18">
      <c r="E14" s="34" t="str">
        <f t="shared" si="0"/>
        <v>8D90C7FF</v>
      </c>
      <c r="F14" t="s">
        <v>63</v>
      </c>
      <c r="G14" s="57" t="s">
        <v>35</v>
      </c>
      <c r="H14" s="58"/>
      <c r="I14" s="58"/>
      <c r="J14" s="3"/>
      <c r="K14" t="s">
        <v>48</v>
      </c>
      <c r="L14" s="57" t="s">
        <v>35</v>
      </c>
      <c r="M14" s="58"/>
      <c r="N14" s="58"/>
      <c r="O14" s="38" t="str">
        <f t="shared" si="4"/>
        <v>98BFFFFF</v>
      </c>
      <c r="P14" s="34"/>
      <c r="Q14" s="39"/>
      <c r="R14" s="39"/>
    </row>
    <row r="15" spans="2:18">
      <c r="B15" s="34">
        <f t="shared" ref="B15" si="17">C15/1000000</f>
        <v>87.539704</v>
      </c>
      <c r="C15" s="34">
        <f t="shared" ref="C15" si="18">D15*8</f>
        <v>87539704</v>
      </c>
      <c r="D15" s="34">
        <f t="shared" ref="D15" si="19">HEX2DEC(E14)-HEX2DEC(E16)</f>
        <v>10942463</v>
      </c>
      <c r="E15" s="34" t="str">
        <f t="shared" si="0"/>
        <v/>
      </c>
      <c r="G15" s="58"/>
      <c r="H15" s="58"/>
      <c r="I15" s="58"/>
      <c r="J15" s="3">
        <v>2</v>
      </c>
      <c r="L15" s="58"/>
      <c r="M15" s="58"/>
      <c r="N15" s="58"/>
      <c r="O15" s="38" t="str">
        <f t="shared" si="4"/>
        <v/>
      </c>
      <c r="P15" s="34" t="str">
        <f t="shared" ref="P15" si="20">DEC2HEX(HEX2DEC(O14)-HEX2DEC(O16),8)</f>
        <v>023FFFFF</v>
      </c>
      <c r="Q15" s="39">
        <f t="shared" ref="Q15" si="21">HEX2DEC(P15)</f>
        <v>37748735</v>
      </c>
      <c r="R15" s="39">
        <f t="shared" ref="R15" si="22">Q15*8</f>
        <v>301989880</v>
      </c>
    </row>
    <row r="16" spans="2:18">
      <c r="E16" s="34" t="str">
        <f t="shared" si="0"/>
        <v>8CE9D000</v>
      </c>
      <c r="F16" t="s">
        <v>940</v>
      </c>
      <c r="G16" s="58"/>
      <c r="H16" s="58"/>
      <c r="I16" s="58"/>
      <c r="J16" s="3"/>
      <c r="K16" t="s">
        <v>49</v>
      </c>
      <c r="L16" s="58"/>
      <c r="M16" s="58"/>
      <c r="N16" s="58"/>
      <c r="O16" s="38" t="str">
        <f t="shared" si="4"/>
        <v>96800000</v>
      </c>
      <c r="P16" s="34"/>
      <c r="Q16" s="39"/>
      <c r="R16" s="39"/>
    </row>
    <row r="17" spans="1:18" ht="16.5" customHeight="1">
      <c r="E17" s="34" t="str">
        <f t="shared" si="0"/>
        <v>8CE9CFFF</v>
      </c>
      <c r="F17" t="s">
        <v>64</v>
      </c>
      <c r="G17" s="57" t="s">
        <v>941</v>
      </c>
      <c r="H17" s="58"/>
      <c r="I17" s="58"/>
      <c r="J17" s="3"/>
      <c r="K17" t="s">
        <v>50</v>
      </c>
      <c r="L17" s="57" t="s">
        <v>34</v>
      </c>
      <c r="M17" s="58"/>
      <c r="N17" s="58"/>
      <c r="O17" s="38" t="str">
        <f t="shared" si="4"/>
        <v>967FFFFF</v>
      </c>
      <c r="P17" s="34"/>
      <c r="Q17" s="39"/>
      <c r="R17" s="39"/>
    </row>
    <row r="18" spans="1:18">
      <c r="B18" s="34">
        <f t="shared" ref="B18" si="23">C18/1000000</f>
        <v>87.539704</v>
      </c>
      <c r="C18" s="34">
        <f t="shared" ref="C18" si="24">D18*8</f>
        <v>87539704</v>
      </c>
      <c r="D18" s="34">
        <f t="shared" ref="D18" si="25">HEX2DEC(E17)-HEX2DEC(E19)</f>
        <v>10942463</v>
      </c>
      <c r="E18" s="34" t="str">
        <f t="shared" si="0"/>
        <v/>
      </c>
      <c r="G18" s="58"/>
      <c r="H18" s="58"/>
      <c r="I18" s="58"/>
      <c r="J18" s="3">
        <v>2</v>
      </c>
      <c r="L18" s="58"/>
      <c r="M18" s="58"/>
      <c r="N18" s="58"/>
      <c r="O18" s="38" t="str">
        <f t="shared" si="4"/>
        <v/>
      </c>
      <c r="P18" s="34" t="str">
        <f t="shared" ref="P18" si="26">DEC2HEX(HEX2DEC(O17)-HEX2DEC(O19),8)</f>
        <v>023FFFFF</v>
      </c>
      <c r="Q18" s="39">
        <f t="shared" ref="Q18" si="27">HEX2DEC(P18)</f>
        <v>37748735</v>
      </c>
      <c r="R18" s="39">
        <f t="shared" ref="R18" si="28">Q18*8</f>
        <v>301989880</v>
      </c>
    </row>
    <row r="19" spans="1:18">
      <c r="E19" s="34" t="str">
        <f t="shared" si="0"/>
        <v>8C42D800</v>
      </c>
      <c r="F19" t="s">
        <v>939</v>
      </c>
      <c r="G19" s="58"/>
      <c r="H19" s="58"/>
      <c r="I19" s="58"/>
      <c r="J19" s="3"/>
      <c r="K19" t="s">
        <v>51</v>
      </c>
      <c r="L19" s="58"/>
      <c r="M19" s="58"/>
      <c r="N19" s="58"/>
      <c r="O19" s="38" t="str">
        <f t="shared" si="4"/>
        <v>94400000</v>
      </c>
      <c r="P19" s="34"/>
      <c r="Q19" s="39"/>
      <c r="R19" s="39"/>
    </row>
    <row r="20" spans="1:18" ht="16.5" customHeight="1">
      <c r="E20" s="34" t="str">
        <f t="shared" si="0"/>
        <v>8C42D7FF</v>
      </c>
      <c r="F20" t="s">
        <v>65</v>
      </c>
      <c r="G20" s="57" t="s">
        <v>21</v>
      </c>
      <c r="H20" s="58"/>
      <c r="I20" s="58"/>
      <c r="J20" s="3"/>
      <c r="K20" t="s">
        <v>52</v>
      </c>
      <c r="L20" s="62" t="s">
        <v>21</v>
      </c>
      <c r="M20" s="63"/>
      <c r="N20" s="63"/>
      <c r="O20" s="38" t="str">
        <f t="shared" si="4"/>
        <v>943FFFFF</v>
      </c>
      <c r="P20" s="34"/>
      <c r="Q20" s="39"/>
      <c r="R20" s="39"/>
    </row>
    <row r="21" spans="1:18">
      <c r="A21" s="34" t="s">
        <v>945</v>
      </c>
      <c r="B21" s="34">
        <f t="shared" ref="B21" si="29">C21/1000000</f>
        <v>350.15884</v>
      </c>
      <c r="C21" s="34">
        <f t="shared" ref="C21" si="30">D21*8</f>
        <v>350158840</v>
      </c>
      <c r="D21" s="34">
        <f t="shared" ref="D21" si="31">HEX2DEC(E20)-HEX2DEC(E22)</f>
        <v>43769855</v>
      </c>
      <c r="E21" s="34" t="str">
        <f t="shared" si="0"/>
        <v/>
      </c>
      <c r="G21" s="58"/>
      <c r="H21" s="58"/>
      <c r="I21" s="58"/>
      <c r="J21" s="3">
        <v>1</v>
      </c>
      <c r="L21" s="63"/>
      <c r="M21" s="63"/>
      <c r="N21" s="63"/>
      <c r="O21" s="38" t="str">
        <f t="shared" si="4"/>
        <v/>
      </c>
      <c r="P21" s="34" t="str">
        <f t="shared" ref="P21" si="32">DEC2HEX(HEX2DEC(O20)-HEX2DEC(O22),8)</f>
        <v>08FFFFFF</v>
      </c>
      <c r="Q21" s="39">
        <f t="shared" ref="Q21" si="33">HEX2DEC(P21)</f>
        <v>150994943</v>
      </c>
      <c r="R21" s="41">
        <f t="shared" ref="R21" si="34">Q21*8</f>
        <v>1207959544</v>
      </c>
    </row>
    <row r="22" spans="1:18">
      <c r="E22" s="34" t="str">
        <f t="shared" si="0"/>
        <v>89A6F800</v>
      </c>
      <c r="F22" t="s">
        <v>66</v>
      </c>
      <c r="G22" s="58"/>
      <c r="H22" s="58"/>
      <c r="I22" s="58"/>
      <c r="J22" s="3"/>
      <c r="K22" t="s">
        <v>53</v>
      </c>
      <c r="L22" s="63"/>
      <c r="M22" s="63"/>
      <c r="N22" s="63"/>
      <c r="O22" s="38" t="str">
        <f t="shared" si="4"/>
        <v>8B400000</v>
      </c>
      <c r="P22" s="34"/>
      <c r="Q22" s="39"/>
      <c r="R22" s="39"/>
    </row>
    <row r="23" spans="1:18" ht="16.5" customHeight="1">
      <c r="E23" s="34" t="str">
        <f t="shared" si="0"/>
        <v>89A6F7FF</v>
      </c>
      <c r="F23" t="s">
        <v>67</v>
      </c>
      <c r="G23" s="57" t="s">
        <v>40</v>
      </c>
      <c r="H23" s="58"/>
      <c r="I23" s="58"/>
      <c r="J23" s="3"/>
      <c r="K23" t="s">
        <v>54</v>
      </c>
      <c r="L23" s="57" t="s">
        <v>40</v>
      </c>
      <c r="M23" s="58"/>
      <c r="N23" s="58"/>
      <c r="O23" s="38" t="str">
        <f t="shared" si="4"/>
        <v>8B3FFFFF</v>
      </c>
      <c r="P23" s="34"/>
      <c r="Q23" s="39"/>
      <c r="R23" s="39"/>
    </row>
    <row r="24" spans="1:18">
      <c r="B24" s="34">
        <f t="shared" ref="B24" si="35">C24/1000000</f>
        <v>43.769848000000003</v>
      </c>
      <c r="C24" s="34">
        <f t="shared" ref="C24" si="36">D24*8</f>
        <v>43769848</v>
      </c>
      <c r="D24" s="34">
        <f t="shared" ref="D24" si="37">HEX2DEC(E23)-HEX2DEC(E25)</f>
        <v>5471231</v>
      </c>
      <c r="E24" s="34" t="str">
        <f t="shared" si="0"/>
        <v/>
      </c>
      <c r="G24" s="58"/>
      <c r="H24" s="58"/>
      <c r="I24" s="58"/>
      <c r="J24" s="3">
        <v>0</v>
      </c>
      <c r="L24" s="58"/>
      <c r="M24" s="58"/>
      <c r="N24" s="58"/>
      <c r="O24" s="38" t="str">
        <f t="shared" si="4"/>
        <v/>
      </c>
      <c r="P24" s="34" t="str">
        <f t="shared" ref="P24" si="38">DEC2HEX(HEX2DEC(O23)-HEX2DEC(O25),8)</f>
        <v>011FFFFF</v>
      </c>
      <c r="Q24" s="39">
        <f t="shared" ref="Q24" si="39">HEX2DEC(P24)</f>
        <v>18874367</v>
      </c>
      <c r="R24" s="39">
        <f t="shared" ref="R24" si="40">Q24*8</f>
        <v>150994936</v>
      </c>
    </row>
    <row r="25" spans="1:18">
      <c r="E25" s="34" t="str">
        <f t="shared" si="0"/>
        <v>89537C00</v>
      </c>
      <c r="F25" t="s">
        <v>68</v>
      </c>
      <c r="G25" s="58"/>
      <c r="H25" s="58"/>
      <c r="I25" s="58"/>
      <c r="J25" s="3"/>
      <c r="K25" t="s">
        <v>55</v>
      </c>
      <c r="L25" s="58"/>
      <c r="M25" s="58"/>
      <c r="N25" s="58"/>
      <c r="O25" s="38" t="str">
        <f t="shared" si="4"/>
        <v>8A200000</v>
      </c>
      <c r="P25" s="34"/>
      <c r="Q25" s="39"/>
      <c r="R25" s="39"/>
    </row>
    <row r="26" spans="1:18" ht="16.5" customHeight="1">
      <c r="E26" s="34" t="str">
        <f t="shared" si="0"/>
        <v>89537BFF</v>
      </c>
      <c r="F26" t="s">
        <v>69</v>
      </c>
      <c r="G26" s="57" t="s">
        <v>39</v>
      </c>
      <c r="H26" s="58"/>
      <c r="I26" s="58"/>
      <c r="J26" s="3"/>
      <c r="K26" t="s">
        <v>56</v>
      </c>
      <c r="L26" s="57" t="s">
        <v>39</v>
      </c>
      <c r="M26" s="58"/>
      <c r="N26" s="58"/>
      <c r="O26" s="38" t="str">
        <f t="shared" si="4"/>
        <v>8A1FFFFF</v>
      </c>
      <c r="P26" s="34"/>
      <c r="Q26" s="39"/>
      <c r="R26" s="39"/>
    </row>
    <row r="27" spans="1:18">
      <c r="B27" s="34">
        <f t="shared" ref="B27" si="41">C27/1000000</f>
        <v>43.769848000000003</v>
      </c>
      <c r="C27" s="34">
        <f t="shared" ref="C27" si="42">D27*8</f>
        <v>43769848</v>
      </c>
      <c r="D27" s="34">
        <f t="shared" ref="D27" si="43">HEX2DEC(E26)-HEX2DEC(E28)</f>
        <v>5471231</v>
      </c>
      <c r="E27" s="34" t="str">
        <f t="shared" si="0"/>
        <v/>
      </c>
      <c r="G27" s="58"/>
      <c r="H27" s="58"/>
      <c r="I27" s="58"/>
      <c r="J27" s="3">
        <v>0</v>
      </c>
      <c r="L27" s="58"/>
      <c r="M27" s="58"/>
      <c r="N27" s="58"/>
      <c r="O27" s="38" t="str">
        <f t="shared" si="4"/>
        <v/>
      </c>
      <c r="P27" s="34" t="str">
        <f t="shared" ref="P27" si="44">DEC2HEX(HEX2DEC(O26)-HEX2DEC(O28),8)</f>
        <v>011FFFFF</v>
      </c>
      <c r="Q27" s="39">
        <f t="shared" ref="Q27" si="45">HEX2DEC(P27)</f>
        <v>18874367</v>
      </c>
      <c r="R27" s="39">
        <f t="shared" ref="R27" si="46">Q27*8</f>
        <v>150994936</v>
      </c>
    </row>
    <row r="28" spans="1:18">
      <c r="E28" s="34" t="str">
        <f t="shared" si="0"/>
        <v>89000000</v>
      </c>
      <c r="F28" t="s">
        <v>57</v>
      </c>
      <c r="G28" s="58"/>
      <c r="H28" s="58"/>
      <c r="I28" s="58"/>
      <c r="J28" s="3"/>
      <c r="K28" s="34" t="s">
        <v>946</v>
      </c>
      <c r="L28" s="58"/>
      <c r="M28" s="58"/>
      <c r="N28" s="58"/>
      <c r="O28" s="38" t="str">
        <f t="shared" si="4"/>
        <v>89000000</v>
      </c>
      <c r="P28" s="34"/>
      <c r="Q28" s="39"/>
      <c r="R28" s="39"/>
    </row>
    <row r="29" spans="1:18">
      <c r="E29" s="34" t="str">
        <f t="shared" si="0"/>
        <v>88FFFFFF</v>
      </c>
      <c r="F29" t="s">
        <v>72</v>
      </c>
      <c r="G29" s="57" t="s">
        <v>70</v>
      </c>
      <c r="H29" s="58"/>
      <c r="I29" s="58"/>
      <c r="K29" t="s">
        <v>72</v>
      </c>
      <c r="L29" s="57" t="s">
        <v>70</v>
      </c>
      <c r="M29" s="58"/>
      <c r="N29" s="58"/>
      <c r="O29" s="38" t="str">
        <f t="shared" si="4"/>
        <v>88FFFFFF</v>
      </c>
      <c r="P29" s="34"/>
      <c r="Q29" s="39"/>
      <c r="R29" s="39"/>
    </row>
    <row r="30" spans="1:18">
      <c r="B30" s="34">
        <f>C30/1000000</f>
        <v>1207.9595440000001</v>
      </c>
      <c r="C30" s="34">
        <f>D30*8</f>
        <v>1207959544</v>
      </c>
      <c r="D30" s="34">
        <f>HEX2DEC(E29)-HEX2DEC(E31)</f>
        <v>150994943</v>
      </c>
      <c r="E30" s="34" t="str">
        <f t="shared" si="0"/>
        <v/>
      </c>
      <c r="G30" s="58"/>
      <c r="H30" s="58"/>
      <c r="I30" s="58"/>
      <c r="L30" s="58"/>
      <c r="M30" s="58"/>
      <c r="N30" s="58"/>
      <c r="O30" s="38" t="str">
        <f t="shared" si="4"/>
        <v/>
      </c>
      <c r="P30" s="34" t="str">
        <f t="shared" ref="P30" si="47">DEC2HEX(HEX2DEC(O29)-HEX2DEC(O31),8)</f>
        <v>08FFFFFF</v>
      </c>
      <c r="Q30" s="39">
        <f t="shared" ref="Q30" si="48">HEX2DEC(P30)</f>
        <v>150994943</v>
      </c>
      <c r="R30" s="39">
        <f t="shared" ref="R30" si="49">Q30*8</f>
        <v>1207959544</v>
      </c>
    </row>
    <row r="31" spans="1:18">
      <c r="E31" t="str">
        <f>RIGHT(F31,8)</f>
        <v>80000000</v>
      </c>
      <c r="F31" t="s">
        <v>71</v>
      </c>
      <c r="G31" s="58"/>
      <c r="H31" s="58"/>
      <c r="I31" s="58"/>
      <c r="K31" t="s">
        <v>71</v>
      </c>
      <c r="L31" s="58"/>
      <c r="M31" s="58"/>
      <c r="N31" s="58"/>
      <c r="O31" s="38" t="str">
        <f t="shared" si="4"/>
        <v>80000000</v>
      </c>
      <c r="P31" s="34"/>
      <c r="Q31" s="34"/>
    </row>
    <row r="32" spans="1:18">
      <c r="B32" s="34" t="s">
        <v>942</v>
      </c>
      <c r="C32" s="34" t="s">
        <v>943</v>
      </c>
      <c r="D32" s="34" t="s">
        <v>944</v>
      </c>
    </row>
    <row r="33" spans="2:15">
      <c r="B33" s="34">
        <v>16</v>
      </c>
      <c r="C33" s="34">
        <v>1648</v>
      </c>
      <c r="D33" s="34">
        <v>1644</v>
      </c>
      <c r="E33">
        <f>D33*C33*B33</f>
        <v>43348992</v>
      </c>
      <c r="F33">
        <f>E33/1000000</f>
        <v>43.348992000000003</v>
      </c>
      <c r="L33" s="34" t="s">
        <v>947</v>
      </c>
      <c r="N33" s="34" t="s">
        <v>951</v>
      </c>
      <c r="O33" s="40">
        <v>128</v>
      </c>
    </row>
    <row r="34" spans="2:15">
      <c r="L34" s="34" t="s">
        <v>948</v>
      </c>
      <c r="M34" s="40">
        <f>3072</f>
        <v>3072</v>
      </c>
    </row>
    <row r="35" spans="2:15">
      <c r="B35" s="34">
        <f>350.15/43.76</f>
        <v>8.0015996343692866</v>
      </c>
      <c r="L35" s="34" t="s">
        <v>949</v>
      </c>
      <c r="M35" s="40">
        <f>3072</f>
        <v>3072</v>
      </c>
    </row>
    <row r="36" spans="2:15">
      <c r="L36" s="34" t="s">
        <v>950</v>
      </c>
      <c r="N36" s="42">
        <f>M35*M34*O33</f>
        <v>1207959552</v>
      </c>
    </row>
    <row r="38" spans="2:15">
      <c r="L38" s="34" t="s">
        <v>952</v>
      </c>
      <c r="N38" s="34" t="s">
        <v>953</v>
      </c>
      <c r="O38" s="34">
        <f xml:space="preserve"> 512 * 256</f>
        <v>131072</v>
      </c>
    </row>
    <row r="39" spans="2:15">
      <c r="L39" s="34" t="s">
        <v>954</v>
      </c>
      <c r="O39">
        <f>N36/O38</f>
        <v>9216</v>
      </c>
    </row>
    <row r="41" spans="2:15">
      <c r="L41" s="34" t="s">
        <v>955</v>
      </c>
    </row>
    <row r="42" spans="2:15">
      <c r="L42" s="34" t="s">
        <v>956</v>
      </c>
      <c r="M42">
        <v>4000</v>
      </c>
    </row>
  </sheetData>
  <mergeCells count="22">
    <mergeCell ref="L2:N2"/>
    <mergeCell ref="G2:I2"/>
    <mergeCell ref="L3:N3"/>
    <mergeCell ref="G3:I3"/>
    <mergeCell ref="L14:N16"/>
    <mergeCell ref="G14:I16"/>
    <mergeCell ref="L17:N19"/>
    <mergeCell ref="G17:I19"/>
    <mergeCell ref="L5:N7"/>
    <mergeCell ref="G5:I7"/>
    <mergeCell ref="L8:N10"/>
    <mergeCell ref="G8:I10"/>
    <mergeCell ref="L11:N13"/>
    <mergeCell ref="G11:I13"/>
    <mergeCell ref="G29:I31"/>
    <mergeCell ref="L29:N31"/>
    <mergeCell ref="L20:N22"/>
    <mergeCell ref="G20:I22"/>
    <mergeCell ref="L26:N28"/>
    <mergeCell ref="G26:I28"/>
    <mergeCell ref="L23:N25"/>
    <mergeCell ref="G23:I2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"/>
  <sheetViews>
    <sheetView showGridLines="0" zoomScale="85" zoomScaleNormal="85" workbookViewId="0">
      <selection activeCell="K22" sqref="K22"/>
    </sheetView>
  </sheetViews>
  <sheetFormatPr defaultRowHeight="16.5"/>
  <cols>
    <col min="2" max="2" width="12.25" bestFit="1" customWidth="1"/>
  </cols>
  <sheetData>
    <row r="2" spans="2:2">
      <c r="B2" t="s">
        <v>152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B3"/>
  <sheetViews>
    <sheetView showGridLines="0" zoomScale="85" zoomScaleNormal="85" workbookViewId="0">
      <selection activeCell="M28" sqref="M28"/>
    </sheetView>
  </sheetViews>
  <sheetFormatPr defaultRowHeight="16.5"/>
  <sheetData>
    <row r="2" spans="2:2">
      <c r="B2" t="s">
        <v>152</v>
      </c>
    </row>
    <row r="3" spans="2:2">
      <c r="B3" t="s">
        <v>179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B3"/>
  <sheetViews>
    <sheetView showGridLines="0" topLeftCell="A34" zoomScale="85" zoomScaleNormal="85" workbookViewId="0">
      <selection activeCell="N35" sqref="N35"/>
    </sheetView>
  </sheetViews>
  <sheetFormatPr defaultRowHeight="16.5"/>
  <sheetData>
    <row r="2" spans="2:2">
      <c r="B2" t="s">
        <v>151</v>
      </c>
    </row>
    <row r="3" spans="2:2">
      <c r="B3" t="s">
        <v>180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96"/>
  <sheetViews>
    <sheetView tabSelected="1" view="pageBreakPreview" topLeftCell="A97" zoomScale="85" zoomScaleNormal="100" zoomScaleSheetLayoutView="85" workbookViewId="0">
      <selection activeCell="H104" sqref="H104"/>
    </sheetView>
  </sheetViews>
  <sheetFormatPr defaultRowHeight="16.5"/>
  <cols>
    <col min="2" max="2" width="9" style="8"/>
    <col min="3" max="3" width="31.125" customWidth="1"/>
    <col min="4" max="5" width="9" style="8"/>
    <col min="6" max="6" width="13.375" style="8" customWidth="1"/>
    <col min="7" max="7" width="65.25" customWidth="1"/>
    <col min="8" max="8" width="9" style="8"/>
    <col min="11" max="11" width="29.875" customWidth="1"/>
  </cols>
  <sheetData>
    <row r="1" spans="2:11" ht="17.25" thickBot="1"/>
    <row r="2" spans="2:11">
      <c r="B2" s="9" t="s">
        <v>148</v>
      </c>
      <c r="J2" s="66" t="s">
        <v>772</v>
      </c>
      <c r="K2" s="67"/>
    </row>
    <row r="3" spans="2:11">
      <c r="B3" s="9" t="s">
        <v>181</v>
      </c>
      <c r="J3" s="13" t="s">
        <v>773</v>
      </c>
      <c r="K3" s="14" t="s">
        <v>779</v>
      </c>
    </row>
    <row r="4" spans="2:11" s="34" customFormat="1" ht="17.25" thickBot="1">
      <c r="B4" s="8"/>
      <c r="D4" s="8"/>
      <c r="E4" s="8"/>
      <c r="F4" s="8"/>
      <c r="H4" s="8"/>
      <c r="J4" s="13" t="s">
        <v>769</v>
      </c>
      <c r="K4" s="14" t="s">
        <v>777</v>
      </c>
    </row>
    <row r="5" spans="2:11" s="34" customFormat="1" ht="17.25" thickBot="1">
      <c r="B5" s="68" t="s">
        <v>776</v>
      </c>
      <c r="C5" s="69"/>
      <c r="D5" s="69"/>
      <c r="E5" s="69"/>
      <c r="F5" s="69"/>
      <c r="G5" s="69"/>
      <c r="H5" s="70"/>
      <c r="J5" s="13" t="s">
        <v>775</v>
      </c>
      <c r="K5" s="14" t="s">
        <v>778</v>
      </c>
    </row>
    <row r="6" spans="2:11" s="34" customFormat="1" ht="17.25" thickBot="1">
      <c r="B6" s="8"/>
      <c r="D6" s="8"/>
      <c r="E6" s="8"/>
      <c r="F6" s="8"/>
      <c r="H6" s="8"/>
      <c r="J6" s="15" t="s">
        <v>774</v>
      </c>
      <c r="K6" s="17" t="s">
        <v>780</v>
      </c>
    </row>
    <row r="7" spans="2:11" s="34" customFormat="1">
      <c r="B7" s="45" t="s">
        <v>185</v>
      </c>
      <c r="C7" s="48" t="s">
        <v>186</v>
      </c>
      <c r="D7" s="21" t="s">
        <v>474</v>
      </c>
      <c r="E7" s="21" t="s">
        <v>475</v>
      </c>
      <c r="F7" s="21" t="s">
        <v>788</v>
      </c>
      <c r="G7" s="36" t="s">
        <v>190</v>
      </c>
      <c r="H7" s="37" t="s">
        <v>770</v>
      </c>
      <c r="J7"/>
      <c r="K7"/>
    </row>
    <row r="8" spans="2:11" s="34" customFormat="1" ht="49.5">
      <c r="B8" s="46" t="s">
        <v>607</v>
      </c>
      <c r="C8" s="12" t="s">
        <v>476</v>
      </c>
      <c r="D8" s="44" t="s">
        <v>746</v>
      </c>
      <c r="E8" s="44" t="s">
        <v>762</v>
      </c>
      <c r="F8" s="44">
        <v>0</v>
      </c>
      <c r="G8" s="35" t="s">
        <v>790</v>
      </c>
      <c r="H8" s="14" t="s">
        <v>771</v>
      </c>
      <c r="J8"/>
      <c r="K8"/>
    </row>
    <row r="9" spans="2:11" ht="33">
      <c r="B9" s="46" t="s">
        <v>608</v>
      </c>
      <c r="C9" s="12" t="s">
        <v>477</v>
      </c>
      <c r="D9" s="44" t="s">
        <v>747</v>
      </c>
      <c r="E9" s="44" t="s">
        <v>762</v>
      </c>
      <c r="F9" s="43" t="s">
        <v>782</v>
      </c>
      <c r="G9" s="12" t="s">
        <v>765</v>
      </c>
      <c r="H9" s="14" t="s">
        <v>771</v>
      </c>
    </row>
    <row r="10" spans="2:11" ht="33">
      <c r="B10" s="46" t="s">
        <v>609</v>
      </c>
      <c r="C10" s="12" t="s">
        <v>478</v>
      </c>
      <c r="D10" s="44" t="s">
        <v>747</v>
      </c>
      <c r="E10" s="44" t="s">
        <v>762</v>
      </c>
      <c r="F10" s="43" t="s">
        <v>783</v>
      </c>
      <c r="G10" s="12" t="s">
        <v>766</v>
      </c>
      <c r="H10" s="14" t="s">
        <v>771</v>
      </c>
    </row>
    <row r="11" spans="2:11">
      <c r="B11" s="46" t="s">
        <v>610</v>
      </c>
      <c r="C11" s="12" t="s">
        <v>479</v>
      </c>
      <c r="D11" s="44" t="s">
        <v>747</v>
      </c>
      <c r="E11" s="44" t="s">
        <v>762</v>
      </c>
      <c r="F11" s="44">
        <v>0</v>
      </c>
      <c r="G11" s="12" t="s">
        <v>767</v>
      </c>
      <c r="H11" s="14" t="s">
        <v>771</v>
      </c>
    </row>
    <row r="12" spans="2:11">
      <c r="B12" s="46" t="s">
        <v>611</v>
      </c>
      <c r="C12" s="12" t="s">
        <v>480</v>
      </c>
      <c r="D12" s="44" t="s">
        <v>747</v>
      </c>
      <c r="E12" s="44" t="s">
        <v>762</v>
      </c>
      <c r="F12" s="44">
        <v>0</v>
      </c>
      <c r="G12" s="12" t="s">
        <v>768</v>
      </c>
      <c r="H12" s="14" t="s">
        <v>771</v>
      </c>
    </row>
    <row r="13" spans="2:11">
      <c r="B13" s="46" t="s">
        <v>612</v>
      </c>
      <c r="C13" s="12" t="s">
        <v>481</v>
      </c>
      <c r="D13" s="44" t="s">
        <v>746</v>
      </c>
      <c r="E13" s="44" t="s">
        <v>762</v>
      </c>
      <c r="F13" s="44">
        <v>0</v>
      </c>
      <c r="G13" s="35" t="s">
        <v>763</v>
      </c>
      <c r="H13" s="14" t="s">
        <v>769</v>
      </c>
    </row>
    <row r="14" spans="2:11">
      <c r="B14" s="46" t="s">
        <v>613</v>
      </c>
      <c r="C14" s="12" t="s">
        <v>482</v>
      </c>
      <c r="D14" s="44" t="s">
        <v>746</v>
      </c>
      <c r="E14" s="44" t="s">
        <v>762</v>
      </c>
      <c r="F14" s="44">
        <v>0</v>
      </c>
      <c r="G14" s="12" t="s">
        <v>764</v>
      </c>
      <c r="H14" s="14" t="s">
        <v>781</v>
      </c>
    </row>
    <row r="15" spans="2:11" ht="82.5">
      <c r="B15" s="46" t="s">
        <v>614</v>
      </c>
      <c r="C15" s="12" t="s">
        <v>483</v>
      </c>
      <c r="D15" s="44" t="s">
        <v>748</v>
      </c>
      <c r="E15" s="44" t="s">
        <v>762</v>
      </c>
      <c r="F15" s="44">
        <v>1</v>
      </c>
      <c r="G15" s="35" t="s">
        <v>784</v>
      </c>
      <c r="H15" s="14" t="s">
        <v>771</v>
      </c>
    </row>
    <row r="16" spans="2:11" ht="66">
      <c r="B16" s="46" t="s">
        <v>615</v>
      </c>
      <c r="C16" s="12" t="s">
        <v>484</v>
      </c>
      <c r="D16" s="44" t="s">
        <v>746</v>
      </c>
      <c r="E16" s="44" t="s">
        <v>762</v>
      </c>
      <c r="F16" s="44">
        <v>1</v>
      </c>
      <c r="G16" s="35" t="s">
        <v>785</v>
      </c>
      <c r="H16" s="14" t="s">
        <v>771</v>
      </c>
    </row>
    <row r="17" spans="2:8">
      <c r="B17" s="46" t="s">
        <v>616</v>
      </c>
      <c r="C17" s="12" t="s">
        <v>485</v>
      </c>
      <c r="D17" s="44" t="s">
        <v>749</v>
      </c>
      <c r="E17" s="44" t="s">
        <v>762</v>
      </c>
      <c r="F17" s="44">
        <v>350</v>
      </c>
      <c r="G17" s="12" t="s">
        <v>786</v>
      </c>
      <c r="H17" s="14" t="s">
        <v>771</v>
      </c>
    </row>
    <row r="18" spans="2:8" ht="49.5">
      <c r="B18" s="46" t="s">
        <v>617</v>
      </c>
      <c r="C18" s="12" t="s">
        <v>486</v>
      </c>
      <c r="D18" s="44" t="s">
        <v>746</v>
      </c>
      <c r="E18" s="44" t="s">
        <v>762</v>
      </c>
      <c r="F18" s="44">
        <v>0</v>
      </c>
      <c r="G18" s="35" t="s">
        <v>787</v>
      </c>
      <c r="H18" s="14" t="s">
        <v>769</v>
      </c>
    </row>
    <row r="19" spans="2:8" ht="49.5">
      <c r="B19" s="46" t="s">
        <v>618</v>
      </c>
      <c r="C19" s="12" t="s">
        <v>487</v>
      </c>
      <c r="D19" s="44" t="s">
        <v>746</v>
      </c>
      <c r="E19" s="44" t="s">
        <v>762</v>
      </c>
      <c r="F19" s="44">
        <v>0</v>
      </c>
      <c r="G19" s="35" t="s">
        <v>789</v>
      </c>
      <c r="H19" s="14" t="s">
        <v>771</v>
      </c>
    </row>
    <row r="20" spans="2:8" ht="49.5">
      <c r="B20" s="46" t="s">
        <v>619</v>
      </c>
      <c r="C20" s="12" t="s">
        <v>488</v>
      </c>
      <c r="D20" s="44" t="s">
        <v>746</v>
      </c>
      <c r="E20" s="44" t="s">
        <v>762</v>
      </c>
      <c r="F20" s="44">
        <v>1</v>
      </c>
      <c r="G20" s="35" t="s">
        <v>791</v>
      </c>
      <c r="H20" s="14" t="s">
        <v>771</v>
      </c>
    </row>
    <row r="21" spans="2:8" ht="148.5">
      <c r="B21" s="46" t="s">
        <v>620</v>
      </c>
      <c r="C21" s="12" t="s">
        <v>489</v>
      </c>
      <c r="D21" s="44" t="s">
        <v>750</v>
      </c>
      <c r="E21" s="44" t="s">
        <v>762</v>
      </c>
      <c r="F21" s="44">
        <v>0</v>
      </c>
      <c r="G21" s="35" t="s">
        <v>792</v>
      </c>
      <c r="H21" s="14" t="s">
        <v>771</v>
      </c>
    </row>
    <row r="22" spans="2:8" ht="49.5">
      <c r="B22" s="64" t="s">
        <v>621</v>
      </c>
      <c r="C22" s="65" t="s">
        <v>490</v>
      </c>
      <c r="D22" s="44" t="s">
        <v>793</v>
      </c>
      <c r="E22" s="44" t="s">
        <v>762</v>
      </c>
      <c r="F22" s="44">
        <v>0</v>
      </c>
      <c r="G22" s="35" t="s">
        <v>795</v>
      </c>
      <c r="H22" s="14" t="s">
        <v>771</v>
      </c>
    </row>
    <row r="23" spans="2:8" s="34" customFormat="1" ht="49.5">
      <c r="B23" s="64"/>
      <c r="C23" s="65"/>
      <c r="D23" s="44" t="s">
        <v>757</v>
      </c>
      <c r="E23" s="44" t="s">
        <v>762</v>
      </c>
      <c r="F23" s="44">
        <v>0</v>
      </c>
      <c r="G23" s="35" t="s">
        <v>794</v>
      </c>
      <c r="H23" s="14" t="s">
        <v>771</v>
      </c>
    </row>
    <row r="24" spans="2:8" ht="66">
      <c r="B24" s="46" t="s">
        <v>622</v>
      </c>
      <c r="C24" s="12" t="s">
        <v>491</v>
      </c>
      <c r="D24" s="44" t="s">
        <v>751</v>
      </c>
      <c r="E24" s="44" t="s">
        <v>762</v>
      </c>
      <c r="F24" s="44">
        <v>0</v>
      </c>
      <c r="G24" s="35" t="s">
        <v>796</v>
      </c>
      <c r="H24" s="14" t="s">
        <v>771</v>
      </c>
    </row>
    <row r="25" spans="2:8">
      <c r="B25" s="46" t="s">
        <v>623</v>
      </c>
      <c r="C25" s="12" t="s">
        <v>492</v>
      </c>
      <c r="D25" s="44" t="s">
        <v>749</v>
      </c>
      <c r="E25" s="44" t="s">
        <v>762</v>
      </c>
      <c r="F25" s="44">
        <v>0</v>
      </c>
      <c r="G25" s="12" t="s">
        <v>797</v>
      </c>
      <c r="H25" s="14" t="s">
        <v>771</v>
      </c>
    </row>
    <row r="26" spans="2:8" ht="49.5">
      <c r="B26" s="46" t="s">
        <v>624</v>
      </c>
      <c r="C26" s="12" t="s">
        <v>493</v>
      </c>
      <c r="D26" s="44" t="s">
        <v>746</v>
      </c>
      <c r="E26" s="44" t="s">
        <v>762</v>
      </c>
      <c r="F26" s="44">
        <v>0</v>
      </c>
      <c r="G26" s="35" t="s">
        <v>798</v>
      </c>
      <c r="H26" s="14" t="s">
        <v>771</v>
      </c>
    </row>
    <row r="27" spans="2:8" ht="33">
      <c r="B27" s="46" t="s">
        <v>625</v>
      </c>
      <c r="C27" s="12" t="s">
        <v>494</v>
      </c>
      <c r="D27" s="44" t="s">
        <v>752</v>
      </c>
      <c r="E27" s="44" t="s">
        <v>762</v>
      </c>
      <c r="F27" s="44">
        <v>0</v>
      </c>
      <c r="G27" s="35" t="s">
        <v>799</v>
      </c>
      <c r="H27" s="14" t="s">
        <v>769</v>
      </c>
    </row>
    <row r="28" spans="2:8">
      <c r="B28" s="46" t="s">
        <v>626</v>
      </c>
      <c r="C28" s="12" t="s">
        <v>495</v>
      </c>
      <c r="D28" s="44" t="s">
        <v>749</v>
      </c>
      <c r="E28" s="44" t="s">
        <v>762</v>
      </c>
      <c r="F28" s="44">
        <v>382</v>
      </c>
      <c r="G28" s="12" t="s">
        <v>800</v>
      </c>
      <c r="H28" s="14" t="s">
        <v>771</v>
      </c>
    </row>
    <row r="29" spans="2:8" ht="49.5">
      <c r="B29" s="46" t="s">
        <v>627</v>
      </c>
      <c r="C29" s="12" t="s">
        <v>496</v>
      </c>
      <c r="D29" s="44" t="s">
        <v>746</v>
      </c>
      <c r="E29" s="44" t="s">
        <v>762</v>
      </c>
      <c r="F29" s="44">
        <v>0</v>
      </c>
      <c r="G29" s="35" t="s">
        <v>801</v>
      </c>
      <c r="H29" s="14" t="s">
        <v>771</v>
      </c>
    </row>
    <row r="30" spans="2:8">
      <c r="B30" s="46" t="s">
        <v>628</v>
      </c>
      <c r="C30" s="12" t="s">
        <v>497</v>
      </c>
      <c r="D30" s="44" t="s">
        <v>749</v>
      </c>
      <c r="E30" s="44" t="s">
        <v>762</v>
      </c>
      <c r="F30" s="44">
        <v>382</v>
      </c>
      <c r="G30" s="12" t="s">
        <v>800</v>
      </c>
      <c r="H30" s="14" t="s">
        <v>771</v>
      </c>
    </row>
    <row r="31" spans="2:8">
      <c r="B31" s="46" t="s">
        <v>629</v>
      </c>
      <c r="C31" s="12" t="s">
        <v>498</v>
      </c>
      <c r="D31" s="44" t="s">
        <v>749</v>
      </c>
      <c r="E31" s="44" t="s">
        <v>762</v>
      </c>
      <c r="F31" s="44">
        <v>85</v>
      </c>
      <c r="G31" s="12" t="s">
        <v>802</v>
      </c>
      <c r="H31" s="14" t="s">
        <v>771</v>
      </c>
    </row>
    <row r="32" spans="2:8">
      <c r="B32" s="46" t="s">
        <v>630</v>
      </c>
      <c r="C32" s="12" t="s">
        <v>499</v>
      </c>
      <c r="D32" s="44" t="s">
        <v>749</v>
      </c>
      <c r="E32" s="44" t="s">
        <v>762</v>
      </c>
      <c r="F32" s="44">
        <v>17000</v>
      </c>
      <c r="G32" s="12" t="s">
        <v>804</v>
      </c>
      <c r="H32" s="14" t="s">
        <v>771</v>
      </c>
    </row>
    <row r="33" spans="2:8">
      <c r="B33" s="46" t="s">
        <v>631</v>
      </c>
      <c r="C33" s="12" t="s">
        <v>500</v>
      </c>
      <c r="D33" s="44" t="s">
        <v>749</v>
      </c>
      <c r="E33" s="44" t="s">
        <v>762</v>
      </c>
      <c r="F33" s="44">
        <v>2500</v>
      </c>
      <c r="G33" s="12" t="s">
        <v>805</v>
      </c>
      <c r="H33" s="14" t="s">
        <v>771</v>
      </c>
    </row>
    <row r="34" spans="2:8">
      <c r="B34" s="46" t="s">
        <v>632</v>
      </c>
      <c r="C34" s="12" t="s">
        <v>501</v>
      </c>
      <c r="D34" s="44" t="s">
        <v>749</v>
      </c>
      <c r="E34" s="44" t="s">
        <v>762</v>
      </c>
      <c r="F34" s="44">
        <v>7500</v>
      </c>
      <c r="G34" s="12" t="s">
        <v>806</v>
      </c>
      <c r="H34" s="14" t="s">
        <v>771</v>
      </c>
    </row>
    <row r="35" spans="2:8">
      <c r="B35" s="46" t="s">
        <v>633</v>
      </c>
      <c r="C35" s="12" t="s">
        <v>502</v>
      </c>
      <c r="D35" s="44" t="s">
        <v>749</v>
      </c>
      <c r="E35" s="44" t="s">
        <v>762</v>
      </c>
      <c r="F35" s="44">
        <v>5</v>
      </c>
      <c r="G35" s="12" t="s">
        <v>807</v>
      </c>
      <c r="H35" s="14" t="s">
        <v>771</v>
      </c>
    </row>
    <row r="36" spans="2:8">
      <c r="B36" s="46" t="s">
        <v>634</v>
      </c>
      <c r="C36" s="12" t="s">
        <v>503</v>
      </c>
      <c r="D36" s="44" t="s">
        <v>749</v>
      </c>
      <c r="E36" s="44" t="s">
        <v>762</v>
      </c>
      <c r="F36" s="44">
        <v>382</v>
      </c>
      <c r="G36" s="12" t="s">
        <v>803</v>
      </c>
      <c r="H36" s="14" t="s">
        <v>771</v>
      </c>
    </row>
    <row r="37" spans="2:8">
      <c r="B37" s="46" t="s">
        <v>635</v>
      </c>
      <c r="C37" s="12" t="s">
        <v>504</v>
      </c>
      <c r="D37" s="44" t="s">
        <v>753</v>
      </c>
      <c r="E37" s="44" t="s">
        <v>762</v>
      </c>
      <c r="F37" s="44">
        <v>10000000</v>
      </c>
      <c r="G37" s="12" t="s">
        <v>808</v>
      </c>
      <c r="H37" s="14" t="s">
        <v>771</v>
      </c>
    </row>
    <row r="38" spans="2:8">
      <c r="B38" s="46" t="s">
        <v>636</v>
      </c>
      <c r="C38" s="12" t="s">
        <v>505</v>
      </c>
      <c r="D38" s="44" t="s">
        <v>753</v>
      </c>
      <c r="E38" s="44" t="s">
        <v>762</v>
      </c>
      <c r="F38" s="44">
        <v>50000000</v>
      </c>
      <c r="G38" s="12" t="s">
        <v>809</v>
      </c>
      <c r="H38" s="14" t="s">
        <v>771</v>
      </c>
    </row>
    <row r="39" spans="2:8" ht="33">
      <c r="B39" s="46" t="s">
        <v>637</v>
      </c>
      <c r="C39" s="12" t="s">
        <v>506</v>
      </c>
      <c r="D39" s="44" t="s">
        <v>749</v>
      </c>
      <c r="E39" s="44" t="s">
        <v>762</v>
      </c>
      <c r="F39" s="44">
        <v>0</v>
      </c>
      <c r="G39" s="35" t="s">
        <v>810</v>
      </c>
      <c r="H39" s="14" t="s">
        <v>771</v>
      </c>
    </row>
    <row r="40" spans="2:8">
      <c r="B40" s="46" t="s">
        <v>638</v>
      </c>
      <c r="C40" s="12" t="s">
        <v>507</v>
      </c>
      <c r="D40" s="44" t="s">
        <v>749</v>
      </c>
      <c r="E40" s="44" t="s">
        <v>762</v>
      </c>
      <c r="F40" s="44">
        <v>382</v>
      </c>
      <c r="G40" s="12" t="s">
        <v>803</v>
      </c>
      <c r="H40" s="14" t="s">
        <v>771</v>
      </c>
    </row>
    <row r="41" spans="2:8">
      <c r="B41" s="46" t="s">
        <v>639</v>
      </c>
      <c r="C41" s="12" t="s">
        <v>745</v>
      </c>
      <c r="D41" s="44" t="s">
        <v>759</v>
      </c>
      <c r="E41" s="44" t="s">
        <v>759</v>
      </c>
      <c r="F41" s="44" t="s">
        <v>759</v>
      </c>
      <c r="G41" s="12" t="s">
        <v>759</v>
      </c>
      <c r="H41" s="14" t="s">
        <v>759</v>
      </c>
    </row>
    <row r="42" spans="2:8">
      <c r="B42" s="46" t="s">
        <v>640</v>
      </c>
      <c r="C42" s="12" t="s">
        <v>745</v>
      </c>
      <c r="D42" s="44" t="s">
        <v>759</v>
      </c>
      <c r="E42" s="44" t="s">
        <v>759</v>
      </c>
      <c r="F42" s="44" t="s">
        <v>759</v>
      </c>
      <c r="G42" s="12" t="s">
        <v>759</v>
      </c>
      <c r="H42" s="14" t="s">
        <v>759</v>
      </c>
    </row>
    <row r="43" spans="2:8">
      <c r="B43" s="46" t="s">
        <v>641</v>
      </c>
      <c r="C43" s="12" t="s">
        <v>745</v>
      </c>
      <c r="D43" s="44" t="s">
        <v>759</v>
      </c>
      <c r="E43" s="44" t="s">
        <v>759</v>
      </c>
      <c r="F43" s="44" t="s">
        <v>759</v>
      </c>
      <c r="G43" s="12" t="s">
        <v>759</v>
      </c>
      <c r="H43" s="14" t="s">
        <v>759</v>
      </c>
    </row>
    <row r="44" spans="2:8">
      <c r="B44" s="46" t="s">
        <v>642</v>
      </c>
      <c r="C44" s="12" t="s">
        <v>508</v>
      </c>
      <c r="D44" s="44" t="s">
        <v>753</v>
      </c>
      <c r="E44" s="44" t="s">
        <v>769</v>
      </c>
      <c r="F44" s="44" t="s">
        <v>759</v>
      </c>
      <c r="G44" s="12" t="s">
        <v>811</v>
      </c>
      <c r="H44" s="14" t="s">
        <v>771</v>
      </c>
    </row>
    <row r="45" spans="2:8">
      <c r="B45" s="46" t="s">
        <v>643</v>
      </c>
      <c r="C45" s="12" t="s">
        <v>509</v>
      </c>
      <c r="D45" s="44" t="s">
        <v>753</v>
      </c>
      <c r="E45" s="44" t="s">
        <v>769</v>
      </c>
      <c r="F45" s="44" t="s">
        <v>759</v>
      </c>
      <c r="G45" s="12" t="s">
        <v>812</v>
      </c>
      <c r="H45" s="14" t="s">
        <v>771</v>
      </c>
    </row>
    <row r="46" spans="2:8" ht="33">
      <c r="B46" s="46" t="s">
        <v>644</v>
      </c>
      <c r="C46" s="12" t="s">
        <v>510</v>
      </c>
      <c r="D46" s="44" t="s">
        <v>746</v>
      </c>
      <c r="E46" s="44" t="s">
        <v>762</v>
      </c>
      <c r="F46" s="44">
        <v>0</v>
      </c>
      <c r="G46" s="35" t="s">
        <v>817</v>
      </c>
      <c r="H46" s="14" t="s">
        <v>771</v>
      </c>
    </row>
    <row r="47" spans="2:8">
      <c r="B47" s="46" t="s">
        <v>645</v>
      </c>
      <c r="C47" s="12" t="s">
        <v>511</v>
      </c>
      <c r="D47" s="44" t="s">
        <v>748</v>
      </c>
      <c r="E47" s="44" t="s">
        <v>762</v>
      </c>
      <c r="F47" s="44">
        <v>0</v>
      </c>
      <c r="G47" s="12" t="s">
        <v>814</v>
      </c>
      <c r="H47" s="14" t="s">
        <v>771</v>
      </c>
    </row>
    <row r="48" spans="2:8">
      <c r="B48" s="46" t="s">
        <v>646</v>
      </c>
      <c r="C48" s="12" t="s">
        <v>512</v>
      </c>
      <c r="D48" s="44" t="s">
        <v>749</v>
      </c>
      <c r="E48" s="44" t="s">
        <v>762</v>
      </c>
      <c r="F48" s="44" t="s">
        <v>813</v>
      </c>
      <c r="G48" s="12" t="s">
        <v>815</v>
      </c>
      <c r="H48" s="14" t="s">
        <v>771</v>
      </c>
    </row>
    <row r="49" spans="2:8" ht="49.5">
      <c r="B49" s="46" t="s">
        <v>647</v>
      </c>
      <c r="C49" s="12" t="s">
        <v>513</v>
      </c>
      <c r="D49" s="44" t="s">
        <v>746</v>
      </c>
      <c r="E49" s="44" t="s">
        <v>762</v>
      </c>
      <c r="F49" s="44">
        <v>0</v>
      </c>
      <c r="G49" s="35" t="s">
        <v>816</v>
      </c>
      <c r="H49" s="14" t="s">
        <v>771</v>
      </c>
    </row>
    <row r="50" spans="2:8" ht="33">
      <c r="B50" s="46" t="s">
        <v>648</v>
      </c>
      <c r="C50" s="12" t="s">
        <v>514</v>
      </c>
      <c r="D50" s="44" t="s">
        <v>748</v>
      </c>
      <c r="E50" s="44" t="s">
        <v>762</v>
      </c>
      <c r="F50" s="44">
        <v>0</v>
      </c>
      <c r="G50" s="35" t="s">
        <v>818</v>
      </c>
      <c r="H50" s="14" t="s">
        <v>771</v>
      </c>
    </row>
    <row r="51" spans="2:8">
      <c r="B51" s="46" t="s">
        <v>649</v>
      </c>
      <c r="C51" s="12" t="s">
        <v>515</v>
      </c>
      <c r="D51" s="44" t="s">
        <v>749</v>
      </c>
      <c r="E51" s="44" t="s">
        <v>762</v>
      </c>
      <c r="F51" s="44">
        <v>0</v>
      </c>
      <c r="G51" s="12" t="s">
        <v>819</v>
      </c>
      <c r="H51" s="14" t="s">
        <v>771</v>
      </c>
    </row>
    <row r="52" spans="2:8">
      <c r="B52" s="64" t="s">
        <v>650</v>
      </c>
      <c r="C52" s="65" t="s">
        <v>516</v>
      </c>
      <c r="D52" s="44" t="s">
        <v>821</v>
      </c>
      <c r="E52" s="44" t="s">
        <v>762</v>
      </c>
      <c r="F52" s="44">
        <v>0</v>
      </c>
      <c r="G52" s="12" t="s">
        <v>745</v>
      </c>
      <c r="H52" s="14" t="s">
        <v>759</v>
      </c>
    </row>
    <row r="53" spans="2:8" s="34" customFormat="1" ht="49.5">
      <c r="B53" s="64"/>
      <c r="C53" s="65"/>
      <c r="D53" s="44" t="s">
        <v>826</v>
      </c>
      <c r="E53" s="44" t="s">
        <v>762</v>
      </c>
      <c r="F53" s="44">
        <v>0</v>
      </c>
      <c r="G53" s="35" t="s">
        <v>833</v>
      </c>
      <c r="H53" s="14" t="s">
        <v>771</v>
      </c>
    </row>
    <row r="54" spans="2:8" s="34" customFormat="1" ht="49.5">
      <c r="B54" s="64"/>
      <c r="C54" s="65"/>
      <c r="D54" s="44" t="s">
        <v>825</v>
      </c>
      <c r="E54" s="44" t="s">
        <v>762</v>
      </c>
      <c r="F54" s="44">
        <v>0</v>
      </c>
      <c r="G54" s="35" t="s">
        <v>832</v>
      </c>
      <c r="H54" s="14" t="s">
        <v>771</v>
      </c>
    </row>
    <row r="55" spans="2:8" s="34" customFormat="1" ht="49.5">
      <c r="B55" s="64"/>
      <c r="C55" s="65"/>
      <c r="D55" s="44" t="s">
        <v>824</v>
      </c>
      <c r="E55" s="44" t="s">
        <v>762</v>
      </c>
      <c r="F55" s="44">
        <v>0</v>
      </c>
      <c r="G55" s="35" t="s">
        <v>831</v>
      </c>
      <c r="H55" s="14" t="s">
        <v>771</v>
      </c>
    </row>
    <row r="56" spans="2:8" s="34" customFormat="1">
      <c r="B56" s="64"/>
      <c r="C56" s="65"/>
      <c r="D56" s="44" t="s">
        <v>823</v>
      </c>
      <c r="E56" s="44" t="s">
        <v>762</v>
      </c>
      <c r="F56" s="44">
        <v>0</v>
      </c>
      <c r="G56" s="12" t="s">
        <v>745</v>
      </c>
      <c r="H56" s="14" t="s">
        <v>759</v>
      </c>
    </row>
    <row r="57" spans="2:8" s="34" customFormat="1" ht="49.5">
      <c r="B57" s="64"/>
      <c r="C57" s="65"/>
      <c r="D57" s="44" t="s">
        <v>822</v>
      </c>
      <c r="E57" s="44" t="s">
        <v>762</v>
      </c>
      <c r="F57" s="44">
        <v>0</v>
      </c>
      <c r="G57" s="35" t="s">
        <v>830</v>
      </c>
      <c r="H57" s="14" t="s">
        <v>771</v>
      </c>
    </row>
    <row r="58" spans="2:8" s="34" customFormat="1" ht="49.5">
      <c r="B58" s="64"/>
      <c r="C58" s="65"/>
      <c r="D58" s="44" t="s">
        <v>793</v>
      </c>
      <c r="E58" s="44" t="s">
        <v>762</v>
      </c>
      <c r="F58" s="44">
        <v>0</v>
      </c>
      <c r="G58" s="35" t="s">
        <v>829</v>
      </c>
      <c r="H58" s="14" t="s">
        <v>771</v>
      </c>
    </row>
    <row r="59" spans="2:8" s="34" customFormat="1" ht="49.5">
      <c r="B59" s="64"/>
      <c r="C59" s="65"/>
      <c r="D59" s="44" t="s">
        <v>757</v>
      </c>
      <c r="E59" s="44" t="s">
        <v>762</v>
      </c>
      <c r="F59" s="44">
        <v>0</v>
      </c>
      <c r="G59" s="35" t="s">
        <v>828</v>
      </c>
      <c r="H59" s="14" t="s">
        <v>771</v>
      </c>
    </row>
    <row r="60" spans="2:8">
      <c r="B60" s="46" t="s">
        <v>651</v>
      </c>
      <c r="C60" s="12" t="s">
        <v>517</v>
      </c>
      <c r="D60" s="44" t="s">
        <v>753</v>
      </c>
      <c r="E60" s="44" t="s">
        <v>762</v>
      </c>
      <c r="F60" s="44" t="s">
        <v>827</v>
      </c>
      <c r="G60" s="12" t="s">
        <v>834</v>
      </c>
      <c r="H60" s="14" t="s">
        <v>771</v>
      </c>
    </row>
    <row r="61" spans="2:8">
      <c r="B61" s="46" t="s">
        <v>652</v>
      </c>
      <c r="C61" s="12" t="s">
        <v>518</v>
      </c>
      <c r="D61" s="44" t="s">
        <v>754</v>
      </c>
      <c r="E61" s="44" t="s">
        <v>762</v>
      </c>
      <c r="F61" s="44" t="s">
        <v>837</v>
      </c>
      <c r="G61" s="12" t="s">
        <v>838</v>
      </c>
      <c r="H61" s="14" t="s">
        <v>771</v>
      </c>
    </row>
    <row r="62" spans="2:8">
      <c r="B62" s="46" t="s">
        <v>653</v>
      </c>
      <c r="C62" s="12" t="s">
        <v>519</v>
      </c>
      <c r="D62" s="44" t="s">
        <v>754</v>
      </c>
      <c r="E62" s="44" t="s">
        <v>762</v>
      </c>
      <c r="F62" s="44" t="s">
        <v>837</v>
      </c>
      <c r="G62" s="12" t="s">
        <v>839</v>
      </c>
      <c r="H62" s="14" t="s">
        <v>771</v>
      </c>
    </row>
    <row r="63" spans="2:8">
      <c r="B63" s="46" t="s">
        <v>654</v>
      </c>
      <c r="C63" s="12" t="s">
        <v>520</v>
      </c>
      <c r="D63" s="44" t="s">
        <v>754</v>
      </c>
      <c r="E63" s="44" t="s">
        <v>762</v>
      </c>
      <c r="F63" s="44" t="s">
        <v>835</v>
      </c>
      <c r="G63" s="12" t="s">
        <v>841</v>
      </c>
      <c r="H63" s="14" t="s">
        <v>771</v>
      </c>
    </row>
    <row r="64" spans="2:8">
      <c r="B64" s="46" t="s">
        <v>655</v>
      </c>
      <c r="C64" s="12" t="s">
        <v>521</v>
      </c>
      <c r="D64" s="44" t="s">
        <v>754</v>
      </c>
      <c r="E64" s="44" t="s">
        <v>762</v>
      </c>
      <c r="F64" s="44" t="s">
        <v>836</v>
      </c>
      <c r="G64" s="12" t="s">
        <v>840</v>
      </c>
      <c r="H64" s="14" t="s">
        <v>771</v>
      </c>
    </row>
    <row r="65" spans="2:8" ht="115.5">
      <c r="B65" s="46" t="s">
        <v>656</v>
      </c>
      <c r="C65" s="12" t="s">
        <v>522</v>
      </c>
      <c r="D65" s="44" t="s">
        <v>750</v>
      </c>
      <c r="E65" s="44" t="s">
        <v>762</v>
      </c>
      <c r="F65" s="44">
        <v>0</v>
      </c>
      <c r="G65" s="35" t="s">
        <v>842</v>
      </c>
      <c r="H65" s="14" t="s">
        <v>771</v>
      </c>
    </row>
    <row r="66" spans="2:8" ht="49.5">
      <c r="B66" s="46" t="s">
        <v>657</v>
      </c>
      <c r="C66" s="12" t="s">
        <v>523</v>
      </c>
      <c r="D66" s="44" t="s">
        <v>746</v>
      </c>
      <c r="E66" s="44" t="s">
        <v>762</v>
      </c>
      <c r="F66" s="44">
        <v>0</v>
      </c>
      <c r="G66" s="35" t="s">
        <v>846</v>
      </c>
      <c r="H66" s="14" t="s">
        <v>771</v>
      </c>
    </row>
    <row r="67" spans="2:8" ht="49.5">
      <c r="B67" s="46" t="s">
        <v>658</v>
      </c>
      <c r="C67" s="12" t="s">
        <v>524</v>
      </c>
      <c r="D67" s="44" t="s">
        <v>746</v>
      </c>
      <c r="E67" s="44" t="s">
        <v>762</v>
      </c>
      <c r="F67" s="44">
        <v>0</v>
      </c>
      <c r="G67" s="35" t="s">
        <v>850</v>
      </c>
      <c r="H67" s="14" t="s">
        <v>771</v>
      </c>
    </row>
    <row r="68" spans="2:8" ht="49.5">
      <c r="B68" s="46" t="s">
        <v>659</v>
      </c>
      <c r="C68" s="12" t="s">
        <v>525</v>
      </c>
      <c r="D68" s="44" t="s">
        <v>757</v>
      </c>
      <c r="E68" s="44" t="s">
        <v>762</v>
      </c>
      <c r="F68" s="44">
        <v>0</v>
      </c>
      <c r="G68" s="35" t="s">
        <v>849</v>
      </c>
      <c r="H68" s="14" t="s">
        <v>771</v>
      </c>
    </row>
    <row r="69" spans="2:8" ht="33">
      <c r="B69" s="46" t="s">
        <v>660</v>
      </c>
      <c r="C69" s="12" t="s">
        <v>526</v>
      </c>
      <c r="D69" s="44" t="s">
        <v>746</v>
      </c>
      <c r="E69" s="44" t="s">
        <v>762</v>
      </c>
      <c r="F69" s="44">
        <v>0</v>
      </c>
      <c r="G69" s="35" t="s">
        <v>851</v>
      </c>
      <c r="H69" s="14" t="s">
        <v>771</v>
      </c>
    </row>
    <row r="70" spans="2:8">
      <c r="B70" s="46" t="s">
        <v>661</v>
      </c>
      <c r="C70" s="12" t="s">
        <v>527</v>
      </c>
      <c r="D70" s="44" t="s">
        <v>749</v>
      </c>
      <c r="E70" s="44" t="s">
        <v>762</v>
      </c>
      <c r="F70" s="44">
        <v>0</v>
      </c>
      <c r="G70" s="12" t="s">
        <v>853</v>
      </c>
      <c r="H70" s="14" t="s">
        <v>771</v>
      </c>
    </row>
    <row r="71" spans="2:8">
      <c r="B71" s="46" t="s">
        <v>662</v>
      </c>
      <c r="C71" s="12" t="s">
        <v>528</v>
      </c>
      <c r="D71" s="44" t="s">
        <v>753</v>
      </c>
      <c r="E71" s="44" t="s">
        <v>762</v>
      </c>
      <c r="F71" s="44" t="s">
        <v>843</v>
      </c>
      <c r="G71" s="12" t="s">
        <v>855</v>
      </c>
      <c r="H71" s="14" t="s">
        <v>771</v>
      </c>
    </row>
    <row r="72" spans="2:8" ht="33">
      <c r="B72" s="46" t="s">
        <v>663</v>
      </c>
      <c r="C72" s="12" t="s">
        <v>529</v>
      </c>
      <c r="D72" s="44" t="s">
        <v>753</v>
      </c>
      <c r="E72" s="44" t="s">
        <v>769</v>
      </c>
      <c r="F72" s="44" t="s">
        <v>759</v>
      </c>
      <c r="G72" s="35" t="s">
        <v>847</v>
      </c>
      <c r="H72" s="14" t="s">
        <v>771</v>
      </c>
    </row>
    <row r="73" spans="2:8">
      <c r="B73" s="46" t="s">
        <v>664</v>
      </c>
      <c r="C73" s="12" t="s">
        <v>530</v>
      </c>
      <c r="D73" s="44" t="s">
        <v>755</v>
      </c>
      <c r="E73" s="44" t="s">
        <v>762</v>
      </c>
      <c r="F73" s="44">
        <v>99</v>
      </c>
      <c r="G73" s="12" t="s">
        <v>857</v>
      </c>
      <c r="H73" s="14" t="s">
        <v>771</v>
      </c>
    </row>
    <row r="74" spans="2:8" ht="99">
      <c r="B74" s="46" t="s">
        <v>665</v>
      </c>
      <c r="C74" s="12" t="s">
        <v>531</v>
      </c>
      <c r="D74" s="44" t="s">
        <v>748</v>
      </c>
      <c r="E74" s="44" t="s">
        <v>762</v>
      </c>
      <c r="F74" s="44">
        <v>0</v>
      </c>
      <c r="G74" s="35" t="s">
        <v>858</v>
      </c>
      <c r="H74" s="14" t="s">
        <v>771</v>
      </c>
    </row>
    <row r="75" spans="2:8" ht="33">
      <c r="B75" s="46" t="s">
        <v>666</v>
      </c>
      <c r="C75" s="12" t="s">
        <v>532</v>
      </c>
      <c r="D75" s="44" t="s">
        <v>746</v>
      </c>
      <c r="E75" s="44" t="s">
        <v>762</v>
      </c>
      <c r="F75" s="44">
        <v>0</v>
      </c>
      <c r="G75" s="35" t="s">
        <v>852</v>
      </c>
      <c r="H75" s="14" t="s">
        <v>771</v>
      </c>
    </row>
    <row r="76" spans="2:8">
      <c r="B76" s="46" t="s">
        <v>667</v>
      </c>
      <c r="C76" s="12" t="s">
        <v>533</v>
      </c>
      <c r="D76" s="44" t="s">
        <v>749</v>
      </c>
      <c r="E76" s="44" t="s">
        <v>762</v>
      </c>
      <c r="F76" s="44">
        <v>0</v>
      </c>
      <c r="G76" s="12" t="s">
        <v>854</v>
      </c>
      <c r="H76" s="14" t="s">
        <v>771</v>
      </c>
    </row>
    <row r="77" spans="2:8">
      <c r="B77" s="46" t="s">
        <v>668</v>
      </c>
      <c r="C77" s="12" t="s">
        <v>534</v>
      </c>
      <c r="D77" s="44" t="s">
        <v>753</v>
      </c>
      <c r="E77" s="44" t="s">
        <v>762</v>
      </c>
      <c r="F77" s="44" t="s">
        <v>843</v>
      </c>
      <c r="G77" s="12" t="s">
        <v>856</v>
      </c>
      <c r="H77" s="14" t="s">
        <v>771</v>
      </c>
    </row>
    <row r="78" spans="2:8" ht="33">
      <c r="B78" s="46" t="s">
        <v>669</v>
      </c>
      <c r="C78" s="12" t="s">
        <v>535</v>
      </c>
      <c r="D78" s="44" t="s">
        <v>753</v>
      </c>
      <c r="E78" s="44" t="s">
        <v>769</v>
      </c>
      <c r="F78" s="44" t="s">
        <v>759</v>
      </c>
      <c r="G78" s="35" t="s">
        <v>848</v>
      </c>
      <c r="H78" s="14" t="s">
        <v>771</v>
      </c>
    </row>
    <row r="79" spans="2:8" ht="49.5">
      <c r="B79" s="46" t="s">
        <v>670</v>
      </c>
      <c r="C79" s="12" t="s">
        <v>536</v>
      </c>
      <c r="D79" s="44" t="s">
        <v>746</v>
      </c>
      <c r="E79" s="44" t="s">
        <v>762</v>
      </c>
      <c r="F79" s="44">
        <v>0</v>
      </c>
      <c r="G79" s="35" t="s">
        <v>859</v>
      </c>
      <c r="H79" s="14" t="s">
        <v>771</v>
      </c>
    </row>
    <row r="80" spans="2:8" ht="33">
      <c r="B80" s="46" t="s">
        <v>671</v>
      </c>
      <c r="C80" s="12" t="s">
        <v>537</v>
      </c>
      <c r="D80" s="44" t="s">
        <v>750</v>
      </c>
      <c r="E80" s="44" t="s">
        <v>762</v>
      </c>
      <c r="F80" s="44">
        <v>7</v>
      </c>
      <c r="G80" s="35" t="s">
        <v>860</v>
      </c>
      <c r="H80" s="14" t="s">
        <v>771</v>
      </c>
    </row>
    <row r="81" spans="2:8" ht="33">
      <c r="B81" s="46" t="s">
        <v>672</v>
      </c>
      <c r="C81" s="12" t="s">
        <v>538</v>
      </c>
      <c r="D81" s="44" t="s">
        <v>746</v>
      </c>
      <c r="E81" s="44" t="s">
        <v>769</v>
      </c>
      <c r="F81" s="44" t="s">
        <v>759</v>
      </c>
      <c r="G81" s="35" t="s">
        <v>861</v>
      </c>
      <c r="H81" s="14" t="s">
        <v>771</v>
      </c>
    </row>
    <row r="82" spans="2:8">
      <c r="B82" s="46" t="s">
        <v>673</v>
      </c>
      <c r="C82" s="12" t="s">
        <v>539</v>
      </c>
      <c r="D82" s="44" t="s">
        <v>754</v>
      </c>
      <c r="E82" s="44" t="s">
        <v>762</v>
      </c>
      <c r="F82" s="44" t="s">
        <v>837</v>
      </c>
      <c r="G82" s="12" t="s">
        <v>844</v>
      </c>
      <c r="H82" s="14" t="s">
        <v>771</v>
      </c>
    </row>
    <row r="83" spans="2:8">
      <c r="B83" s="64" t="s">
        <v>674</v>
      </c>
      <c r="C83" s="65" t="s">
        <v>540</v>
      </c>
      <c r="D83" s="44" t="s">
        <v>862</v>
      </c>
      <c r="E83" s="44" t="s">
        <v>769</v>
      </c>
      <c r="F83" s="44" t="s">
        <v>866</v>
      </c>
      <c r="G83" s="12" t="s">
        <v>867</v>
      </c>
      <c r="H83" s="14" t="s">
        <v>771</v>
      </c>
    </row>
    <row r="84" spans="2:8" s="34" customFormat="1">
      <c r="B84" s="64"/>
      <c r="C84" s="65"/>
      <c r="D84" s="44" t="s">
        <v>863</v>
      </c>
      <c r="E84" s="44" t="s">
        <v>769</v>
      </c>
      <c r="F84" s="44" t="s">
        <v>864</v>
      </c>
      <c r="G84" s="12" t="s">
        <v>868</v>
      </c>
      <c r="H84" s="14" t="s">
        <v>771</v>
      </c>
    </row>
    <row r="85" spans="2:8" s="34" customFormat="1">
      <c r="B85" s="64"/>
      <c r="C85" s="65"/>
      <c r="D85" s="44" t="s">
        <v>820</v>
      </c>
      <c r="E85" s="44" t="s">
        <v>769</v>
      </c>
      <c r="F85" s="44" t="s">
        <v>865</v>
      </c>
      <c r="G85" s="12" t="s">
        <v>869</v>
      </c>
      <c r="H85" s="14" t="s">
        <v>771</v>
      </c>
    </row>
    <row r="86" spans="2:8" ht="33">
      <c r="B86" s="46" t="s">
        <v>675</v>
      </c>
      <c r="C86" s="12" t="s">
        <v>541</v>
      </c>
      <c r="D86" s="44" t="s">
        <v>746</v>
      </c>
      <c r="E86" s="44" t="s">
        <v>769</v>
      </c>
      <c r="F86" s="44" t="s">
        <v>759</v>
      </c>
      <c r="G86" s="35" t="s">
        <v>872</v>
      </c>
      <c r="H86" s="14" t="s">
        <v>771</v>
      </c>
    </row>
    <row r="87" spans="2:8" ht="33">
      <c r="B87" s="46" t="s">
        <v>676</v>
      </c>
      <c r="C87" s="12" t="s">
        <v>542</v>
      </c>
      <c r="D87" s="44" t="s">
        <v>746</v>
      </c>
      <c r="E87" s="44" t="s">
        <v>769</v>
      </c>
      <c r="F87" s="44" t="s">
        <v>759</v>
      </c>
      <c r="G87" s="35" t="s">
        <v>870</v>
      </c>
      <c r="H87" s="14" t="s">
        <v>771</v>
      </c>
    </row>
    <row r="88" spans="2:8" ht="33">
      <c r="B88" s="46" t="s">
        <v>677</v>
      </c>
      <c r="C88" s="12" t="s">
        <v>543</v>
      </c>
      <c r="D88" s="44" t="s">
        <v>746</v>
      </c>
      <c r="E88" s="44" t="s">
        <v>769</v>
      </c>
      <c r="F88" s="44" t="s">
        <v>759</v>
      </c>
      <c r="G88" s="35" t="s">
        <v>873</v>
      </c>
      <c r="H88" s="14" t="s">
        <v>771</v>
      </c>
    </row>
    <row r="89" spans="2:8" ht="33">
      <c r="B89" s="46" t="s">
        <v>678</v>
      </c>
      <c r="C89" s="12" t="s">
        <v>544</v>
      </c>
      <c r="D89" s="44" t="s">
        <v>746</v>
      </c>
      <c r="E89" s="44" t="s">
        <v>769</v>
      </c>
      <c r="F89" s="44" t="s">
        <v>759</v>
      </c>
      <c r="G89" s="35" t="s">
        <v>871</v>
      </c>
      <c r="H89" s="14" t="s">
        <v>771</v>
      </c>
    </row>
    <row r="90" spans="2:8" ht="49.5">
      <c r="B90" s="46" t="s">
        <v>679</v>
      </c>
      <c r="C90" s="12" t="s">
        <v>545</v>
      </c>
      <c r="D90" s="44" t="s">
        <v>757</v>
      </c>
      <c r="E90" s="44" t="s">
        <v>762</v>
      </c>
      <c r="F90" s="44">
        <v>0</v>
      </c>
      <c r="G90" s="35" t="s">
        <v>908</v>
      </c>
      <c r="H90" s="14" t="s">
        <v>771</v>
      </c>
    </row>
    <row r="91" spans="2:8" ht="33">
      <c r="B91" s="46" t="s">
        <v>680</v>
      </c>
      <c r="C91" s="12" t="s">
        <v>546</v>
      </c>
      <c r="D91" s="44" t="s">
        <v>746</v>
      </c>
      <c r="E91" s="44" t="s">
        <v>762</v>
      </c>
      <c r="F91" s="44">
        <v>0</v>
      </c>
      <c r="G91" s="35" t="s">
        <v>926</v>
      </c>
      <c r="H91" s="14" t="s">
        <v>771</v>
      </c>
    </row>
    <row r="92" spans="2:8">
      <c r="B92" s="46" t="s">
        <v>681</v>
      </c>
      <c r="C92" s="12" t="s">
        <v>547</v>
      </c>
      <c r="D92" s="44" t="s">
        <v>748</v>
      </c>
      <c r="E92" s="44" t="s">
        <v>762</v>
      </c>
      <c r="F92" s="44">
        <v>0</v>
      </c>
      <c r="G92" s="12" t="s">
        <v>928</v>
      </c>
      <c r="H92" s="14" t="s">
        <v>771</v>
      </c>
    </row>
    <row r="93" spans="2:8">
      <c r="B93" s="46" t="s">
        <v>682</v>
      </c>
      <c r="C93" s="12" t="s">
        <v>548</v>
      </c>
      <c r="D93" s="44" t="s">
        <v>753</v>
      </c>
      <c r="E93" s="44" t="s">
        <v>762</v>
      </c>
      <c r="F93" s="44">
        <v>0</v>
      </c>
      <c r="G93" s="12" t="s">
        <v>929</v>
      </c>
      <c r="H93" s="14" t="s">
        <v>771</v>
      </c>
    </row>
    <row r="94" spans="2:8" ht="33">
      <c r="B94" s="46" t="s">
        <v>683</v>
      </c>
      <c r="C94" s="12" t="s">
        <v>549</v>
      </c>
      <c r="D94" s="44" t="s">
        <v>746</v>
      </c>
      <c r="E94" s="44" t="s">
        <v>762</v>
      </c>
      <c r="F94" s="44">
        <v>0</v>
      </c>
      <c r="G94" s="35" t="s">
        <v>927</v>
      </c>
      <c r="H94" s="14" t="s">
        <v>771</v>
      </c>
    </row>
    <row r="95" spans="2:8">
      <c r="B95" s="46" t="s">
        <v>684</v>
      </c>
      <c r="C95" s="12" t="s">
        <v>550</v>
      </c>
      <c r="D95" s="44" t="s">
        <v>748</v>
      </c>
      <c r="E95" s="44" t="s">
        <v>762</v>
      </c>
      <c r="F95" s="44">
        <v>0</v>
      </c>
      <c r="G95" s="12" t="s">
        <v>930</v>
      </c>
      <c r="H95" s="14" t="s">
        <v>771</v>
      </c>
    </row>
    <row r="96" spans="2:8">
      <c r="B96" s="46" t="s">
        <v>685</v>
      </c>
      <c r="C96" s="12" t="s">
        <v>551</v>
      </c>
      <c r="D96" s="44" t="s">
        <v>753</v>
      </c>
      <c r="E96" s="44" t="s">
        <v>769</v>
      </c>
      <c r="F96" s="44" t="s">
        <v>759</v>
      </c>
      <c r="G96" s="12" t="s">
        <v>931</v>
      </c>
      <c r="H96" s="14" t="s">
        <v>771</v>
      </c>
    </row>
    <row r="97" spans="1:8">
      <c r="B97" s="46" t="s">
        <v>686</v>
      </c>
      <c r="C97" s="12" t="s">
        <v>552</v>
      </c>
      <c r="D97" s="44" t="s">
        <v>753</v>
      </c>
      <c r="E97" s="44" t="s">
        <v>769</v>
      </c>
      <c r="F97" s="44" t="s">
        <v>759</v>
      </c>
      <c r="G97" s="12" t="s">
        <v>932</v>
      </c>
      <c r="H97" s="14" t="s">
        <v>771</v>
      </c>
    </row>
    <row r="98" spans="1:8" ht="49.5">
      <c r="B98" s="46" t="s">
        <v>687</v>
      </c>
      <c r="C98" s="12" t="s">
        <v>553</v>
      </c>
      <c r="D98" s="44" t="s">
        <v>746</v>
      </c>
      <c r="E98" s="44" t="s">
        <v>762</v>
      </c>
      <c r="F98" s="44">
        <v>0</v>
      </c>
      <c r="G98" s="35" t="s">
        <v>933</v>
      </c>
      <c r="H98" s="14" t="s">
        <v>771</v>
      </c>
    </row>
    <row r="99" spans="1:8" ht="33">
      <c r="B99" s="46" t="s">
        <v>688</v>
      </c>
      <c r="C99" s="12" t="s">
        <v>758</v>
      </c>
      <c r="D99" s="44" t="s">
        <v>757</v>
      </c>
      <c r="E99" s="44" t="s">
        <v>769</v>
      </c>
      <c r="F99" s="44" t="s">
        <v>759</v>
      </c>
      <c r="G99" s="35" t="s">
        <v>934</v>
      </c>
      <c r="H99" s="14" t="s">
        <v>771</v>
      </c>
    </row>
    <row r="100" spans="1:8">
      <c r="B100" s="46" t="s">
        <v>689</v>
      </c>
      <c r="C100" s="12" t="s">
        <v>554</v>
      </c>
      <c r="D100" s="44" t="s">
        <v>749</v>
      </c>
      <c r="E100" s="44" t="s">
        <v>762</v>
      </c>
      <c r="F100" s="44">
        <v>5</v>
      </c>
      <c r="G100" s="12" t="s">
        <v>937</v>
      </c>
      <c r="H100" s="14" t="s">
        <v>771</v>
      </c>
    </row>
    <row r="101" spans="1:8">
      <c r="B101" s="46" t="s">
        <v>690</v>
      </c>
      <c r="C101" s="12" t="s">
        <v>555</v>
      </c>
      <c r="D101" s="44" t="s">
        <v>749</v>
      </c>
      <c r="E101" s="44" t="s">
        <v>762</v>
      </c>
      <c r="F101" s="44">
        <v>0</v>
      </c>
      <c r="G101" s="12" t="s">
        <v>909</v>
      </c>
      <c r="H101" s="14" t="s">
        <v>771</v>
      </c>
    </row>
    <row r="102" spans="1:8">
      <c r="B102" s="46" t="s">
        <v>691</v>
      </c>
      <c r="C102" s="12" t="s">
        <v>556</v>
      </c>
      <c r="D102" s="44" t="s">
        <v>749</v>
      </c>
      <c r="E102" s="44" t="s">
        <v>762</v>
      </c>
      <c r="F102" s="44">
        <v>5</v>
      </c>
      <c r="G102" s="12" t="s">
        <v>935</v>
      </c>
      <c r="H102" s="14" t="s">
        <v>771</v>
      </c>
    </row>
    <row r="103" spans="1:8">
      <c r="B103" s="46" t="s">
        <v>692</v>
      </c>
      <c r="C103" s="12" t="s">
        <v>1090</v>
      </c>
      <c r="D103" s="51" t="s">
        <v>1091</v>
      </c>
      <c r="E103" s="51" t="s">
        <v>119</v>
      </c>
      <c r="F103" s="44">
        <v>0</v>
      </c>
      <c r="G103" s="12" t="s">
        <v>1092</v>
      </c>
      <c r="H103" s="14" t="s">
        <v>771</v>
      </c>
    </row>
    <row r="104" spans="1:8">
      <c r="B104" s="46" t="s">
        <v>693</v>
      </c>
      <c r="C104" s="12" t="s">
        <v>557</v>
      </c>
      <c r="D104" s="44" t="s">
        <v>749</v>
      </c>
      <c r="E104" s="44" t="s">
        <v>762</v>
      </c>
      <c r="F104" s="44">
        <v>16</v>
      </c>
      <c r="G104" s="12" t="s">
        <v>936</v>
      </c>
      <c r="H104" s="14" t="s">
        <v>771</v>
      </c>
    </row>
    <row r="105" spans="1:8">
      <c r="A105" s="33"/>
      <c r="B105" s="46" t="s">
        <v>694</v>
      </c>
      <c r="C105" s="12" t="s">
        <v>558</v>
      </c>
      <c r="D105" s="44" t="s">
        <v>749</v>
      </c>
      <c r="E105" s="44" t="s">
        <v>762</v>
      </c>
      <c r="F105" s="44">
        <v>22</v>
      </c>
      <c r="G105" s="12" t="s">
        <v>938</v>
      </c>
      <c r="H105" s="14" t="s">
        <v>771</v>
      </c>
    </row>
    <row r="106" spans="1:8">
      <c r="B106" s="46" t="s">
        <v>695</v>
      </c>
      <c r="C106" s="12" t="s">
        <v>760</v>
      </c>
      <c r="D106" s="44" t="s">
        <v>761</v>
      </c>
      <c r="E106" s="44" t="s">
        <v>762</v>
      </c>
      <c r="F106" s="44">
        <v>500000</v>
      </c>
      <c r="G106" s="12" t="s">
        <v>910</v>
      </c>
      <c r="H106" s="14" t="s">
        <v>771</v>
      </c>
    </row>
    <row r="107" spans="1:8">
      <c r="B107" s="46" t="s">
        <v>696</v>
      </c>
      <c r="C107" s="12" t="s">
        <v>745</v>
      </c>
      <c r="D107" s="44" t="s">
        <v>759</v>
      </c>
      <c r="E107" s="44" t="s">
        <v>759</v>
      </c>
      <c r="F107" s="44" t="s">
        <v>759</v>
      </c>
      <c r="G107" s="12" t="s">
        <v>759</v>
      </c>
      <c r="H107" s="14" t="s">
        <v>759</v>
      </c>
    </row>
    <row r="108" spans="1:8">
      <c r="B108" s="46" t="s">
        <v>697</v>
      </c>
      <c r="C108" s="12" t="s">
        <v>559</v>
      </c>
      <c r="D108" s="44" t="s">
        <v>749</v>
      </c>
      <c r="E108" s="44" t="s">
        <v>769</v>
      </c>
      <c r="F108" s="44" t="s">
        <v>759</v>
      </c>
      <c r="G108" s="12" t="s">
        <v>911</v>
      </c>
      <c r="H108" s="14" t="s">
        <v>771</v>
      </c>
    </row>
    <row r="109" spans="1:8" ht="49.5">
      <c r="B109" s="46" t="s">
        <v>698</v>
      </c>
      <c r="C109" s="12" t="s">
        <v>560</v>
      </c>
      <c r="D109" s="44" t="s">
        <v>746</v>
      </c>
      <c r="E109" s="44" t="s">
        <v>762</v>
      </c>
      <c r="F109" s="44">
        <v>0</v>
      </c>
      <c r="G109" s="35" t="s">
        <v>912</v>
      </c>
      <c r="H109" s="14" t="s">
        <v>771</v>
      </c>
    </row>
    <row r="110" spans="1:8" ht="99">
      <c r="B110" s="46" t="s">
        <v>699</v>
      </c>
      <c r="C110" s="12" t="s">
        <v>561</v>
      </c>
      <c r="D110" s="44" t="s">
        <v>751</v>
      </c>
      <c r="E110" s="44" t="s">
        <v>762</v>
      </c>
      <c r="F110" s="44">
        <v>0</v>
      </c>
      <c r="G110" s="35" t="s">
        <v>913</v>
      </c>
      <c r="H110" s="14" t="s">
        <v>771</v>
      </c>
    </row>
    <row r="111" spans="1:8" ht="49.5">
      <c r="B111" s="46" t="s">
        <v>700</v>
      </c>
      <c r="C111" s="12" t="s">
        <v>562</v>
      </c>
      <c r="D111" s="44" t="s">
        <v>746</v>
      </c>
      <c r="E111" s="44" t="s">
        <v>769</v>
      </c>
      <c r="F111" s="44" t="s">
        <v>759</v>
      </c>
      <c r="G111" s="35" t="s">
        <v>914</v>
      </c>
      <c r="H111" s="14" t="s">
        <v>771</v>
      </c>
    </row>
    <row r="112" spans="1:8">
      <c r="B112" s="46" t="s">
        <v>701</v>
      </c>
      <c r="C112" s="12" t="s">
        <v>563</v>
      </c>
      <c r="D112" s="44" t="s">
        <v>757</v>
      </c>
      <c r="E112" s="44" t="s">
        <v>762</v>
      </c>
      <c r="F112" s="44">
        <v>0</v>
      </c>
      <c r="G112" s="12" t="s">
        <v>915</v>
      </c>
      <c r="H112" s="14" t="s">
        <v>771</v>
      </c>
    </row>
    <row r="113" spans="2:8" ht="33">
      <c r="B113" s="46" t="s">
        <v>702</v>
      </c>
      <c r="C113" s="12" t="s">
        <v>564</v>
      </c>
      <c r="D113" s="44" t="s">
        <v>746</v>
      </c>
      <c r="E113" s="44" t="s">
        <v>762</v>
      </c>
      <c r="F113" s="44">
        <v>0</v>
      </c>
      <c r="G113" s="35" t="s">
        <v>916</v>
      </c>
      <c r="H113" s="14" t="s">
        <v>771</v>
      </c>
    </row>
    <row r="114" spans="2:8">
      <c r="B114" s="46" t="s">
        <v>703</v>
      </c>
      <c r="C114" s="12" t="s">
        <v>565</v>
      </c>
      <c r="D114" s="44" t="s">
        <v>748</v>
      </c>
      <c r="E114" s="44" t="s">
        <v>762</v>
      </c>
      <c r="F114" s="44">
        <v>0</v>
      </c>
      <c r="G114" s="12" t="s">
        <v>917</v>
      </c>
      <c r="H114" s="14" t="s">
        <v>771</v>
      </c>
    </row>
    <row r="115" spans="2:8">
      <c r="B115" s="46" t="s">
        <v>704</v>
      </c>
      <c r="C115" s="12" t="s">
        <v>566</v>
      </c>
      <c r="D115" s="44" t="s">
        <v>747</v>
      </c>
      <c r="E115" s="44" t="s">
        <v>762</v>
      </c>
      <c r="F115" s="44" t="s">
        <v>843</v>
      </c>
      <c r="G115" s="12" t="s">
        <v>918</v>
      </c>
      <c r="H115" s="14" t="s">
        <v>771</v>
      </c>
    </row>
    <row r="116" spans="2:8" ht="33">
      <c r="B116" s="46" t="s">
        <v>705</v>
      </c>
      <c r="C116" s="12" t="s">
        <v>567</v>
      </c>
      <c r="D116" s="44" t="s">
        <v>747</v>
      </c>
      <c r="E116" s="44" t="s">
        <v>769</v>
      </c>
      <c r="F116" s="44" t="s">
        <v>759</v>
      </c>
      <c r="G116" s="35" t="s">
        <v>919</v>
      </c>
      <c r="H116" s="14" t="s">
        <v>771</v>
      </c>
    </row>
    <row r="117" spans="2:8" ht="33">
      <c r="B117" s="46" t="s">
        <v>706</v>
      </c>
      <c r="C117" s="12" t="s">
        <v>568</v>
      </c>
      <c r="D117" s="44" t="s">
        <v>746</v>
      </c>
      <c r="E117" s="44" t="s">
        <v>762</v>
      </c>
      <c r="F117" s="44">
        <v>0</v>
      </c>
      <c r="G117" s="35" t="s">
        <v>920</v>
      </c>
      <c r="H117" s="14" t="s">
        <v>771</v>
      </c>
    </row>
    <row r="118" spans="2:8">
      <c r="B118" s="46" t="s">
        <v>707</v>
      </c>
      <c r="C118" s="12" t="s">
        <v>569</v>
      </c>
      <c r="D118" s="44" t="s">
        <v>748</v>
      </c>
      <c r="E118" s="44" t="s">
        <v>762</v>
      </c>
      <c r="F118" s="44">
        <v>0</v>
      </c>
      <c r="G118" s="12" t="s">
        <v>921</v>
      </c>
      <c r="H118" s="14" t="s">
        <v>771</v>
      </c>
    </row>
    <row r="119" spans="2:8">
      <c r="B119" s="46" t="s">
        <v>708</v>
      </c>
      <c r="C119" s="12" t="s">
        <v>570</v>
      </c>
      <c r="D119" s="44" t="s">
        <v>747</v>
      </c>
      <c r="E119" s="44" t="s">
        <v>762</v>
      </c>
      <c r="F119" s="44" t="s">
        <v>843</v>
      </c>
      <c r="G119" s="12" t="s">
        <v>922</v>
      </c>
      <c r="H119" s="14" t="s">
        <v>771</v>
      </c>
    </row>
    <row r="120" spans="2:8" ht="33">
      <c r="B120" s="46" t="s">
        <v>709</v>
      </c>
      <c r="C120" s="12" t="s">
        <v>571</v>
      </c>
      <c r="D120" s="44" t="s">
        <v>747</v>
      </c>
      <c r="E120" s="44" t="s">
        <v>769</v>
      </c>
      <c r="F120" s="44" t="s">
        <v>759</v>
      </c>
      <c r="G120" s="35" t="s">
        <v>923</v>
      </c>
      <c r="H120" s="14" t="s">
        <v>771</v>
      </c>
    </row>
    <row r="121" spans="2:8" ht="33">
      <c r="B121" s="46" t="s">
        <v>710</v>
      </c>
      <c r="C121" s="12" t="s">
        <v>572</v>
      </c>
      <c r="D121" s="44" t="s">
        <v>749</v>
      </c>
      <c r="E121" s="44" t="s">
        <v>762</v>
      </c>
      <c r="F121" s="43" t="s">
        <v>924</v>
      </c>
      <c r="G121" s="12" t="s">
        <v>925</v>
      </c>
      <c r="H121" s="14" t="s">
        <v>771</v>
      </c>
    </row>
    <row r="122" spans="2:8">
      <c r="B122" s="46" t="s">
        <v>711</v>
      </c>
      <c r="C122" s="12" t="s">
        <v>573</v>
      </c>
      <c r="D122" s="44" t="s">
        <v>754</v>
      </c>
      <c r="E122" s="44" t="s">
        <v>762</v>
      </c>
      <c r="F122" s="44" t="s">
        <v>837</v>
      </c>
      <c r="G122" s="12" t="s">
        <v>845</v>
      </c>
      <c r="H122" s="14" t="s">
        <v>771</v>
      </c>
    </row>
    <row r="123" spans="2:8" ht="49.5">
      <c r="B123" s="46" t="s">
        <v>712</v>
      </c>
      <c r="C123" s="12" t="s">
        <v>574</v>
      </c>
      <c r="D123" s="44" t="s">
        <v>746</v>
      </c>
      <c r="E123" s="44" t="s">
        <v>762</v>
      </c>
      <c r="F123" s="44">
        <v>0</v>
      </c>
      <c r="G123" s="35" t="s">
        <v>887</v>
      </c>
      <c r="H123" s="14" t="s">
        <v>775</v>
      </c>
    </row>
    <row r="124" spans="2:8" ht="49.5">
      <c r="B124" s="46" t="s">
        <v>713</v>
      </c>
      <c r="C124" s="12" t="s">
        <v>575</v>
      </c>
      <c r="D124" s="44" t="s">
        <v>746</v>
      </c>
      <c r="E124" s="44" t="s">
        <v>762</v>
      </c>
      <c r="F124" s="44">
        <v>0</v>
      </c>
      <c r="G124" s="35" t="s">
        <v>886</v>
      </c>
      <c r="H124" s="14" t="s">
        <v>775</v>
      </c>
    </row>
    <row r="125" spans="2:8">
      <c r="B125" s="46" t="s">
        <v>714</v>
      </c>
      <c r="C125" s="12" t="s">
        <v>576</v>
      </c>
      <c r="D125" s="44" t="s">
        <v>753</v>
      </c>
      <c r="E125" s="44" t="s">
        <v>762</v>
      </c>
      <c r="F125" s="44">
        <v>0</v>
      </c>
      <c r="G125" s="12" t="s">
        <v>888</v>
      </c>
      <c r="H125" s="14" t="s">
        <v>775</v>
      </c>
    </row>
    <row r="126" spans="2:8" ht="33">
      <c r="B126" s="46" t="s">
        <v>715</v>
      </c>
      <c r="C126" s="12" t="s">
        <v>577</v>
      </c>
      <c r="D126" s="44" t="s">
        <v>746</v>
      </c>
      <c r="E126" s="44" t="s">
        <v>769</v>
      </c>
      <c r="F126" s="44" t="s">
        <v>759</v>
      </c>
      <c r="G126" s="35" t="s">
        <v>889</v>
      </c>
      <c r="H126" s="14" t="s">
        <v>775</v>
      </c>
    </row>
    <row r="127" spans="2:8" ht="49.5">
      <c r="B127" s="46" t="s">
        <v>716</v>
      </c>
      <c r="C127" s="12" t="s">
        <v>578</v>
      </c>
      <c r="D127" s="44" t="s">
        <v>746</v>
      </c>
      <c r="E127" s="44" t="s">
        <v>762</v>
      </c>
      <c r="F127" s="44">
        <v>0</v>
      </c>
      <c r="G127" s="35" t="s">
        <v>890</v>
      </c>
      <c r="H127" s="14" t="s">
        <v>771</v>
      </c>
    </row>
    <row r="128" spans="2:8">
      <c r="B128" s="46" t="s">
        <v>717</v>
      </c>
      <c r="C128" s="12" t="s">
        <v>579</v>
      </c>
      <c r="D128" s="44" t="s">
        <v>749</v>
      </c>
      <c r="E128" s="44" t="s">
        <v>769</v>
      </c>
      <c r="F128" s="44" t="s">
        <v>759</v>
      </c>
      <c r="G128" s="12" t="s">
        <v>875</v>
      </c>
      <c r="H128" s="14" t="s">
        <v>771</v>
      </c>
    </row>
    <row r="129" spans="2:8">
      <c r="B129" s="46" t="s">
        <v>718</v>
      </c>
      <c r="C129" s="12" t="s">
        <v>580</v>
      </c>
      <c r="D129" s="44" t="s">
        <v>749</v>
      </c>
      <c r="E129" s="44" t="s">
        <v>769</v>
      </c>
      <c r="F129" s="44" t="s">
        <v>759</v>
      </c>
      <c r="G129" s="12" t="s">
        <v>874</v>
      </c>
      <c r="H129" s="14" t="s">
        <v>771</v>
      </c>
    </row>
    <row r="130" spans="2:8">
      <c r="B130" s="46" t="s">
        <v>719</v>
      </c>
      <c r="C130" s="12" t="s">
        <v>581</v>
      </c>
      <c r="D130" s="44" t="s">
        <v>749</v>
      </c>
      <c r="E130" s="44" t="s">
        <v>769</v>
      </c>
      <c r="F130" s="44" t="s">
        <v>759</v>
      </c>
      <c r="G130" s="12" t="s">
        <v>876</v>
      </c>
      <c r="H130" s="14" t="s">
        <v>771</v>
      </c>
    </row>
    <row r="131" spans="2:8">
      <c r="B131" s="46" t="s">
        <v>720</v>
      </c>
      <c r="C131" s="12" t="s">
        <v>582</v>
      </c>
      <c r="D131" s="44" t="s">
        <v>749</v>
      </c>
      <c r="E131" s="44" t="s">
        <v>769</v>
      </c>
      <c r="F131" s="44" t="s">
        <v>759</v>
      </c>
      <c r="G131" s="12" t="s">
        <v>877</v>
      </c>
      <c r="H131" s="14" t="s">
        <v>771</v>
      </c>
    </row>
    <row r="132" spans="2:8">
      <c r="B132" s="46" t="s">
        <v>721</v>
      </c>
      <c r="C132" s="12" t="s">
        <v>583</v>
      </c>
      <c r="D132" s="44" t="s">
        <v>749</v>
      </c>
      <c r="E132" s="44" t="s">
        <v>769</v>
      </c>
      <c r="F132" s="44" t="s">
        <v>759</v>
      </c>
      <c r="G132" s="12" t="s">
        <v>878</v>
      </c>
      <c r="H132" s="14" t="s">
        <v>771</v>
      </c>
    </row>
    <row r="133" spans="2:8">
      <c r="B133" s="46" t="s">
        <v>722</v>
      </c>
      <c r="C133" s="12" t="s">
        <v>584</v>
      </c>
      <c r="D133" s="44" t="s">
        <v>749</v>
      </c>
      <c r="E133" s="44" t="s">
        <v>769</v>
      </c>
      <c r="F133" s="44" t="s">
        <v>759</v>
      </c>
      <c r="G133" s="12" t="s">
        <v>879</v>
      </c>
      <c r="H133" s="14" t="s">
        <v>771</v>
      </c>
    </row>
    <row r="134" spans="2:8">
      <c r="B134" s="46" t="s">
        <v>723</v>
      </c>
      <c r="C134" s="12" t="s">
        <v>585</v>
      </c>
      <c r="D134" s="44" t="s">
        <v>749</v>
      </c>
      <c r="E134" s="44" t="s">
        <v>769</v>
      </c>
      <c r="F134" s="44" t="s">
        <v>759</v>
      </c>
      <c r="G134" s="12" t="s">
        <v>880</v>
      </c>
      <c r="H134" s="14" t="s">
        <v>771</v>
      </c>
    </row>
    <row r="135" spans="2:8">
      <c r="B135" s="46" t="s">
        <v>724</v>
      </c>
      <c r="C135" s="12" t="s">
        <v>586</v>
      </c>
      <c r="D135" s="44" t="s">
        <v>749</v>
      </c>
      <c r="E135" s="44" t="s">
        <v>769</v>
      </c>
      <c r="F135" s="44" t="s">
        <v>759</v>
      </c>
      <c r="G135" s="12" t="s">
        <v>881</v>
      </c>
      <c r="H135" s="14" t="s">
        <v>771</v>
      </c>
    </row>
    <row r="136" spans="2:8">
      <c r="B136" s="46" t="s">
        <v>725</v>
      </c>
      <c r="C136" s="12" t="s">
        <v>587</v>
      </c>
      <c r="D136" s="44" t="s">
        <v>749</v>
      </c>
      <c r="E136" s="44" t="s">
        <v>769</v>
      </c>
      <c r="F136" s="44" t="s">
        <v>759</v>
      </c>
      <c r="G136" s="12" t="s">
        <v>882</v>
      </c>
      <c r="H136" s="14" t="s">
        <v>771</v>
      </c>
    </row>
    <row r="137" spans="2:8">
      <c r="B137" s="46" t="s">
        <v>726</v>
      </c>
      <c r="C137" s="12" t="s">
        <v>588</v>
      </c>
      <c r="D137" s="44" t="s">
        <v>749</v>
      </c>
      <c r="E137" s="44" t="s">
        <v>769</v>
      </c>
      <c r="F137" s="44" t="s">
        <v>759</v>
      </c>
      <c r="G137" s="12" t="s">
        <v>883</v>
      </c>
      <c r="H137" s="14" t="s">
        <v>771</v>
      </c>
    </row>
    <row r="138" spans="2:8">
      <c r="B138" s="46" t="s">
        <v>727</v>
      </c>
      <c r="C138" s="12" t="s">
        <v>589</v>
      </c>
      <c r="D138" s="44" t="s">
        <v>749</v>
      </c>
      <c r="E138" s="44" t="s">
        <v>769</v>
      </c>
      <c r="F138" s="44" t="s">
        <v>759</v>
      </c>
      <c r="G138" s="12" t="s">
        <v>884</v>
      </c>
      <c r="H138" s="14" t="s">
        <v>771</v>
      </c>
    </row>
    <row r="139" spans="2:8">
      <c r="B139" s="46" t="s">
        <v>728</v>
      </c>
      <c r="C139" s="12" t="s">
        <v>590</v>
      </c>
      <c r="D139" s="44" t="s">
        <v>749</v>
      </c>
      <c r="E139" s="44" t="s">
        <v>769</v>
      </c>
      <c r="F139" s="44" t="s">
        <v>759</v>
      </c>
      <c r="G139" s="12" t="s">
        <v>885</v>
      </c>
      <c r="H139" s="14" t="s">
        <v>771</v>
      </c>
    </row>
    <row r="140" spans="2:8">
      <c r="B140" s="46" t="s">
        <v>729</v>
      </c>
      <c r="C140" s="12" t="s">
        <v>591</v>
      </c>
      <c r="D140" s="44" t="s">
        <v>748</v>
      </c>
      <c r="E140" s="44" t="s">
        <v>762</v>
      </c>
      <c r="F140" s="44">
        <v>0</v>
      </c>
      <c r="G140" s="12" t="s">
        <v>891</v>
      </c>
      <c r="H140" s="14" t="s">
        <v>771</v>
      </c>
    </row>
    <row r="141" spans="2:8">
      <c r="B141" s="46" t="s">
        <v>730</v>
      </c>
      <c r="C141" s="12" t="s">
        <v>592</v>
      </c>
      <c r="D141" s="44" t="s">
        <v>749</v>
      </c>
      <c r="E141" s="44" t="s">
        <v>762</v>
      </c>
      <c r="F141" s="44">
        <v>8000</v>
      </c>
      <c r="G141" s="12" t="s">
        <v>892</v>
      </c>
      <c r="H141" s="14" t="s">
        <v>771</v>
      </c>
    </row>
    <row r="142" spans="2:8">
      <c r="B142" s="46" t="s">
        <v>731</v>
      </c>
      <c r="C142" s="12" t="s">
        <v>593</v>
      </c>
      <c r="D142" s="44" t="s">
        <v>749</v>
      </c>
      <c r="E142" s="44" t="s">
        <v>762</v>
      </c>
      <c r="F142" s="44">
        <v>20000</v>
      </c>
      <c r="G142" s="12" t="s">
        <v>895</v>
      </c>
      <c r="H142" s="14" t="s">
        <v>771</v>
      </c>
    </row>
    <row r="143" spans="2:8">
      <c r="B143" s="46" t="s">
        <v>732</v>
      </c>
      <c r="C143" s="12" t="s">
        <v>594</v>
      </c>
      <c r="D143" s="44" t="s">
        <v>749</v>
      </c>
      <c r="E143" s="44" t="s">
        <v>762</v>
      </c>
      <c r="F143" s="44">
        <v>30000</v>
      </c>
      <c r="G143" s="12" t="s">
        <v>894</v>
      </c>
      <c r="H143" s="14" t="s">
        <v>771</v>
      </c>
    </row>
    <row r="144" spans="2:8">
      <c r="B144" s="46" t="s">
        <v>733</v>
      </c>
      <c r="C144" s="12" t="s">
        <v>595</v>
      </c>
      <c r="D144" s="44" t="s">
        <v>749</v>
      </c>
      <c r="E144" s="44" t="s">
        <v>762</v>
      </c>
      <c r="F144" s="44">
        <v>45000</v>
      </c>
      <c r="G144" s="12" t="s">
        <v>893</v>
      </c>
      <c r="H144" s="14" t="s">
        <v>771</v>
      </c>
    </row>
    <row r="145" spans="2:8" ht="33">
      <c r="B145" s="46" t="s">
        <v>734</v>
      </c>
      <c r="C145" s="12" t="s">
        <v>596</v>
      </c>
      <c r="D145" s="44" t="s">
        <v>748</v>
      </c>
      <c r="E145" s="44" t="s">
        <v>762</v>
      </c>
      <c r="F145" s="44">
        <v>1</v>
      </c>
      <c r="G145" s="35" t="s">
        <v>896</v>
      </c>
      <c r="H145" s="14" t="s">
        <v>771</v>
      </c>
    </row>
    <row r="146" spans="2:8" ht="33">
      <c r="B146" s="46" t="s">
        <v>735</v>
      </c>
      <c r="C146" s="12" t="s">
        <v>597</v>
      </c>
      <c r="D146" s="44" t="s">
        <v>756</v>
      </c>
      <c r="E146" s="44" t="s">
        <v>762</v>
      </c>
      <c r="F146" s="44">
        <v>0</v>
      </c>
      <c r="G146" s="35" t="s">
        <v>897</v>
      </c>
      <c r="H146" s="14" t="s">
        <v>771</v>
      </c>
    </row>
    <row r="147" spans="2:8" ht="33">
      <c r="B147" s="46" t="s">
        <v>736</v>
      </c>
      <c r="C147" s="12" t="s">
        <v>598</v>
      </c>
      <c r="D147" s="44" t="s">
        <v>749</v>
      </c>
      <c r="E147" s="44" t="s">
        <v>762</v>
      </c>
      <c r="F147" s="44">
        <v>4096</v>
      </c>
      <c r="G147" s="35" t="s">
        <v>898</v>
      </c>
      <c r="H147" s="14" t="s">
        <v>771</v>
      </c>
    </row>
    <row r="148" spans="2:8">
      <c r="B148" s="46" t="s">
        <v>737</v>
      </c>
      <c r="C148" s="12" t="s">
        <v>599</v>
      </c>
      <c r="D148" s="44" t="s">
        <v>753</v>
      </c>
      <c r="E148" s="44" t="s">
        <v>762</v>
      </c>
      <c r="F148" s="44">
        <v>0</v>
      </c>
      <c r="G148" s="12" t="s">
        <v>900</v>
      </c>
      <c r="H148" s="14" t="s">
        <v>771</v>
      </c>
    </row>
    <row r="149" spans="2:8">
      <c r="B149" s="46" t="s">
        <v>738</v>
      </c>
      <c r="C149" s="12" t="s">
        <v>600</v>
      </c>
      <c r="D149" s="44" t="s">
        <v>753</v>
      </c>
      <c r="E149" s="44" t="s">
        <v>762</v>
      </c>
      <c r="F149" s="44">
        <v>0</v>
      </c>
      <c r="G149" s="12" t="s">
        <v>899</v>
      </c>
      <c r="H149" s="14" t="s">
        <v>771</v>
      </c>
    </row>
    <row r="150" spans="2:8" ht="49.5">
      <c r="B150" s="64" t="s">
        <v>739</v>
      </c>
      <c r="C150" s="65" t="s">
        <v>601</v>
      </c>
      <c r="D150" s="44" t="s">
        <v>793</v>
      </c>
      <c r="E150" s="44" t="s">
        <v>762</v>
      </c>
      <c r="F150" s="44">
        <v>0</v>
      </c>
      <c r="G150" s="35" t="s">
        <v>901</v>
      </c>
      <c r="H150" s="14" t="s">
        <v>771</v>
      </c>
    </row>
    <row r="151" spans="2:8" s="34" customFormat="1" ht="49.5">
      <c r="B151" s="64"/>
      <c r="C151" s="65"/>
      <c r="D151" s="44" t="s">
        <v>757</v>
      </c>
      <c r="E151" s="44" t="s">
        <v>762</v>
      </c>
      <c r="F151" s="44">
        <v>0</v>
      </c>
      <c r="G151" s="35" t="s">
        <v>902</v>
      </c>
      <c r="H151" s="14" t="s">
        <v>771</v>
      </c>
    </row>
    <row r="152" spans="2:8" ht="49.5">
      <c r="B152" s="46" t="s">
        <v>740</v>
      </c>
      <c r="C152" s="12" t="s">
        <v>602</v>
      </c>
      <c r="D152" s="44" t="s">
        <v>746</v>
      </c>
      <c r="E152" s="44" t="s">
        <v>762</v>
      </c>
      <c r="F152" s="44">
        <v>0</v>
      </c>
      <c r="G152" s="35" t="s">
        <v>903</v>
      </c>
      <c r="H152" s="14" t="s">
        <v>771</v>
      </c>
    </row>
    <row r="153" spans="2:8">
      <c r="B153" s="46" t="s">
        <v>741</v>
      </c>
      <c r="C153" s="12" t="s">
        <v>603</v>
      </c>
      <c r="D153" s="44" t="s">
        <v>753</v>
      </c>
      <c r="E153" s="44" t="s">
        <v>762</v>
      </c>
      <c r="F153" s="44">
        <v>0</v>
      </c>
      <c r="G153" s="12" t="s">
        <v>904</v>
      </c>
      <c r="H153" s="14" t="s">
        <v>771</v>
      </c>
    </row>
    <row r="154" spans="2:8" ht="49.5">
      <c r="B154" s="46" t="s">
        <v>742</v>
      </c>
      <c r="C154" s="12" t="s">
        <v>604</v>
      </c>
      <c r="D154" s="44" t="s">
        <v>746</v>
      </c>
      <c r="E154" s="44" t="s">
        <v>762</v>
      </c>
      <c r="F154" s="44">
        <v>0</v>
      </c>
      <c r="G154" s="35" t="s">
        <v>905</v>
      </c>
      <c r="H154" s="14" t="s">
        <v>771</v>
      </c>
    </row>
    <row r="155" spans="2:8">
      <c r="B155" s="46" t="s">
        <v>743</v>
      </c>
      <c r="C155" s="12" t="s">
        <v>605</v>
      </c>
      <c r="D155" s="44" t="s">
        <v>753</v>
      </c>
      <c r="E155" s="44" t="s">
        <v>762</v>
      </c>
      <c r="F155" s="44">
        <v>0</v>
      </c>
      <c r="G155" s="12" t="s">
        <v>906</v>
      </c>
      <c r="H155" s="14" t="s">
        <v>771</v>
      </c>
    </row>
    <row r="156" spans="2:8" ht="33">
      <c r="B156" s="46" t="s">
        <v>744</v>
      </c>
      <c r="C156" s="12" t="s">
        <v>606</v>
      </c>
      <c r="D156" s="44" t="s">
        <v>746</v>
      </c>
      <c r="E156" s="44" t="s">
        <v>769</v>
      </c>
      <c r="F156" s="44" t="s">
        <v>759</v>
      </c>
      <c r="G156" s="35" t="s">
        <v>907</v>
      </c>
      <c r="H156" s="14" t="s">
        <v>771</v>
      </c>
    </row>
    <row r="157" spans="2:8" ht="49.5">
      <c r="B157" s="46" t="s">
        <v>957</v>
      </c>
      <c r="C157" s="49" t="s">
        <v>958</v>
      </c>
      <c r="D157" s="44" t="s">
        <v>959</v>
      </c>
      <c r="E157" s="44" t="s">
        <v>960</v>
      </c>
      <c r="F157" s="44">
        <v>0</v>
      </c>
      <c r="G157" s="35" t="s">
        <v>961</v>
      </c>
      <c r="H157" s="14" t="s">
        <v>962</v>
      </c>
    </row>
    <row r="158" spans="2:8" ht="49.5">
      <c r="B158" s="46" t="s">
        <v>963</v>
      </c>
      <c r="C158" s="49" t="s">
        <v>964</v>
      </c>
      <c r="D158" s="44" t="s">
        <v>965</v>
      </c>
      <c r="E158" s="44" t="s">
        <v>966</v>
      </c>
      <c r="F158" s="44">
        <v>0</v>
      </c>
      <c r="G158" s="50" t="s">
        <v>969</v>
      </c>
      <c r="H158" s="14" t="s">
        <v>962</v>
      </c>
    </row>
    <row r="159" spans="2:8" ht="33">
      <c r="B159" s="46" t="s">
        <v>967</v>
      </c>
      <c r="C159" s="49" t="s">
        <v>968</v>
      </c>
      <c r="D159" s="44" t="s">
        <v>965</v>
      </c>
      <c r="E159" s="44" t="s">
        <v>966</v>
      </c>
      <c r="F159" s="44">
        <v>0</v>
      </c>
      <c r="G159" s="50" t="s">
        <v>972</v>
      </c>
      <c r="H159" s="14" t="s">
        <v>962</v>
      </c>
    </row>
    <row r="160" spans="2:8">
      <c r="B160" s="46" t="s">
        <v>970</v>
      </c>
      <c r="C160" s="49" t="s">
        <v>971</v>
      </c>
      <c r="D160" s="44" t="s">
        <v>965</v>
      </c>
      <c r="E160" s="44" t="s">
        <v>966</v>
      </c>
      <c r="F160" s="44">
        <v>0</v>
      </c>
      <c r="G160" s="50" t="s">
        <v>973</v>
      </c>
      <c r="H160" s="14"/>
    </row>
    <row r="161" spans="2:8" ht="66">
      <c r="B161" s="46" t="s">
        <v>974</v>
      </c>
      <c r="C161" s="49" t="s">
        <v>975</v>
      </c>
      <c r="D161" s="44" t="s">
        <v>959</v>
      </c>
      <c r="E161" s="44" t="s">
        <v>976</v>
      </c>
      <c r="F161" s="44">
        <v>0</v>
      </c>
      <c r="G161" s="50" t="s">
        <v>977</v>
      </c>
      <c r="H161" s="14"/>
    </row>
    <row r="162" spans="2:8" ht="99">
      <c r="B162" s="46" t="s">
        <v>978</v>
      </c>
      <c r="C162" s="49" t="s">
        <v>979</v>
      </c>
      <c r="D162" s="44" t="s">
        <v>980</v>
      </c>
      <c r="E162" s="44" t="s">
        <v>976</v>
      </c>
      <c r="F162" s="44">
        <v>0</v>
      </c>
      <c r="G162" s="50" t="s">
        <v>985</v>
      </c>
      <c r="H162" s="14"/>
    </row>
    <row r="163" spans="2:8" ht="33">
      <c r="B163" s="46" t="s">
        <v>981</v>
      </c>
      <c r="C163" s="49" t="s">
        <v>982</v>
      </c>
      <c r="D163" s="44" t="s">
        <v>983</v>
      </c>
      <c r="E163" s="44" t="s">
        <v>976</v>
      </c>
      <c r="F163" s="44">
        <v>0</v>
      </c>
      <c r="G163" s="35" t="s">
        <v>984</v>
      </c>
      <c r="H163" s="14"/>
    </row>
    <row r="164" spans="2:8">
      <c r="B164" s="46" t="s">
        <v>986</v>
      </c>
      <c r="C164" s="49" t="s">
        <v>987</v>
      </c>
      <c r="D164" s="44" t="s">
        <v>983</v>
      </c>
      <c r="E164" s="44" t="s">
        <v>966</v>
      </c>
      <c r="F164" s="44">
        <v>0</v>
      </c>
      <c r="G164" s="35" t="s">
        <v>988</v>
      </c>
      <c r="H164" s="14"/>
    </row>
    <row r="165" spans="2:8">
      <c r="B165" s="46" t="s">
        <v>989</v>
      </c>
      <c r="C165" s="12" t="s">
        <v>1055</v>
      </c>
      <c r="D165" s="44" t="s">
        <v>999</v>
      </c>
      <c r="E165" s="44" t="s">
        <v>1056</v>
      </c>
      <c r="F165" s="44">
        <v>0</v>
      </c>
      <c r="G165" s="12" t="s">
        <v>1057</v>
      </c>
      <c r="H165" s="14"/>
    </row>
    <row r="166" spans="2:8">
      <c r="B166" s="46" t="s">
        <v>990</v>
      </c>
      <c r="C166" s="12" t="s">
        <v>991</v>
      </c>
      <c r="D166" s="44" t="s">
        <v>983</v>
      </c>
      <c r="E166" s="44" t="s">
        <v>966</v>
      </c>
      <c r="F166" s="44">
        <v>0</v>
      </c>
      <c r="G166" s="35" t="s">
        <v>995</v>
      </c>
      <c r="H166" s="14"/>
    </row>
    <row r="167" spans="2:8">
      <c r="B167" s="46" t="s">
        <v>992</v>
      </c>
      <c r="C167" s="49" t="s">
        <v>993</v>
      </c>
      <c r="D167" s="44" t="s">
        <v>983</v>
      </c>
      <c r="E167" s="44" t="s">
        <v>966</v>
      </c>
      <c r="F167" s="44">
        <v>0</v>
      </c>
      <c r="G167" s="35" t="s">
        <v>994</v>
      </c>
      <c r="H167" s="14"/>
    </row>
    <row r="168" spans="2:8">
      <c r="B168" s="46" t="s">
        <v>996</v>
      </c>
      <c r="C168" s="12" t="s">
        <v>997</v>
      </c>
      <c r="D168" s="44" t="s">
        <v>983</v>
      </c>
      <c r="E168" s="44" t="s">
        <v>1088</v>
      </c>
      <c r="F168" s="44">
        <v>0</v>
      </c>
      <c r="G168" s="50" t="s">
        <v>1058</v>
      </c>
      <c r="H168" s="14"/>
    </row>
    <row r="169" spans="2:8">
      <c r="B169" s="46" t="s">
        <v>998</v>
      </c>
      <c r="C169" s="12" t="s">
        <v>1052</v>
      </c>
      <c r="D169" s="44" t="s">
        <v>983</v>
      </c>
      <c r="E169" s="44" t="s">
        <v>1088</v>
      </c>
      <c r="F169" s="44">
        <v>0</v>
      </c>
      <c r="G169" s="50" t="s">
        <v>1059</v>
      </c>
      <c r="H169" s="14"/>
    </row>
    <row r="170" spans="2:8">
      <c r="B170" s="46" t="s">
        <v>1000</v>
      </c>
      <c r="C170" s="12" t="s">
        <v>1053</v>
      </c>
      <c r="D170" s="44" t="s">
        <v>983</v>
      </c>
      <c r="E170" s="44" t="s">
        <v>1088</v>
      </c>
      <c r="F170" s="44">
        <v>0</v>
      </c>
      <c r="G170" s="50" t="s">
        <v>1060</v>
      </c>
      <c r="H170" s="14"/>
    </row>
    <row r="171" spans="2:8">
      <c r="B171" s="46" t="s">
        <v>1001</v>
      </c>
      <c r="C171" s="12" t="s">
        <v>1002</v>
      </c>
      <c r="D171" s="44" t="s">
        <v>983</v>
      </c>
      <c r="E171" s="44" t="s">
        <v>1089</v>
      </c>
      <c r="F171" s="44">
        <v>0</v>
      </c>
      <c r="G171" s="50" t="s">
        <v>1061</v>
      </c>
      <c r="H171" s="14"/>
    </row>
    <row r="172" spans="2:8">
      <c r="B172" s="46" t="s">
        <v>1003</v>
      </c>
      <c r="C172" s="12" t="s">
        <v>1054</v>
      </c>
      <c r="D172" s="44" t="s">
        <v>983</v>
      </c>
      <c r="E172" s="44" t="s">
        <v>1088</v>
      </c>
      <c r="F172" s="44">
        <v>0</v>
      </c>
      <c r="G172" s="50" t="s">
        <v>1062</v>
      </c>
      <c r="H172" s="14"/>
    </row>
    <row r="173" spans="2:8">
      <c r="B173" s="46" t="s">
        <v>1004</v>
      </c>
      <c r="C173" s="12" t="s">
        <v>1005</v>
      </c>
      <c r="D173" s="44" t="s">
        <v>983</v>
      </c>
      <c r="E173" s="44" t="s">
        <v>1089</v>
      </c>
      <c r="F173" s="44">
        <v>0</v>
      </c>
      <c r="G173" s="50" t="s">
        <v>1063</v>
      </c>
      <c r="H173" s="14"/>
    </row>
    <row r="174" spans="2:8">
      <c r="B174" s="46" t="s">
        <v>1006</v>
      </c>
      <c r="C174" s="12" t="s">
        <v>1007</v>
      </c>
      <c r="D174" s="44" t="s">
        <v>983</v>
      </c>
      <c r="E174" s="44" t="s">
        <v>1088</v>
      </c>
      <c r="F174" s="44">
        <v>0</v>
      </c>
      <c r="G174" s="50" t="s">
        <v>1064</v>
      </c>
      <c r="H174" s="14"/>
    </row>
    <row r="175" spans="2:8">
      <c r="B175" s="46" t="s">
        <v>1008</v>
      </c>
      <c r="C175" s="12" t="s">
        <v>1009</v>
      </c>
      <c r="D175" s="44" t="s">
        <v>999</v>
      </c>
      <c r="E175" s="44" t="s">
        <v>1089</v>
      </c>
      <c r="F175" s="44">
        <v>0</v>
      </c>
      <c r="G175" s="50" t="s">
        <v>1065</v>
      </c>
      <c r="H175" s="14"/>
    </row>
    <row r="176" spans="2:8" ht="49.5">
      <c r="B176" s="46" t="s">
        <v>1010</v>
      </c>
      <c r="C176" s="12" t="s">
        <v>1011</v>
      </c>
      <c r="D176" s="44" t="s">
        <v>983</v>
      </c>
      <c r="E176" s="44" t="s">
        <v>1089</v>
      </c>
      <c r="F176" s="44">
        <v>0</v>
      </c>
      <c r="G176" s="50" t="s">
        <v>1070</v>
      </c>
      <c r="H176" s="14"/>
    </row>
    <row r="177" spans="2:8">
      <c r="B177" s="46" t="s">
        <v>1012</v>
      </c>
      <c r="C177" s="12" t="s">
        <v>1013</v>
      </c>
      <c r="D177" s="44" t="s">
        <v>983</v>
      </c>
      <c r="E177" s="44" t="s">
        <v>1089</v>
      </c>
      <c r="F177" s="44">
        <v>0</v>
      </c>
      <c r="G177" s="50" t="s">
        <v>1066</v>
      </c>
      <c r="H177" s="14"/>
    </row>
    <row r="178" spans="2:8">
      <c r="B178" s="46" t="s">
        <v>1014</v>
      </c>
      <c r="C178" s="12" t="s">
        <v>1015</v>
      </c>
      <c r="D178" s="44" t="s">
        <v>983</v>
      </c>
      <c r="E178" s="44" t="s">
        <v>1089</v>
      </c>
      <c r="F178" s="44">
        <v>0</v>
      </c>
      <c r="G178" s="50" t="s">
        <v>1067</v>
      </c>
      <c r="H178" s="14"/>
    </row>
    <row r="179" spans="2:8">
      <c r="B179" s="46" t="s">
        <v>1016</v>
      </c>
      <c r="C179" s="12" t="s">
        <v>1017</v>
      </c>
      <c r="D179" s="44" t="s">
        <v>983</v>
      </c>
      <c r="E179" s="44" t="s">
        <v>1089</v>
      </c>
      <c r="F179" s="44">
        <v>0</v>
      </c>
      <c r="G179" s="50" t="s">
        <v>1068</v>
      </c>
      <c r="H179" s="14"/>
    </row>
    <row r="180" spans="2:8">
      <c r="B180" s="46" t="s">
        <v>1018</v>
      </c>
      <c r="C180" s="12" t="s">
        <v>1019</v>
      </c>
      <c r="D180" s="44" t="s">
        <v>983</v>
      </c>
      <c r="E180" s="44" t="s">
        <v>1088</v>
      </c>
      <c r="F180" s="44">
        <v>0</v>
      </c>
      <c r="G180" s="50" t="s">
        <v>1069</v>
      </c>
      <c r="H180" s="14"/>
    </row>
    <row r="181" spans="2:8">
      <c r="B181" s="46" t="s">
        <v>1020</v>
      </c>
      <c r="C181" s="12" t="s">
        <v>1021</v>
      </c>
      <c r="D181" s="44" t="s">
        <v>1071</v>
      </c>
      <c r="E181" s="44" t="s">
        <v>1089</v>
      </c>
      <c r="F181" s="44">
        <v>0</v>
      </c>
      <c r="G181" s="50" t="s">
        <v>1072</v>
      </c>
      <c r="H181" s="14"/>
    </row>
    <row r="182" spans="2:8">
      <c r="B182" s="46" t="s">
        <v>1022</v>
      </c>
      <c r="C182" s="12" t="s">
        <v>1023</v>
      </c>
      <c r="D182" s="44" t="s">
        <v>1071</v>
      </c>
      <c r="E182" s="44" t="s">
        <v>1089</v>
      </c>
      <c r="F182" s="44">
        <v>0</v>
      </c>
      <c r="G182" s="50" t="s">
        <v>1073</v>
      </c>
      <c r="H182" s="14"/>
    </row>
    <row r="183" spans="2:8">
      <c r="B183" s="46" t="s">
        <v>1024</v>
      </c>
      <c r="C183" s="12" t="s">
        <v>1025</v>
      </c>
      <c r="D183" s="44" t="s">
        <v>983</v>
      </c>
      <c r="E183" s="44" t="s">
        <v>1089</v>
      </c>
      <c r="F183" s="44">
        <v>0</v>
      </c>
      <c r="G183" s="50" t="s">
        <v>1075</v>
      </c>
      <c r="H183" s="14"/>
    </row>
    <row r="184" spans="2:8">
      <c r="B184" s="46" t="s">
        <v>1026</v>
      </c>
      <c r="C184" s="12" t="s">
        <v>1027</v>
      </c>
      <c r="D184" s="44" t="s">
        <v>983</v>
      </c>
      <c r="E184" s="44" t="s">
        <v>1089</v>
      </c>
      <c r="F184" s="44">
        <v>0</v>
      </c>
      <c r="G184" s="50" t="s">
        <v>1074</v>
      </c>
      <c r="H184" s="14"/>
    </row>
    <row r="185" spans="2:8">
      <c r="B185" s="46" t="s">
        <v>1028</v>
      </c>
      <c r="C185" s="12" t="s">
        <v>1029</v>
      </c>
      <c r="D185" s="44" t="s">
        <v>999</v>
      </c>
      <c r="E185" s="44" t="s">
        <v>1089</v>
      </c>
      <c r="F185" s="44">
        <v>0</v>
      </c>
      <c r="G185" s="50" t="s">
        <v>1076</v>
      </c>
      <c r="H185" s="14"/>
    </row>
    <row r="186" spans="2:8">
      <c r="B186" s="46" t="s">
        <v>1030</v>
      </c>
      <c r="C186" s="12" t="s">
        <v>1031</v>
      </c>
      <c r="D186" s="44" t="s">
        <v>999</v>
      </c>
      <c r="E186" s="44" t="s">
        <v>1089</v>
      </c>
      <c r="F186" s="44">
        <v>0</v>
      </c>
      <c r="G186" s="50" t="s">
        <v>1077</v>
      </c>
      <c r="H186" s="14"/>
    </row>
    <row r="187" spans="2:8">
      <c r="B187" s="46" t="s">
        <v>1032</v>
      </c>
      <c r="C187" s="12" t="s">
        <v>1033</v>
      </c>
      <c r="D187" s="44" t="s">
        <v>999</v>
      </c>
      <c r="E187" s="44" t="s">
        <v>1089</v>
      </c>
      <c r="F187" s="44">
        <v>0</v>
      </c>
      <c r="G187" s="50" t="s">
        <v>1078</v>
      </c>
      <c r="H187" s="14"/>
    </row>
    <row r="188" spans="2:8">
      <c r="B188" s="46" t="s">
        <v>1034</v>
      </c>
      <c r="C188" s="12" t="s">
        <v>1035</v>
      </c>
      <c r="D188" s="44" t="s">
        <v>999</v>
      </c>
      <c r="E188" s="44" t="s">
        <v>1089</v>
      </c>
      <c r="F188" s="44">
        <v>0</v>
      </c>
      <c r="G188" s="50" t="s">
        <v>1079</v>
      </c>
      <c r="H188" s="14"/>
    </row>
    <row r="189" spans="2:8">
      <c r="B189" s="46" t="s">
        <v>1036</v>
      </c>
      <c r="C189" s="12" t="s">
        <v>1037</v>
      </c>
      <c r="D189" s="44" t="s">
        <v>999</v>
      </c>
      <c r="E189" s="44" t="s">
        <v>1089</v>
      </c>
      <c r="F189" s="44">
        <v>0</v>
      </c>
      <c r="G189" s="50" t="s">
        <v>1081</v>
      </c>
      <c r="H189" s="14"/>
    </row>
    <row r="190" spans="2:8">
      <c r="B190" s="46" t="s">
        <v>1038</v>
      </c>
      <c r="C190" s="12" t="s">
        <v>1039</v>
      </c>
      <c r="D190" s="44" t="s">
        <v>999</v>
      </c>
      <c r="E190" s="44" t="s">
        <v>1089</v>
      </c>
      <c r="F190" s="44">
        <v>0</v>
      </c>
      <c r="G190" s="50" t="s">
        <v>1082</v>
      </c>
      <c r="H190" s="14"/>
    </row>
    <row r="191" spans="2:8">
      <c r="B191" s="46" t="s">
        <v>1040</v>
      </c>
      <c r="C191" s="12" t="s">
        <v>1041</v>
      </c>
      <c r="D191" s="44" t="s">
        <v>999</v>
      </c>
      <c r="E191" s="44" t="s">
        <v>1089</v>
      </c>
      <c r="F191" s="44">
        <v>0</v>
      </c>
      <c r="G191" s="50" t="s">
        <v>1083</v>
      </c>
      <c r="H191" s="14"/>
    </row>
    <row r="192" spans="2:8">
      <c r="B192" s="46" t="s">
        <v>1042</v>
      </c>
      <c r="C192" s="12" t="s">
        <v>1043</v>
      </c>
      <c r="D192" s="44" t="s">
        <v>999</v>
      </c>
      <c r="E192" s="44" t="s">
        <v>1089</v>
      </c>
      <c r="F192" s="44">
        <v>0</v>
      </c>
      <c r="G192" s="50" t="s">
        <v>1080</v>
      </c>
      <c r="H192" s="14"/>
    </row>
    <row r="193" spans="2:8" ht="33">
      <c r="B193" s="46" t="s">
        <v>1044</v>
      </c>
      <c r="C193" s="12" t="s">
        <v>1045</v>
      </c>
      <c r="D193" s="44" t="s">
        <v>999</v>
      </c>
      <c r="E193" s="44" t="s">
        <v>1089</v>
      </c>
      <c r="F193" s="44">
        <v>0</v>
      </c>
      <c r="G193" s="50" t="s">
        <v>1084</v>
      </c>
      <c r="H193" s="14"/>
    </row>
    <row r="194" spans="2:8">
      <c r="B194" s="46" t="s">
        <v>1046</v>
      </c>
      <c r="C194" s="12" t="s">
        <v>1047</v>
      </c>
      <c r="D194" s="44" t="s">
        <v>999</v>
      </c>
      <c r="E194" s="44" t="s">
        <v>1089</v>
      </c>
      <c r="F194" s="44">
        <v>0</v>
      </c>
      <c r="G194" s="50" t="s">
        <v>1087</v>
      </c>
      <c r="H194" s="14"/>
    </row>
    <row r="195" spans="2:8">
      <c r="B195" s="46" t="s">
        <v>1048</v>
      </c>
      <c r="C195" s="12" t="s">
        <v>1049</v>
      </c>
      <c r="D195" s="44" t="s">
        <v>999</v>
      </c>
      <c r="E195" s="44" t="s">
        <v>1089</v>
      </c>
      <c r="F195" s="44">
        <v>0</v>
      </c>
      <c r="G195" s="50" t="s">
        <v>1085</v>
      </c>
      <c r="H195" s="14"/>
    </row>
    <row r="196" spans="2:8" ht="33.75" thickBot="1">
      <c r="B196" s="47" t="s">
        <v>1050</v>
      </c>
      <c r="C196" s="52" t="s">
        <v>1051</v>
      </c>
      <c r="D196" s="16" t="s">
        <v>999</v>
      </c>
      <c r="E196" s="16" t="s">
        <v>1089</v>
      </c>
      <c r="F196" s="16">
        <v>0</v>
      </c>
      <c r="G196" s="53" t="s">
        <v>1086</v>
      </c>
      <c r="H196" s="17"/>
    </row>
  </sheetData>
  <mergeCells count="10">
    <mergeCell ref="B83:B85"/>
    <mergeCell ref="C83:C85"/>
    <mergeCell ref="B150:B151"/>
    <mergeCell ref="C150:C151"/>
    <mergeCell ref="J2:K2"/>
    <mergeCell ref="B5:H5"/>
    <mergeCell ref="B22:B23"/>
    <mergeCell ref="C22:C23"/>
    <mergeCell ref="C52:C59"/>
    <mergeCell ref="B52:B59"/>
  </mergeCells>
  <phoneticPr fontId="1" type="noConversion"/>
  <pageMargins left="0.7" right="0.7" top="0.75" bottom="0.75" header="0.3" footer="0.3"/>
  <pageSetup paperSize="9" scale="4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2:P71"/>
  <sheetViews>
    <sheetView showGridLines="0" topLeftCell="A28" zoomScale="85" zoomScaleNormal="85" workbookViewId="0">
      <selection activeCell="R25" sqref="R25"/>
    </sheetView>
  </sheetViews>
  <sheetFormatPr defaultRowHeight="16.5"/>
  <sheetData>
    <row r="2" spans="2:2">
      <c r="B2" t="s">
        <v>149</v>
      </c>
    </row>
    <row r="3" spans="2:2">
      <c r="B3" t="s">
        <v>182</v>
      </c>
    </row>
    <row r="22" spans="2:16" ht="76.5" customHeight="1">
      <c r="B22" s="4" t="s">
        <v>137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10"/>
      <c r="O22" s="10"/>
      <c r="P22" s="10"/>
    </row>
    <row r="23" spans="2:16" ht="78" customHeight="1">
      <c r="B23" s="4" t="s">
        <v>138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10"/>
      <c r="O23" s="10"/>
      <c r="P23" s="10"/>
    </row>
    <row r="24" spans="2:16" ht="76.5" customHeight="1">
      <c r="B24" s="4" t="s">
        <v>139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10"/>
      <c r="O24" s="10"/>
      <c r="P24" s="10"/>
    </row>
    <row r="25" spans="2:16" ht="76.5" customHeight="1">
      <c r="B25" s="4" t="s">
        <v>140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10"/>
      <c r="O25" s="10"/>
      <c r="P25" s="10"/>
    </row>
    <row r="26" spans="2:16" ht="76.5" customHeight="1">
      <c r="B26" s="4" t="s">
        <v>141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10"/>
      <c r="O26" s="10"/>
      <c r="P26" s="10"/>
    </row>
    <row r="27" spans="2:16" ht="76.5" customHeight="1">
      <c r="B27" s="4" t="s">
        <v>142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"/>
      <c r="O27" s="10"/>
      <c r="P27" s="10"/>
    </row>
    <row r="28" spans="2:16" ht="57" customHeight="1">
      <c r="B28" s="4" t="s">
        <v>143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10"/>
      <c r="O28" s="10"/>
      <c r="P28" s="10"/>
    </row>
    <row r="29" spans="2:16" ht="184.5" customHeight="1">
      <c r="B29" s="4" t="s">
        <v>144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10"/>
      <c r="O29" s="10"/>
      <c r="P29" s="10"/>
    </row>
    <row r="30" spans="2:16" ht="67.5" customHeight="1">
      <c r="B30" s="4" t="s">
        <v>145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10"/>
      <c r="O30" s="10"/>
      <c r="P30" s="10"/>
    </row>
    <row r="31" spans="2:16" ht="57.75" customHeight="1">
      <c r="B31" s="4" t="s">
        <v>146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10"/>
      <c r="O31" s="10"/>
      <c r="P31" s="10"/>
    </row>
    <row r="32" spans="2:16" ht="57" customHeight="1">
      <c r="B32" s="5" t="s">
        <v>147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10"/>
      <c r="O32" s="10"/>
      <c r="P32" s="10"/>
    </row>
    <row r="33" spans="2:16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2:16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2:16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2:16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2:16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2:16" ht="13.5" customHeight="1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2:16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2:16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6"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2:16"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2:16"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2:16"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2:16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2:16"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2:16"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2:16"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3:16"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3:16"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3:16"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3:16"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3:16"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3:16"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3:16"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3:16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3:16"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3:16"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3:16"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3:16"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3:16"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3:16"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3:16"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3:16"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3:16"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3:16"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3:16"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3:16"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3:16"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3:16"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spans="3:16"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</sheetData>
  <mergeCells count="11">
    <mergeCell ref="C32:M32"/>
    <mergeCell ref="C27:M27"/>
    <mergeCell ref="C28:M28"/>
    <mergeCell ref="C29:M29"/>
    <mergeCell ref="C30:M30"/>
    <mergeCell ref="C31:M31"/>
    <mergeCell ref="C22:M22"/>
    <mergeCell ref="C23:M23"/>
    <mergeCell ref="C24:M24"/>
    <mergeCell ref="C25:M25"/>
    <mergeCell ref="C26:M26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2:F23"/>
  <sheetViews>
    <sheetView zoomScale="85" zoomScaleNormal="85" workbookViewId="0">
      <selection activeCell="I20" sqref="I20"/>
    </sheetView>
  </sheetViews>
  <sheetFormatPr defaultRowHeight="16.5"/>
  <cols>
    <col min="2" max="2" width="23.375" customWidth="1"/>
    <col min="6" max="6" width="49.875" style="9" customWidth="1"/>
    <col min="13" max="13" width="18.625" bestFit="1" customWidth="1"/>
    <col min="14" max="14" width="13.125" customWidth="1"/>
    <col min="17" max="17" width="19.75" bestFit="1" customWidth="1"/>
  </cols>
  <sheetData>
    <row r="2" spans="2:6">
      <c r="B2" t="s">
        <v>150</v>
      </c>
    </row>
    <row r="3" spans="2:6">
      <c r="B3" t="s">
        <v>183</v>
      </c>
    </row>
    <row r="4" spans="2:6" ht="17.25" thickBot="1"/>
    <row r="5" spans="2:6">
      <c r="B5" s="19" t="s">
        <v>74</v>
      </c>
      <c r="C5" s="20" t="s">
        <v>105</v>
      </c>
      <c r="D5" s="20" t="s">
        <v>100</v>
      </c>
      <c r="E5" s="20" t="s">
        <v>101</v>
      </c>
      <c r="F5" s="22" t="s">
        <v>102</v>
      </c>
    </row>
    <row r="6" spans="2:6">
      <c r="B6" s="64" t="s">
        <v>103</v>
      </c>
      <c r="C6" s="7" t="s">
        <v>106</v>
      </c>
      <c r="D6" s="7" t="s">
        <v>108</v>
      </c>
      <c r="E6" s="7">
        <v>0</v>
      </c>
      <c r="F6" s="24" t="s">
        <v>109</v>
      </c>
    </row>
    <row r="7" spans="2:6">
      <c r="B7" s="64"/>
      <c r="C7" s="7" t="s">
        <v>107</v>
      </c>
      <c r="D7" s="7" t="s">
        <v>119</v>
      </c>
      <c r="E7" s="7">
        <v>0</v>
      </c>
      <c r="F7" s="24" t="s">
        <v>104</v>
      </c>
    </row>
    <row r="8" spans="2:6">
      <c r="B8" s="64" t="s">
        <v>110</v>
      </c>
      <c r="C8" s="7" t="s">
        <v>106</v>
      </c>
      <c r="D8" s="7" t="s">
        <v>108</v>
      </c>
      <c r="E8" s="7">
        <v>0</v>
      </c>
      <c r="F8" s="24" t="s">
        <v>109</v>
      </c>
    </row>
    <row r="9" spans="2:6">
      <c r="B9" s="64"/>
      <c r="C9" s="7" t="s">
        <v>107</v>
      </c>
      <c r="D9" s="7" t="s">
        <v>112</v>
      </c>
      <c r="E9" s="7">
        <v>0</v>
      </c>
      <c r="F9" s="24" t="s">
        <v>111</v>
      </c>
    </row>
    <row r="10" spans="2:6">
      <c r="B10" s="64" t="s">
        <v>113</v>
      </c>
      <c r="C10" s="7" t="s">
        <v>114</v>
      </c>
      <c r="D10" s="7" t="s">
        <v>108</v>
      </c>
      <c r="E10" s="7">
        <v>0</v>
      </c>
      <c r="F10" s="24" t="s">
        <v>109</v>
      </c>
    </row>
    <row r="11" spans="2:6" ht="49.5">
      <c r="B11" s="64"/>
      <c r="C11" s="7" t="s">
        <v>115</v>
      </c>
      <c r="D11" s="7" t="s">
        <v>119</v>
      </c>
      <c r="E11" s="7">
        <v>0</v>
      </c>
      <c r="F11" s="23" t="s">
        <v>116</v>
      </c>
    </row>
    <row r="12" spans="2:6">
      <c r="B12" s="64"/>
      <c r="C12" s="7" t="s">
        <v>117</v>
      </c>
      <c r="D12" s="7" t="s">
        <v>108</v>
      </c>
      <c r="E12" s="7">
        <v>0</v>
      </c>
      <c r="F12" s="24" t="s">
        <v>109</v>
      </c>
    </row>
    <row r="13" spans="2:6" ht="49.5">
      <c r="B13" s="64"/>
      <c r="C13" s="7" t="s">
        <v>118</v>
      </c>
      <c r="D13" s="7" t="s">
        <v>119</v>
      </c>
      <c r="E13" s="7">
        <v>0</v>
      </c>
      <c r="F13" s="23" t="s">
        <v>121</v>
      </c>
    </row>
    <row r="14" spans="2:6" ht="33">
      <c r="B14" s="64"/>
      <c r="C14" s="7" t="s">
        <v>120</v>
      </c>
      <c r="D14" s="7" t="s">
        <v>119</v>
      </c>
      <c r="E14" s="7">
        <v>0</v>
      </c>
      <c r="F14" s="23" t="s">
        <v>122</v>
      </c>
    </row>
    <row r="15" spans="2:6">
      <c r="B15" s="64" t="s">
        <v>123</v>
      </c>
      <c r="C15" s="7" t="s">
        <v>106</v>
      </c>
      <c r="D15" s="7" t="s">
        <v>108</v>
      </c>
      <c r="E15" s="7">
        <v>0</v>
      </c>
      <c r="F15" s="23" t="s">
        <v>109</v>
      </c>
    </row>
    <row r="16" spans="2:6" ht="49.5">
      <c r="B16" s="64"/>
      <c r="C16" s="7" t="s">
        <v>124</v>
      </c>
      <c r="D16" s="7" t="s">
        <v>112</v>
      </c>
      <c r="E16" s="7">
        <v>0</v>
      </c>
      <c r="F16" s="23" t="s">
        <v>131</v>
      </c>
    </row>
    <row r="17" spans="2:6" ht="49.5">
      <c r="B17" s="64"/>
      <c r="C17" s="7" t="s">
        <v>128</v>
      </c>
      <c r="D17" s="7" t="s">
        <v>112</v>
      </c>
      <c r="E17" s="7">
        <v>0</v>
      </c>
      <c r="F17" s="23" t="s">
        <v>129</v>
      </c>
    </row>
    <row r="18" spans="2:6" ht="49.5">
      <c r="B18" s="64"/>
      <c r="C18" s="7" t="s">
        <v>127</v>
      </c>
      <c r="D18" s="7" t="s">
        <v>112</v>
      </c>
      <c r="E18" s="7">
        <v>0</v>
      </c>
      <c r="F18" s="23" t="s">
        <v>130</v>
      </c>
    </row>
    <row r="19" spans="2:6" ht="49.5">
      <c r="B19" s="64"/>
      <c r="C19" s="7" t="s">
        <v>115</v>
      </c>
      <c r="D19" s="7" t="s">
        <v>112</v>
      </c>
      <c r="E19" s="7">
        <v>0</v>
      </c>
      <c r="F19" s="23" t="s">
        <v>132</v>
      </c>
    </row>
    <row r="20" spans="2:6" ht="49.5">
      <c r="B20" s="64"/>
      <c r="C20" s="7" t="s">
        <v>126</v>
      </c>
      <c r="D20" s="7" t="s">
        <v>112</v>
      </c>
      <c r="E20" s="7">
        <v>0</v>
      </c>
      <c r="F20" s="23" t="s">
        <v>133</v>
      </c>
    </row>
    <row r="21" spans="2:6" ht="49.5">
      <c r="B21" s="64"/>
      <c r="C21" s="7" t="s">
        <v>125</v>
      </c>
      <c r="D21" s="7" t="s">
        <v>112</v>
      </c>
      <c r="E21" s="7">
        <v>1</v>
      </c>
      <c r="F21" s="23" t="s">
        <v>134</v>
      </c>
    </row>
    <row r="22" spans="2:6" ht="49.5">
      <c r="B22" s="64"/>
      <c r="C22" s="7" t="s">
        <v>118</v>
      </c>
      <c r="D22" s="7" t="s">
        <v>112</v>
      </c>
      <c r="E22" s="7">
        <v>0</v>
      </c>
      <c r="F22" s="23" t="s">
        <v>135</v>
      </c>
    </row>
    <row r="23" spans="2:6" ht="50.25" thickBot="1">
      <c r="B23" s="71"/>
      <c r="C23" s="16" t="s">
        <v>120</v>
      </c>
      <c r="D23" s="16" t="s">
        <v>112</v>
      </c>
      <c r="E23" s="16">
        <v>0</v>
      </c>
      <c r="F23" s="25" t="s">
        <v>136</v>
      </c>
    </row>
  </sheetData>
  <mergeCells count="4">
    <mergeCell ref="B6:B7"/>
    <mergeCell ref="B8:B9"/>
    <mergeCell ref="B10:B14"/>
    <mergeCell ref="B15:B23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U1048576"/>
  <sheetViews>
    <sheetView zoomScale="85" zoomScaleNormal="85" workbookViewId="0">
      <selection activeCell="N3" sqref="N3"/>
    </sheetView>
  </sheetViews>
  <sheetFormatPr defaultRowHeight="16.5"/>
  <cols>
    <col min="3" max="3" width="10.875" bestFit="1" customWidth="1"/>
    <col min="5" max="5" width="12.5" bestFit="1" customWidth="1"/>
    <col min="13" max="13" width="9.75" customWidth="1"/>
    <col min="14" max="14" width="18.875" customWidth="1"/>
    <col min="15" max="15" width="7.75" customWidth="1"/>
    <col min="16" max="16" width="7.75" style="18" customWidth="1"/>
    <col min="17" max="17" width="7.375" bestFit="1" customWidth="1"/>
    <col min="18" max="18" width="13.625" style="18" customWidth="1"/>
    <col min="19" max="19" width="14.125" style="18" customWidth="1"/>
    <col min="20" max="20" width="18.125" style="18" bestFit="1" customWidth="1"/>
    <col min="21" max="21" width="61.75" style="9" customWidth="1"/>
  </cols>
  <sheetData>
    <row r="1" spans="2:21" ht="17.25" thickBot="1"/>
    <row r="2" spans="2:21">
      <c r="B2" s="66" t="s">
        <v>187</v>
      </c>
      <c r="C2" s="75"/>
      <c r="D2" s="75" t="s">
        <v>188</v>
      </c>
      <c r="E2" s="67"/>
    </row>
    <row r="3" spans="2:21">
      <c r="B3" s="13" t="s">
        <v>193</v>
      </c>
      <c r="C3" s="7" t="s">
        <v>202</v>
      </c>
      <c r="D3" s="7" t="s">
        <v>196</v>
      </c>
      <c r="E3" s="14" t="s">
        <v>198</v>
      </c>
    </row>
    <row r="4" spans="2:21">
      <c r="B4" s="13" t="s">
        <v>194</v>
      </c>
      <c r="C4" s="7" t="s">
        <v>195</v>
      </c>
      <c r="D4" s="7" t="s">
        <v>197</v>
      </c>
      <c r="E4" s="14" t="s">
        <v>199</v>
      </c>
    </row>
    <row r="5" spans="2:21" ht="17.25" thickBot="1">
      <c r="B5" s="15"/>
      <c r="C5" s="16"/>
      <c r="D5" s="16" t="s">
        <v>200</v>
      </c>
      <c r="E5" s="17" t="s">
        <v>201</v>
      </c>
    </row>
    <row r="6" spans="2:21" ht="17.25" thickBot="1"/>
    <row r="7" spans="2:21" ht="17.25" thickBot="1">
      <c r="B7" s="72" t="s">
        <v>184</v>
      </c>
      <c r="C7" s="73"/>
      <c r="D7" s="73"/>
      <c r="E7" s="73"/>
      <c r="F7" s="73"/>
      <c r="G7" s="73"/>
      <c r="H7" s="73"/>
      <c r="I7" s="73"/>
      <c r="J7" s="73"/>
      <c r="K7" s="74"/>
      <c r="M7" s="68" t="s">
        <v>360</v>
      </c>
      <c r="N7" s="69"/>
      <c r="O7" s="69"/>
      <c r="P7" s="69"/>
      <c r="Q7" s="69"/>
      <c r="R7" s="69"/>
      <c r="S7" s="69"/>
      <c r="T7" s="69"/>
      <c r="U7" s="70"/>
    </row>
    <row r="8" spans="2:21" ht="17.25" thickBot="1"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2:21" ht="33">
      <c r="M9" s="19" t="s">
        <v>185</v>
      </c>
      <c r="N9" s="20" t="s">
        <v>186</v>
      </c>
      <c r="O9" s="21" t="s">
        <v>370</v>
      </c>
      <c r="P9" s="21" t="s">
        <v>188</v>
      </c>
      <c r="Q9" s="21" t="s">
        <v>189</v>
      </c>
      <c r="R9" s="21" t="s">
        <v>396</v>
      </c>
      <c r="S9" s="21" t="s">
        <v>397</v>
      </c>
      <c r="T9" s="21" t="s">
        <v>376</v>
      </c>
      <c r="U9" s="22" t="s">
        <v>190</v>
      </c>
    </row>
    <row r="10" spans="2:21" ht="49.5">
      <c r="M10" s="13" t="s">
        <v>203</v>
      </c>
      <c r="N10" s="7" t="s">
        <v>285</v>
      </c>
      <c r="O10" s="7" t="s">
        <v>371</v>
      </c>
      <c r="P10" s="7" t="s">
        <v>372</v>
      </c>
      <c r="Q10" s="7">
        <v>4</v>
      </c>
      <c r="R10" s="7">
        <v>0</v>
      </c>
      <c r="S10" s="7">
        <v>1</v>
      </c>
      <c r="T10" s="7">
        <v>0</v>
      </c>
      <c r="U10" s="23" t="s">
        <v>373</v>
      </c>
    </row>
    <row r="11" spans="2:21" ht="33">
      <c r="M11" s="13" t="s">
        <v>204</v>
      </c>
      <c r="N11" s="7" t="s">
        <v>286</v>
      </c>
      <c r="O11" s="7" t="s">
        <v>371</v>
      </c>
      <c r="P11" s="7" t="s">
        <v>372</v>
      </c>
      <c r="Q11" s="7">
        <v>4</v>
      </c>
      <c r="R11" s="7">
        <v>128</v>
      </c>
      <c r="S11" s="7" t="s">
        <v>398</v>
      </c>
      <c r="T11" s="6" t="s">
        <v>377</v>
      </c>
      <c r="U11" s="24" t="s">
        <v>374</v>
      </c>
    </row>
    <row r="12" spans="2:21" ht="33">
      <c r="M12" s="13" t="s">
        <v>205</v>
      </c>
      <c r="N12" s="7" t="s">
        <v>287</v>
      </c>
      <c r="O12" s="7" t="s">
        <v>371</v>
      </c>
      <c r="P12" s="7" t="s">
        <v>372</v>
      </c>
      <c r="Q12" s="7">
        <v>4</v>
      </c>
      <c r="R12" s="7">
        <v>128</v>
      </c>
      <c r="S12" s="7" t="s">
        <v>398</v>
      </c>
      <c r="T12" s="6" t="s">
        <v>378</v>
      </c>
      <c r="U12" s="24" t="s">
        <v>375</v>
      </c>
    </row>
    <row r="13" spans="2:21">
      <c r="M13" s="13" t="s">
        <v>206</v>
      </c>
      <c r="N13" s="7" t="s">
        <v>288</v>
      </c>
      <c r="O13" s="7" t="s">
        <v>371</v>
      </c>
      <c r="P13" s="7" t="s">
        <v>372</v>
      </c>
      <c r="Q13" s="7">
        <v>4</v>
      </c>
      <c r="R13" s="7">
        <v>0</v>
      </c>
      <c r="S13" s="7" t="s">
        <v>398</v>
      </c>
      <c r="T13" s="7">
        <v>0</v>
      </c>
      <c r="U13" s="24" t="s">
        <v>380</v>
      </c>
    </row>
    <row r="14" spans="2:21">
      <c r="M14" s="13" t="s">
        <v>207</v>
      </c>
      <c r="N14" s="7" t="s">
        <v>289</v>
      </c>
      <c r="O14" s="7" t="s">
        <v>371</v>
      </c>
      <c r="P14" s="7" t="s">
        <v>372</v>
      </c>
      <c r="Q14" s="7">
        <v>4</v>
      </c>
      <c r="R14" s="7">
        <v>0</v>
      </c>
      <c r="S14" s="7" t="s">
        <v>398</v>
      </c>
      <c r="T14" s="7">
        <v>0</v>
      </c>
      <c r="U14" s="24" t="s">
        <v>379</v>
      </c>
    </row>
    <row r="15" spans="2:21">
      <c r="M15" s="13" t="s">
        <v>208</v>
      </c>
      <c r="N15" s="7" t="s">
        <v>290</v>
      </c>
      <c r="O15" s="7" t="s">
        <v>381</v>
      </c>
      <c r="P15" s="7" t="s">
        <v>381</v>
      </c>
      <c r="Q15" s="7" t="s">
        <v>381</v>
      </c>
      <c r="R15" s="7" t="s">
        <v>381</v>
      </c>
      <c r="S15" s="7" t="s">
        <v>381</v>
      </c>
      <c r="T15" s="7" t="s">
        <v>381</v>
      </c>
      <c r="U15" s="24" t="s">
        <v>382</v>
      </c>
    </row>
    <row r="16" spans="2:21" ht="33">
      <c r="M16" s="13" t="s">
        <v>209</v>
      </c>
      <c r="N16" s="7" t="s">
        <v>291</v>
      </c>
      <c r="O16" s="7" t="s">
        <v>371</v>
      </c>
      <c r="P16" s="7" t="s">
        <v>196</v>
      </c>
      <c r="Q16" s="7">
        <v>4</v>
      </c>
      <c r="R16" s="7" t="s">
        <v>436</v>
      </c>
      <c r="S16" s="7" t="s">
        <v>437</v>
      </c>
      <c r="T16" s="7" t="s">
        <v>383</v>
      </c>
      <c r="U16" s="23" t="s">
        <v>384</v>
      </c>
    </row>
    <row r="17" spans="13:21" ht="33">
      <c r="M17" s="13" t="s">
        <v>210</v>
      </c>
      <c r="N17" s="7" t="s">
        <v>292</v>
      </c>
      <c r="O17" s="7" t="s">
        <v>371</v>
      </c>
      <c r="P17" s="7" t="s">
        <v>196</v>
      </c>
      <c r="Q17" s="7">
        <v>4</v>
      </c>
      <c r="R17" s="7" t="s">
        <v>381</v>
      </c>
      <c r="S17" s="7" t="s">
        <v>381</v>
      </c>
      <c r="T17" s="6" t="s">
        <v>377</v>
      </c>
      <c r="U17" s="23" t="s">
        <v>385</v>
      </c>
    </row>
    <row r="18" spans="13:21" ht="33">
      <c r="M18" s="13" t="s">
        <v>211</v>
      </c>
      <c r="N18" s="7" t="s">
        <v>293</v>
      </c>
      <c r="O18" s="7" t="s">
        <v>371</v>
      </c>
      <c r="P18" s="7" t="s">
        <v>196</v>
      </c>
      <c r="Q18" s="7">
        <v>4</v>
      </c>
      <c r="R18" s="7" t="s">
        <v>381</v>
      </c>
      <c r="S18" s="7" t="s">
        <v>381</v>
      </c>
      <c r="T18" s="6" t="s">
        <v>378</v>
      </c>
      <c r="U18" s="23" t="s">
        <v>386</v>
      </c>
    </row>
    <row r="19" spans="13:21" ht="33">
      <c r="M19" s="13" t="s">
        <v>212</v>
      </c>
      <c r="N19" s="7" t="s">
        <v>294</v>
      </c>
      <c r="O19" s="7" t="s">
        <v>371</v>
      </c>
      <c r="P19" s="7" t="s">
        <v>196</v>
      </c>
      <c r="Q19" s="7">
        <v>4</v>
      </c>
      <c r="R19" s="7" t="s">
        <v>381</v>
      </c>
      <c r="S19" s="7" t="s">
        <v>381</v>
      </c>
      <c r="T19" s="6" t="s">
        <v>387</v>
      </c>
      <c r="U19" s="24" t="s">
        <v>388</v>
      </c>
    </row>
    <row r="20" spans="13:21" ht="49.5">
      <c r="M20" s="13" t="s">
        <v>213</v>
      </c>
      <c r="N20" s="7" t="s">
        <v>295</v>
      </c>
      <c r="O20" s="7" t="s">
        <v>371</v>
      </c>
      <c r="P20" s="7" t="s">
        <v>372</v>
      </c>
      <c r="Q20" s="7">
        <v>4</v>
      </c>
      <c r="R20" s="7">
        <v>0</v>
      </c>
      <c r="S20" s="7">
        <v>1</v>
      </c>
      <c r="T20" s="7">
        <v>1</v>
      </c>
      <c r="U20" s="23" t="s">
        <v>399</v>
      </c>
    </row>
    <row r="21" spans="13:21">
      <c r="M21" s="13" t="s">
        <v>214</v>
      </c>
      <c r="N21" s="7" t="s">
        <v>296</v>
      </c>
      <c r="O21" s="7" t="s">
        <v>381</v>
      </c>
      <c r="P21" s="7" t="s">
        <v>381</v>
      </c>
      <c r="Q21" s="7" t="s">
        <v>381</v>
      </c>
      <c r="R21" s="7" t="s">
        <v>381</v>
      </c>
      <c r="S21" s="7" t="s">
        <v>381</v>
      </c>
      <c r="T21" s="7" t="s">
        <v>381</v>
      </c>
      <c r="U21" s="24" t="s">
        <v>382</v>
      </c>
    </row>
    <row r="22" spans="13:21">
      <c r="M22" s="13" t="s">
        <v>215</v>
      </c>
      <c r="N22" s="7" t="s">
        <v>297</v>
      </c>
      <c r="O22" s="7" t="s">
        <v>381</v>
      </c>
      <c r="P22" s="7" t="s">
        <v>381</v>
      </c>
      <c r="Q22" s="7" t="s">
        <v>381</v>
      </c>
      <c r="R22" s="7" t="s">
        <v>381</v>
      </c>
      <c r="S22" s="7" t="s">
        <v>381</v>
      </c>
      <c r="T22" s="7" t="s">
        <v>381</v>
      </c>
      <c r="U22" s="24" t="s">
        <v>382</v>
      </c>
    </row>
    <row r="23" spans="13:21" ht="33">
      <c r="M23" s="13" t="s">
        <v>216</v>
      </c>
      <c r="N23" s="7" t="s">
        <v>298</v>
      </c>
      <c r="O23" s="7" t="s">
        <v>389</v>
      </c>
      <c r="P23" s="7" t="s">
        <v>372</v>
      </c>
      <c r="Q23" s="7">
        <v>4</v>
      </c>
      <c r="R23" s="7">
        <v>0.1</v>
      </c>
      <c r="S23" s="7" t="s">
        <v>398</v>
      </c>
      <c r="T23" s="6" t="s">
        <v>390</v>
      </c>
      <c r="U23" s="23" t="s">
        <v>400</v>
      </c>
    </row>
    <row r="24" spans="13:21" ht="33">
      <c r="M24" s="13" t="s">
        <v>217</v>
      </c>
      <c r="N24" s="7" t="s">
        <v>299</v>
      </c>
      <c r="O24" s="7" t="s">
        <v>371</v>
      </c>
      <c r="P24" s="7" t="s">
        <v>372</v>
      </c>
      <c r="Q24" s="7">
        <v>4</v>
      </c>
      <c r="R24" s="7">
        <v>0</v>
      </c>
      <c r="S24" s="7">
        <v>14</v>
      </c>
      <c r="T24" s="7">
        <v>0</v>
      </c>
      <c r="U24" s="23" t="s">
        <v>391</v>
      </c>
    </row>
    <row r="25" spans="13:21" ht="66">
      <c r="M25" s="13" t="s">
        <v>218</v>
      </c>
      <c r="N25" s="7" t="s">
        <v>300</v>
      </c>
      <c r="O25" s="7" t="s">
        <v>371</v>
      </c>
      <c r="P25" s="6" t="s">
        <v>372</v>
      </c>
      <c r="Q25" s="7">
        <v>4</v>
      </c>
      <c r="R25" s="7">
        <v>1000</v>
      </c>
      <c r="S25" s="7" t="s">
        <v>398</v>
      </c>
      <c r="T25" s="7">
        <v>33313</v>
      </c>
      <c r="U25" s="23" t="s">
        <v>401</v>
      </c>
    </row>
    <row r="26" spans="13:21" ht="66">
      <c r="M26" s="13" t="s">
        <v>219</v>
      </c>
      <c r="N26" s="7" t="s">
        <v>301</v>
      </c>
      <c r="O26" s="7" t="s">
        <v>371</v>
      </c>
      <c r="P26" s="7" t="s">
        <v>372</v>
      </c>
      <c r="Q26" s="7">
        <v>4</v>
      </c>
      <c r="R26" s="7">
        <v>0</v>
      </c>
      <c r="S26" s="7">
        <v>2</v>
      </c>
      <c r="T26" s="7">
        <v>0</v>
      </c>
      <c r="U26" s="23" t="s">
        <v>392</v>
      </c>
    </row>
    <row r="27" spans="13:21" ht="49.5">
      <c r="M27" s="13" t="s">
        <v>220</v>
      </c>
      <c r="N27" s="7" t="s">
        <v>302</v>
      </c>
      <c r="O27" s="7" t="s">
        <v>371</v>
      </c>
      <c r="P27" s="7" t="s">
        <v>372</v>
      </c>
      <c r="Q27" s="7">
        <v>4</v>
      </c>
      <c r="R27" s="7">
        <v>0</v>
      </c>
      <c r="S27" s="7">
        <v>1</v>
      </c>
      <c r="T27" s="7">
        <v>0</v>
      </c>
      <c r="U27" s="23" t="s">
        <v>393</v>
      </c>
    </row>
    <row r="28" spans="13:21" ht="49.5">
      <c r="M28" s="13" t="s">
        <v>221</v>
      </c>
      <c r="N28" s="7" t="s">
        <v>303</v>
      </c>
      <c r="O28" s="7" t="s">
        <v>371</v>
      </c>
      <c r="P28" s="7" t="s">
        <v>372</v>
      </c>
      <c r="Q28" s="7">
        <v>4</v>
      </c>
      <c r="R28" s="7">
        <v>0</v>
      </c>
      <c r="S28" s="7">
        <v>1</v>
      </c>
      <c r="T28" s="7">
        <v>0</v>
      </c>
      <c r="U28" s="23" t="s">
        <v>394</v>
      </c>
    </row>
    <row r="29" spans="13:21">
      <c r="M29" s="13" t="s">
        <v>222</v>
      </c>
      <c r="N29" s="7" t="s">
        <v>304</v>
      </c>
      <c r="O29" s="7" t="s">
        <v>371</v>
      </c>
      <c r="P29" s="7" t="s">
        <v>372</v>
      </c>
      <c r="Q29" s="7">
        <v>4</v>
      </c>
      <c r="R29" s="7">
        <v>0</v>
      </c>
      <c r="S29" s="7">
        <v>3</v>
      </c>
      <c r="T29" s="7">
        <v>0</v>
      </c>
      <c r="U29" s="24" t="s">
        <v>395</v>
      </c>
    </row>
    <row r="30" spans="13:21" ht="33">
      <c r="M30" s="13" t="s">
        <v>223</v>
      </c>
      <c r="N30" s="7" t="s">
        <v>305</v>
      </c>
      <c r="O30" s="7" t="s">
        <v>371</v>
      </c>
      <c r="P30" s="7" t="s">
        <v>372</v>
      </c>
      <c r="Q30" s="7">
        <v>4</v>
      </c>
      <c r="R30" s="7">
        <v>1</v>
      </c>
      <c r="S30" s="7">
        <v>1600</v>
      </c>
      <c r="T30" s="7">
        <v>100</v>
      </c>
      <c r="U30" s="23" t="s">
        <v>402</v>
      </c>
    </row>
    <row r="31" spans="13:21">
      <c r="M31" s="13" t="s">
        <v>362</v>
      </c>
      <c r="N31" s="7" t="s">
        <v>361</v>
      </c>
      <c r="O31" s="7" t="s">
        <v>403</v>
      </c>
      <c r="P31" s="7" t="s">
        <v>372</v>
      </c>
      <c r="Q31" s="7">
        <v>32</v>
      </c>
      <c r="R31" s="7" t="s">
        <v>381</v>
      </c>
      <c r="S31" s="7" t="s">
        <v>381</v>
      </c>
      <c r="T31" s="7" t="s">
        <v>404</v>
      </c>
      <c r="U31" s="24" t="s">
        <v>405</v>
      </c>
    </row>
    <row r="32" spans="13:21">
      <c r="M32" s="13" t="s">
        <v>224</v>
      </c>
      <c r="N32" s="7" t="s">
        <v>363</v>
      </c>
      <c r="O32" s="7" t="s">
        <v>403</v>
      </c>
      <c r="P32" s="7" t="s">
        <v>196</v>
      </c>
      <c r="Q32" s="7">
        <v>16</v>
      </c>
      <c r="R32" s="7" t="s">
        <v>381</v>
      </c>
      <c r="S32" s="7" t="s">
        <v>381</v>
      </c>
      <c r="T32" s="7" t="s">
        <v>406</v>
      </c>
      <c r="U32" s="24" t="s">
        <v>407</v>
      </c>
    </row>
    <row r="33" spans="13:21">
      <c r="M33" s="13" t="s">
        <v>225</v>
      </c>
      <c r="N33" s="7" t="s">
        <v>364</v>
      </c>
      <c r="O33" s="7" t="s">
        <v>403</v>
      </c>
      <c r="P33" s="7" t="s">
        <v>372</v>
      </c>
      <c r="Q33" s="7">
        <v>16</v>
      </c>
      <c r="R33" s="7" t="s">
        <v>381</v>
      </c>
      <c r="S33" s="7" t="s">
        <v>381</v>
      </c>
      <c r="T33" s="7" t="s">
        <v>408</v>
      </c>
      <c r="U33" s="24" t="s">
        <v>410</v>
      </c>
    </row>
    <row r="34" spans="13:21">
      <c r="M34" s="13" t="s">
        <v>226</v>
      </c>
      <c r="N34" s="7" t="s">
        <v>365</v>
      </c>
      <c r="O34" s="7" t="s">
        <v>403</v>
      </c>
      <c r="P34" s="7" t="s">
        <v>372</v>
      </c>
      <c r="Q34" s="7">
        <v>16</v>
      </c>
      <c r="R34" s="7" t="s">
        <v>381</v>
      </c>
      <c r="S34" s="7" t="s">
        <v>381</v>
      </c>
      <c r="T34" s="7" t="s">
        <v>408</v>
      </c>
      <c r="U34" s="24" t="s">
        <v>409</v>
      </c>
    </row>
    <row r="35" spans="13:21" ht="33">
      <c r="M35" s="13" t="s">
        <v>227</v>
      </c>
      <c r="N35" s="7" t="s">
        <v>306</v>
      </c>
      <c r="O35" s="7" t="s">
        <v>389</v>
      </c>
      <c r="P35" s="7" t="s">
        <v>196</v>
      </c>
      <c r="Q35" s="7">
        <v>4</v>
      </c>
      <c r="R35" s="7">
        <v>0</v>
      </c>
      <c r="S35" s="6" t="s">
        <v>435</v>
      </c>
      <c r="T35" s="6" t="s">
        <v>435</v>
      </c>
      <c r="U35" s="23" t="s">
        <v>411</v>
      </c>
    </row>
    <row r="36" spans="13:21">
      <c r="M36" s="13" t="s">
        <v>228</v>
      </c>
      <c r="N36" s="7" t="s">
        <v>307</v>
      </c>
      <c r="O36" s="7" t="s">
        <v>381</v>
      </c>
      <c r="P36" s="7" t="s">
        <v>381</v>
      </c>
      <c r="Q36" s="7" t="s">
        <v>381</v>
      </c>
      <c r="R36" s="7" t="s">
        <v>381</v>
      </c>
      <c r="S36" s="7" t="s">
        <v>381</v>
      </c>
      <c r="T36" s="7" t="s">
        <v>381</v>
      </c>
      <c r="U36" s="24" t="s">
        <v>382</v>
      </c>
    </row>
    <row r="37" spans="13:21">
      <c r="M37" s="13" t="s">
        <v>229</v>
      </c>
      <c r="N37" s="7" t="s">
        <v>308</v>
      </c>
      <c r="O37" s="7" t="s">
        <v>389</v>
      </c>
      <c r="P37" s="7" t="s">
        <v>196</v>
      </c>
      <c r="Q37" s="7">
        <v>4</v>
      </c>
      <c r="R37" s="7">
        <v>0.1</v>
      </c>
      <c r="S37" s="7">
        <v>0.1</v>
      </c>
      <c r="T37" s="7">
        <v>0.1</v>
      </c>
      <c r="U37" s="23" t="s">
        <v>413</v>
      </c>
    </row>
    <row r="38" spans="13:21" ht="33">
      <c r="M38" s="13" t="s">
        <v>230</v>
      </c>
      <c r="N38" s="7" t="s">
        <v>309</v>
      </c>
      <c r="O38" s="7" t="s">
        <v>389</v>
      </c>
      <c r="P38" s="7" t="s">
        <v>196</v>
      </c>
      <c r="Q38" s="7">
        <v>4</v>
      </c>
      <c r="R38" s="7">
        <v>0.1</v>
      </c>
      <c r="S38" s="7" t="s">
        <v>398</v>
      </c>
      <c r="T38" s="6" t="s">
        <v>390</v>
      </c>
      <c r="U38" s="23" t="s">
        <v>412</v>
      </c>
    </row>
    <row r="39" spans="13:21">
      <c r="M39" s="13" t="s">
        <v>231</v>
      </c>
      <c r="N39" s="7" t="s">
        <v>310</v>
      </c>
      <c r="O39" s="7" t="s">
        <v>371</v>
      </c>
      <c r="P39" s="7" t="s">
        <v>196</v>
      </c>
      <c r="Q39" s="7">
        <v>4</v>
      </c>
      <c r="R39" s="7">
        <v>1000</v>
      </c>
      <c r="S39" s="7">
        <v>1000</v>
      </c>
      <c r="T39" s="7">
        <v>1000</v>
      </c>
      <c r="U39" s="24" t="s">
        <v>414</v>
      </c>
    </row>
    <row r="40" spans="13:21">
      <c r="M40" s="13" t="s">
        <v>232</v>
      </c>
      <c r="N40" s="7" t="s">
        <v>311</v>
      </c>
      <c r="O40" s="7" t="s">
        <v>371</v>
      </c>
      <c r="P40" s="7" t="s">
        <v>196</v>
      </c>
      <c r="Q40" s="7">
        <v>4</v>
      </c>
      <c r="R40" s="7">
        <v>1000</v>
      </c>
      <c r="S40" s="7" t="s">
        <v>398</v>
      </c>
      <c r="T40" s="7">
        <v>2000</v>
      </c>
      <c r="U40" s="24" t="s">
        <v>415</v>
      </c>
    </row>
    <row r="41" spans="13:21">
      <c r="M41" s="13" t="s">
        <v>233</v>
      </c>
      <c r="N41" s="7" t="s">
        <v>312</v>
      </c>
      <c r="O41" s="7" t="s">
        <v>371</v>
      </c>
      <c r="P41" s="7" t="s">
        <v>196</v>
      </c>
      <c r="Q41" s="7">
        <v>4</v>
      </c>
      <c r="R41" s="7">
        <v>0</v>
      </c>
      <c r="S41" s="7" t="s">
        <v>451</v>
      </c>
      <c r="T41" s="7">
        <v>0</v>
      </c>
      <c r="U41" s="24" t="s">
        <v>434</v>
      </c>
    </row>
    <row r="42" spans="13:21">
      <c r="M42" s="13" t="s">
        <v>234</v>
      </c>
      <c r="N42" s="7" t="s">
        <v>313</v>
      </c>
      <c r="O42" s="7" t="s">
        <v>371</v>
      </c>
      <c r="P42" s="7" t="s">
        <v>196</v>
      </c>
      <c r="Q42" s="7">
        <v>4</v>
      </c>
      <c r="R42" s="7">
        <v>128</v>
      </c>
      <c r="S42" s="6">
        <v>128</v>
      </c>
      <c r="T42" s="7">
        <v>128</v>
      </c>
      <c r="U42" s="23" t="s">
        <v>416</v>
      </c>
    </row>
    <row r="43" spans="13:21">
      <c r="M43" s="13" t="s">
        <v>235</v>
      </c>
      <c r="N43" s="7" t="s">
        <v>314</v>
      </c>
      <c r="O43" s="7" t="s">
        <v>371</v>
      </c>
      <c r="P43" s="7" t="s">
        <v>196</v>
      </c>
      <c r="Q43" s="7">
        <v>4</v>
      </c>
      <c r="R43" s="7">
        <v>128</v>
      </c>
      <c r="S43" s="6">
        <v>128</v>
      </c>
      <c r="T43" s="7">
        <v>128</v>
      </c>
      <c r="U43" s="23" t="s">
        <v>417</v>
      </c>
    </row>
    <row r="44" spans="13:21">
      <c r="M44" s="13" t="s">
        <v>236</v>
      </c>
      <c r="N44" s="7" t="s">
        <v>315</v>
      </c>
      <c r="O44" s="7" t="s">
        <v>371</v>
      </c>
      <c r="P44" s="7" t="s">
        <v>196</v>
      </c>
      <c r="Q44" s="7">
        <v>4</v>
      </c>
      <c r="R44" s="7">
        <v>0</v>
      </c>
      <c r="S44" s="6">
        <v>0</v>
      </c>
      <c r="T44" s="7">
        <v>0</v>
      </c>
      <c r="U44" s="23" t="s">
        <v>418</v>
      </c>
    </row>
    <row r="45" spans="13:21">
      <c r="M45" s="13" t="s">
        <v>237</v>
      </c>
      <c r="N45" s="7" t="s">
        <v>316</v>
      </c>
      <c r="O45" s="7" t="s">
        <v>371</v>
      </c>
      <c r="P45" s="7" t="s">
        <v>196</v>
      </c>
      <c r="Q45" s="7">
        <v>4</v>
      </c>
      <c r="R45" s="7">
        <v>0</v>
      </c>
      <c r="S45" s="6">
        <v>0</v>
      </c>
      <c r="T45" s="7">
        <v>0</v>
      </c>
      <c r="U45" s="23" t="s">
        <v>419</v>
      </c>
    </row>
    <row r="46" spans="13:21" ht="33">
      <c r="M46" s="13" t="s">
        <v>238</v>
      </c>
      <c r="N46" s="7" t="s">
        <v>317</v>
      </c>
      <c r="O46" s="7" t="s">
        <v>371</v>
      </c>
      <c r="P46" s="7" t="s">
        <v>196</v>
      </c>
      <c r="Q46" s="7">
        <v>4</v>
      </c>
      <c r="R46" s="7">
        <v>0</v>
      </c>
      <c r="S46" s="6" t="s">
        <v>432</v>
      </c>
      <c r="T46" s="7">
        <v>0</v>
      </c>
      <c r="U46" s="23" t="s">
        <v>420</v>
      </c>
    </row>
    <row r="47" spans="13:21" ht="33">
      <c r="M47" s="13" t="s">
        <v>239</v>
      </c>
      <c r="N47" s="7" t="s">
        <v>318</v>
      </c>
      <c r="O47" s="7" t="s">
        <v>371</v>
      </c>
      <c r="P47" s="7" t="s">
        <v>196</v>
      </c>
      <c r="Q47" s="7">
        <v>4</v>
      </c>
      <c r="R47" s="7">
        <v>0</v>
      </c>
      <c r="S47" s="6" t="s">
        <v>433</v>
      </c>
      <c r="T47" s="7">
        <v>0</v>
      </c>
      <c r="U47" s="23" t="s">
        <v>421</v>
      </c>
    </row>
    <row r="48" spans="13:21">
      <c r="M48" s="13" t="s">
        <v>240</v>
      </c>
      <c r="N48" s="7" t="s">
        <v>319</v>
      </c>
      <c r="O48" s="7" t="s">
        <v>371</v>
      </c>
      <c r="P48" s="7" t="s">
        <v>196</v>
      </c>
      <c r="Q48" s="7">
        <v>4</v>
      </c>
      <c r="R48" s="7">
        <v>4</v>
      </c>
      <c r="S48" s="7">
        <v>4</v>
      </c>
      <c r="T48" s="7">
        <v>4</v>
      </c>
      <c r="U48" s="23" t="s">
        <v>422</v>
      </c>
    </row>
    <row r="49" spans="13:21">
      <c r="M49" s="13" t="s">
        <v>241</v>
      </c>
      <c r="N49" s="7" t="s">
        <v>320</v>
      </c>
      <c r="O49" s="7" t="s">
        <v>371</v>
      </c>
      <c r="P49" s="7" t="s">
        <v>196</v>
      </c>
      <c r="Q49" s="7">
        <v>4</v>
      </c>
      <c r="R49" s="7">
        <v>2</v>
      </c>
      <c r="S49" s="7">
        <v>2</v>
      </c>
      <c r="T49" s="7">
        <v>2</v>
      </c>
      <c r="U49" s="23" t="s">
        <v>423</v>
      </c>
    </row>
    <row r="50" spans="13:21">
      <c r="M50" s="13" t="s">
        <v>242</v>
      </c>
      <c r="N50" s="7" t="s">
        <v>321</v>
      </c>
      <c r="O50" s="7" t="s">
        <v>371</v>
      </c>
      <c r="P50" s="7" t="s">
        <v>196</v>
      </c>
      <c r="Q50" s="7">
        <v>4</v>
      </c>
      <c r="R50" s="7">
        <v>1</v>
      </c>
      <c r="S50" s="7">
        <v>1</v>
      </c>
      <c r="T50" s="7">
        <v>1</v>
      </c>
      <c r="U50" s="23" t="s">
        <v>424</v>
      </c>
    </row>
    <row r="51" spans="13:21">
      <c r="M51" s="13" t="s">
        <v>243</v>
      </c>
      <c r="N51" s="7" t="s">
        <v>322</v>
      </c>
      <c r="O51" s="7" t="s">
        <v>371</v>
      </c>
      <c r="P51" s="7" t="s">
        <v>196</v>
      </c>
      <c r="Q51" s="7">
        <v>4</v>
      </c>
      <c r="R51" s="7">
        <v>1600</v>
      </c>
      <c r="S51" s="7">
        <v>1600</v>
      </c>
      <c r="T51" s="7">
        <v>1600</v>
      </c>
      <c r="U51" s="23" t="s">
        <v>425</v>
      </c>
    </row>
    <row r="52" spans="13:21">
      <c r="M52" s="13" t="s">
        <v>244</v>
      </c>
      <c r="N52" s="7" t="s">
        <v>366</v>
      </c>
      <c r="O52" s="7" t="s">
        <v>403</v>
      </c>
      <c r="P52" s="7" t="s">
        <v>196</v>
      </c>
      <c r="Q52" s="7">
        <v>16</v>
      </c>
      <c r="R52" s="7" t="s">
        <v>381</v>
      </c>
      <c r="S52" s="7" t="s">
        <v>381</v>
      </c>
      <c r="T52" s="32">
        <v>0</v>
      </c>
      <c r="U52" s="24" t="s">
        <v>426</v>
      </c>
    </row>
    <row r="53" spans="13:21">
      <c r="M53" s="13" t="s">
        <v>245</v>
      </c>
      <c r="N53" s="7" t="s">
        <v>323</v>
      </c>
      <c r="O53" s="7" t="s">
        <v>371</v>
      </c>
      <c r="P53" s="7" t="s">
        <v>196</v>
      </c>
      <c r="Q53" s="7">
        <v>4</v>
      </c>
      <c r="R53" s="7">
        <v>0</v>
      </c>
      <c r="S53" s="7">
        <v>65535</v>
      </c>
      <c r="T53" s="7">
        <v>0</v>
      </c>
      <c r="U53" s="24" t="s">
        <v>427</v>
      </c>
    </row>
    <row r="54" spans="13:21">
      <c r="M54" s="13" t="s">
        <v>246</v>
      </c>
      <c r="N54" s="7" t="s">
        <v>324</v>
      </c>
      <c r="O54" s="7" t="s">
        <v>371</v>
      </c>
      <c r="P54" s="7" t="s">
        <v>196</v>
      </c>
      <c r="Q54" s="7">
        <v>4</v>
      </c>
      <c r="R54" s="7">
        <v>0</v>
      </c>
      <c r="S54" s="7">
        <v>65535</v>
      </c>
      <c r="T54" s="7">
        <v>0</v>
      </c>
      <c r="U54" s="24" t="s">
        <v>428</v>
      </c>
    </row>
    <row r="55" spans="13:21" ht="148.5">
      <c r="M55" s="13" t="s">
        <v>247</v>
      </c>
      <c r="N55" s="7" t="s">
        <v>325</v>
      </c>
      <c r="O55" s="7" t="s">
        <v>371</v>
      </c>
      <c r="P55" s="7" t="s">
        <v>372</v>
      </c>
      <c r="Q55" s="7">
        <v>4</v>
      </c>
      <c r="R55" s="7">
        <v>0</v>
      </c>
      <c r="S55" s="6" t="s">
        <v>429</v>
      </c>
      <c r="T55" s="7">
        <v>0</v>
      </c>
      <c r="U55" s="23" t="s">
        <v>430</v>
      </c>
    </row>
    <row r="56" spans="13:21">
      <c r="M56" s="13" t="s">
        <v>248</v>
      </c>
      <c r="N56" s="7" t="s">
        <v>326</v>
      </c>
      <c r="O56" s="7" t="s">
        <v>371</v>
      </c>
      <c r="P56" s="7" t="s">
        <v>196</v>
      </c>
      <c r="Q56" s="7">
        <v>4</v>
      </c>
      <c r="R56" s="7">
        <v>0</v>
      </c>
      <c r="S56" s="7">
        <v>4000</v>
      </c>
      <c r="T56" s="7">
        <v>0</v>
      </c>
      <c r="U56" s="24" t="s">
        <v>431</v>
      </c>
    </row>
    <row r="57" spans="13:21" ht="99">
      <c r="M57" s="13" t="s">
        <v>249</v>
      </c>
      <c r="N57" s="7" t="s">
        <v>327</v>
      </c>
      <c r="O57" s="7" t="s">
        <v>371</v>
      </c>
      <c r="P57" s="7" t="s">
        <v>372</v>
      </c>
      <c r="Q57" s="7">
        <v>4</v>
      </c>
      <c r="R57" s="7">
        <v>0</v>
      </c>
      <c r="S57" s="7">
        <v>4</v>
      </c>
      <c r="T57" s="7">
        <v>0</v>
      </c>
      <c r="U57" s="23" t="s">
        <v>438</v>
      </c>
    </row>
    <row r="58" spans="13:21" ht="66">
      <c r="M58" s="13" t="s">
        <v>250</v>
      </c>
      <c r="N58" s="7" t="s">
        <v>328</v>
      </c>
      <c r="O58" s="7" t="s">
        <v>371</v>
      </c>
      <c r="P58" s="7" t="s">
        <v>196</v>
      </c>
      <c r="Q58" s="7">
        <v>4</v>
      </c>
      <c r="R58" s="7">
        <v>0</v>
      </c>
      <c r="S58" s="7">
        <v>2</v>
      </c>
      <c r="T58" s="7">
        <v>0</v>
      </c>
      <c r="U58" s="23" t="s">
        <v>439</v>
      </c>
    </row>
    <row r="59" spans="13:21" ht="66">
      <c r="M59" s="13" t="s">
        <v>251</v>
      </c>
      <c r="N59" s="7" t="s">
        <v>329</v>
      </c>
      <c r="O59" s="7" t="s">
        <v>371</v>
      </c>
      <c r="P59" s="7" t="s">
        <v>372</v>
      </c>
      <c r="Q59" s="7">
        <v>4</v>
      </c>
      <c r="R59" s="7">
        <v>0</v>
      </c>
      <c r="S59" s="7" t="s">
        <v>451</v>
      </c>
      <c r="T59" s="7">
        <v>0</v>
      </c>
      <c r="U59" s="23" t="s">
        <v>440</v>
      </c>
    </row>
    <row r="60" spans="13:21" ht="99">
      <c r="M60" s="13" t="s">
        <v>252</v>
      </c>
      <c r="N60" s="7" t="s">
        <v>330</v>
      </c>
      <c r="O60" s="7" t="s">
        <v>371</v>
      </c>
      <c r="P60" s="7" t="s">
        <v>372</v>
      </c>
      <c r="Q60" s="7">
        <v>4</v>
      </c>
      <c r="R60" s="7">
        <v>0</v>
      </c>
      <c r="S60" s="7">
        <v>3</v>
      </c>
      <c r="T60" s="7">
        <v>0</v>
      </c>
      <c r="U60" s="23" t="s">
        <v>441</v>
      </c>
    </row>
    <row r="61" spans="13:21" ht="115.5">
      <c r="M61" s="13" t="s">
        <v>253</v>
      </c>
      <c r="N61" s="7" t="s">
        <v>331</v>
      </c>
      <c r="O61" s="7" t="s">
        <v>371</v>
      </c>
      <c r="P61" s="7" t="s">
        <v>372</v>
      </c>
      <c r="Q61" s="7">
        <v>4</v>
      </c>
      <c r="R61" s="7">
        <v>0</v>
      </c>
      <c r="S61" s="7">
        <v>5</v>
      </c>
      <c r="T61" s="7">
        <v>0</v>
      </c>
      <c r="U61" s="23" t="s">
        <v>442</v>
      </c>
    </row>
    <row r="62" spans="13:21" ht="33">
      <c r="M62" s="13" t="s">
        <v>254</v>
      </c>
      <c r="N62" s="7" t="s">
        <v>367</v>
      </c>
      <c r="O62" s="7" t="s">
        <v>403</v>
      </c>
      <c r="P62" s="7" t="s">
        <v>372</v>
      </c>
      <c r="Q62" s="7">
        <v>12</v>
      </c>
      <c r="R62" s="7" t="s">
        <v>381</v>
      </c>
      <c r="S62" s="7" t="s">
        <v>381</v>
      </c>
      <c r="T62" s="7">
        <v>0</v>
      </c>
      <c r="U62" s="23" t="s">
        <v>444</v>
      </c>
    </row>
    <row r="63" spans="13:21" ht="33">
      <c r="M63" s="13" t="s">
        <v>255</v>
      </c>
      <c r="N63" s="7" t="s">
        <v>368</v>
      </c>
      <c r="O63" s="7" t="s">
        <v>403</v>
      </c>
      <c r="P63" s="7" t="s">
        <v>372</v>
      </c>
      <c r="Q63" s="7">
        <v>12</v>
      </c>
      <c r="R63" s="7" t="s">
        <v>381</v>
      </c>
      <c r="S63" s="7" t="s">
        <v>381</v>
      </c>
      <c r="T63" s="7">
        <v>0</v>
      </c>
      <c r="U63" s="23" t="s">
        <v>443</v>
      </c>
    </row>
    <row r="64" spans="13:21" ht="49.5">
      <c r="M64" s="13" t="s">
        <v>256</v>
      </c>
      <c r="N64" s="7" t="s">
        <v>332</v>
      </c>
      <c r="O64" s="7" t="s">
        <v>371</v>
      </c>
      <c r="P64" s="7" t="s">
        <v>372</v>
      </c>
      <c r="Q64" s="7">
        <v>4</v>
      </c>
      <c r="R64" s="7">
        <v>0</v>
      </c>
      <c r="S64" s="7">
        <v>1</v>
      </c>
      <c r="T64" s="7">
        <v>0</v>
      </c>
      <c r="U64" s="23" t="s">
        <v>445</v>
      </c>
    </row>
    <row r="65" spans="13:21" ht="132">
      <c r="M65" s="13" t="s">
        <v>257</v>
      </c>
      <c r="N65" s="7" t="s">
        <v>333</v>
      </c>
      <c r="O65" s="7" t="s">
        <v>371</v>
      </c>
      <c r="P65" s="7" t="s">
        <v>372</v>
      </c>
      <c r="Q65" s="7">
        <v>4</v>
      </c>
      <c r="R65" s="7">
        <v>0</v>
      </c>
      <c r="S65" s="7">
        <v>6</v>
      </c>
      <c r="T65" s="7">
        <v>0</v>
      </c>
      <c r="U65" s="23" t="s">
        <v>446</v>
      </c>
    </row>
    <row r="66" spans="13:21" ht="379.5">
      <c r="M66" s="13" t="s">
        <v>258</v>
      </c>
      <c r="N66" s="7" t="s">
        <v>334</v>
      </c>
      <c r="O66" s="7" t="s">
        <v>371</v>
      </c>
      <c r="P66" s="7" t="s">
        <v>372</v>
      </c>
      <c r="Q66" s="7">
        <v>4</v>
      </c>
      <c r="R66" s="7">
        <v>0</v>
      </c>
      <c r="S66" s="7">
        <v>14</v>
      </c>
      <c r="T66" s="7">
        <v>0</v>
      </c>
      <c r="U66" s="23" t="s">
        <v>447</v>
      </c>
    </row>
    <row r="67" spans="13:21">
      <c r="M67" s="13" t="s">
        <v>259</v>
      </c>
      <c r="N67" s="7" t="s">
        <v>335</v>
      </c>
      <c r="O67" s="7" t="s">
        <v>371</v>
      </c>
      <c r="P67" s="7" t="s">
        <v>372</v>
      </c>
      <c r="Q67" s="7">
        <v>4</v>
      </c>
      <c r="R67" s="7">
        <v>0</v>
      </c>
      <c r="S67" s="7" t="s">
        <v>398</v>
      </c>
      <c r="T67" s="7">
        <v>0</v>
      </c>
      <c r="U67" s="24" t="s">
        <v>448</v>
      </c>
    </row>
    <row r="68" spans="13:21">
      <c r="M68" s="13" t="s">
        <v>260</v>
      </c>
      <c r="N68" s="7" t="s">
        <v>336</v>
      </c>
      <c r="O68" s="7" t="s">
        <v>371</v>
      </c>
      <c r="P68" s="7" t="s">
        <v>372</v>
      </c>
      <c r="Q68" s="7">
        <v>4</v>
      </c>
      <c r="R68" s="7">
        <v>0</v>
      </c>
      <c r="S68" s="7" t="s">
        <v>398</v>
      </c>
      <c r="T68" s="7">
        <v>0</v>
      </c>
      <c r="U68" s="24" t="s">
        <v>449</v>
      </c>
    </row>
    <row r="69" spans="13:21">
      <c r="M69" s="13" t="s">
        <v>261</v>
      </c>
      <c r="N69" s="7" t="s">
        <v>337</v>
      </c>
      <c r="O69" s="7" t="s">
        <v>381</v>
      </c>
      <c r="P69" s="7" t="s">
        <v>381</v>
      </c>
      <c r="Q69" s="7" t="s">
        <v>381</v>
      </c>
      <c r="R69" s="7" t="s">
        <v>381</v>
      </c>
      <c r="S69" s="7" t="s">
        <v>381</v>
      </c>
      <c r="T69" s="7" t="s">
        <v>381</v>
      </c>
      <c r="U69" s="24" t="s">
        <v>382</v>
      </c>
    </row>
    <row r="70" spans="13:21" ht="49.5">
      <c r="M70" s="13" t="s">
        <v>262</v>
      </c>
      <c r="N70" s="7" t="s">
        <v>338</v>
      </c>
      <c r="O70" s="7" t="s">
        <v>371</v>
      </c>
      <c r="P70" s="7" t="s">
        <v>372</v>
      </c>
      <c r="Q70" s="7">
        <v>4</v>
      </c>
      <c r="R70" s="7">
        <v>0</v>
      </c>
      <c r="S70" s="7">
        <v>1</v>
      </c>
      <c r="T70" s="7">
        <v>0</v>
      </c>
      <c r="U70" s="23" t="s">
        <v>450</v>
      </c>
    </row>
    <row r="71" spans="13:21">
      <c r="M71" s="13" t="s">
        <v>263</v>
      </c>
      <c r="N71" s="7" t="s">
        <v>339</v>
      </c>
      <c r="O71" s="7" t="s">
        <v>389</v>
      </c>
      <c r="P71" s="7" t="s">
        <v>196</v>
      </c>
      <c r="Q71" s="7">
        <v>4</v>
      </c>
      <c r="R71" s="7" t="s">
        <v>381</v>
      </c>
      <c r="S71" s="7" t="s">
        <v>381</v>
      </c>
      <c r="T71" s="7">
        <v>0</v>
      </c>
      <c r="U71" s="24" t="s">
        <v>452</v>
      </c>
    </row>
    <row r="72" spans="13:21">
      <c r="M72" s="13" t="s">
        <v>264</v>
      </c>
      <c r="N72" s="7" t="s">
        <v>340</v>
      </c>
      <c r="O72" s="7" t="s">
        <v>389</v>
      </c>
      <c r="P72" s="7" t="s">
        <v>196</v>
      </c>
      <c r="Q72" s="7">
        <v>4</v>
      </c>
      <c r="R72" s="7" t="s">
        <v>381</v>
      </c>
      <c r="S72" s="7" t="s">
        <v>381</v>
      </c>
      <c r="T72" s="7">
        <v>0</v>
      </c>
      <c r="U72" s="24" t="s">
        <v>453</v>
      </c>
    </row>
    <row r="73" spans="13:21">
      <c r="M73" s="13" t="s">
        <v>265</v>
      </c>
      <c r="N73" s="7" t="s">
        <v>341</v>
      </c>
      <c r="O73" s="7" t="s">
        <v>389</v>
      </c>
      <c r="P73" s="7" t="s">
        <v>196</v>
      </c>
      <c r="Q73" s="7">
        <v>4</v>
      </c>
      <c r="R73" s="7" t="s">
        <v>381</v>
      </c>
      <c r="S73" s="7" t="s">
        <v>381</v>
      </c>
      <c r="T73" s="7">
        <v>0</v>
      </c>
      <c r="U73" s="24" t="s">
        <v>454</v>
      </c>
    </row>
    <row r="74" spans="13:21">
      <c r="M74" s="13" t="s">
        <v>266</v>
      </c>
      <c r="N74" s="7" t="s">
        <v>342</v>
      </c>
      <c r="O74" s="7" t="s">
        <v>371</v>
      </c>
      <c r="P74" s="7" t="s">
        <v>196</v>
      </c>
      <c r="Q74" s="7">
        <v>4</v>
      </c>
      <c r="R74" s="7" t="s">
        <v>381</v>
      </c>
      <c r="S74" s="7" t="s">
        <v>381</v>
      </c>
      <c r="T74" s="7">
        <v>0</v>
      </c>
      <c r="U74" s="24" t="s">
        <v>455</v>
      </c>
    </row>
    <row r="75" spans="13:21" ht="33">
      <c r="M75" s="13" t="s">
        <v>267</v>
      </c>
      <c r="N75" s="7" t="s">
        <v>343</v>
      </c>
      <c r="O75" s="7" t="s">
        <v>371</v>
      </c>
      <c r="P75" s="7" t="s">
        <v>372</v>
      </c>
      <c r="Q75" s="7">
        <v>4</v>
      </c>
      <c r="R75" s="7">
        <v>0</v>
      </c>
      <c r="S75" s="7">
        <v>63</v>
      </c>
      <c r="T75" s="7">
        <v>7</v>
      </c>
      <c r="U75" s="23" t="s">
        <v>456</v>
      </c>
    </row>
    <row r="76" spans="13:21">
      <c r="M76" s="13" t="s">
        <v>268</v>
      </c>
      <c r="N76" s="7" t="s">
        <v>344</v>
      </c>
      <c r="O76" s="7" t="s">
        <v>371</v>
      </c>
      <c r="P76" s="7" t="s">
        <v>196</v>
      </c>
      <c r="Q76" s="7">
        <v>4</v>
      </c>
      <c r="R76" s="7">
        <v>0</v>
      </c>
      <c r="S76" s="7">
        <v>0</v>
      </c>
      <c r="T76" s="7">
        <v>0</v>
      </c>
      <c r="U76" s="23" t="s">
        <v>458</v>
      </c>
    </row>
    <row r="77" spans="13:21">
      <c r="M77" s="13" t="s">
        <v>269</v>
      </c>
      <c r="N77" s="7" t="s">
        <v>345</v>
      </c>
      <c r="O77" s="7" t="s">
        <v>371</v>
      </c>
      <c r="P77" s="7" t="s">
        <v>196</v>
      </c>
      <c r="Q77" s="7">
        <v>4</v>
      </c>
      <c r="R77" s="7">
        <v>63</v>
      </c>
      <c r="S77" s="7">
        <v>63</v>
      </c>
      <c r="T77" s="7">
        <v>63</v>
      </c>
      <c r="U77" s="23" t="s">
        <v>457</v>
      </c>
    </row>
    <row r="78" spans="13:21" ht="33">
      <c r="M78" s="13" t="s">
        <v>270</v>
      </c>
      <c r="N78" s="7" t="s">
        <v>346</v>
      </c>
      <c r="O78" s="7" t="s">
        <v>371</v>
      </c>
      <c r="P78" s="7" t="s">
        <v>372</v>
      </c>
      <c r="Q78" s="7">
        <v>4</v>
      </c>
      <c r="R78" s="7">
        <v>0</v>
      </c>
      <c r="S78" s="7">
        <v>7</v>
      </c>
      <c r="T78" s="7">
        <v>0</v>
      </c>
      <c r="U78" s="23" t="s">
        <v>459</v>
      </c>
    </row>
    <row r="79" spans="13:21" ht="33">
      <c r="M79" s="13" t="s">
        <v>271</v>
      </c>
      <c r="N79" s="7" t="s">
        <v>347</v>
      </c>
      <c r="O79" s="7" t="s">
        <v>371</v>
      </c>
      <c r="P79" s="7" t="s">
        <v>372</v>
      </c>
      <c r="Q79" s="7">
        <v>4</v>
      </c>
      <c r="R79" s="7">
        <v>0</v>
      </c>
      <c r="S79" s="7">
        <v>1</v>
      </c>
      <c r="T79" s="7">
        <v>0</v>
      </c>
      <c r="U79" s="23" t="s">
        <v>460</v>
      </c>
    </row>
    <row r="80" spans="13:21" ht="49.5">
      <c r="M80" s="13" t="s">
        <v>272</v>
      </c>
      <c r="N80" s="7" t="s">
        <v>348</v>
      </c>
      <c r="O80" s="7" t="s">
        <v>371</v>
      </c>
      <c r="P80" s="7" t="s">
        <v>196</v>
      </c>
      <c r="Q80" s="7">
        <v>4</v>
      </c>
      <c r="R80" s="7">
        <v>0</v>
      </c>
      <c r="S80" s="7">
        <v>1</v>
      </c>
      <c r="T80" s="7">
        <v>0</v>
      </c>
      <c r="U80" s="23" t="s">
        <v>461</v>
      </c>
    </row>
    <row r="81" spans="13:21" ht="33">
      <c r="M81" s="13" t="s">
        <v>273</v>
      </c>
      <c r="N81" s="7" t="s">
        <v>349</v>
      </c>
      <c r="O81" s="7" t="s">
        <v>371</v>
      </c>
      <c r="P81" s="7" t="s">
        <v>196</v>
      </c>
      <c r="Q81" s="7">
        <v>4</v>
      </c>
      <c r="R81" s="7">
        <v>0</v>
      </c>
      <c r="S81" s="7" t="s">
        <v>451</v>
      </c>
      <c r="T81" s="7">
        <v>0</v>
      </c>
      <c r="U81" s="23" t="s">
        <v>462</v>
      </c>
    </row>
    <row r="82" spans="13:21" ht="49.5">
      <c r="M82" s="13" t="s">
        <v>274</v>
      </c>
      <c r="N82" s="7" t="s">
        <v>350</v>
      </c>
      <c r="O82" s="7" t="s">
        <v>371</v>
      </c>
      <c r="P82" s="7" t="s">
        <v>372</v>
      </c>
      <c r="Q82" s="7">
        <v>4</v>
      </c>
      <c r="R82" s="7">
        <v>0</v>
      </c>
      <c r="S82" s="7">
        <v>1</v>
      </c>
      <c r="T82" s="7">
        <v>0</v>
      </c>
      <c r="U82" s="23" t="s">
        <v>463</v>
      </c>
    </row>
    <row r="83" spans="13:21" ht="66">
      <c r="M83" s="13" t="s">
        <v>275</v>
      </c>
      <c r="N83" s="7" t="s">
        <v>351</v>
      </c>
      <c r="O83" s="7" t="s">
        <v>371</v>
      </c>
      <c r="P83" s="7" t="s">
        <v>372</v>
      </c>
      <c r="Q83" s="7">
        <v>4</v>
      </c>
      <c r="R83" s="7">
        <v>0</v>
      </c>
      <c r="S83" s="7">
        <v>1</v>
      </c>
      <c r="T83" s="7">
        <v>0</v>
      </c>
      <c r="U83" s="23" t="s">
        <v>464</v>
      </c>
    </row>
    <row r="84" spans="13:21">
      <c r="M84" s="13" t="s">
        <v>276</v>
      </c>
      <c r="N84" s="7" t="s">
        <v>352</v>
      </c>
      <c r="O84" s="7" t="s">
        <v>371</v>
      </c>
      <c r="P84" s="7" t="s">
        <v>196</v>
      </c>
      <c r="Q84" s="7">
        <v>4</v>
      </c>
      <c r="R84" s="7">
        <v>0</v>
      </c>
      <c r="S84" s="7">
        <v>65535</v>
      </c>
      <c r="T84" s="7">
        <v>0</v>
      </c>
      <c r="U84" s="24" t="s">
        <v>465</v>
      </c>
    </row>
    <row r="85" spans="13:21">
      <c r="M85" s="13" t="s">
        <v>277</v>
      </c>
      <c r="N85" s="7" t="s">
        <v>353</v>
      </c>
      <c r="O85" s="7" t="s">
        <v>371</v>
      </c>
      <c r="P85" s="7" t="s">
        <v>196</v>
      </c>
      <c r="Q85" s="7">
        <v>4</v>
      </c>
      <c r="R85" s="7">
        <v>0</v>
      </c>
      <c r="S85" s="7">
        <v>65535</v>
      </c>
      <c r="T85" s="7">
        <v>0</v>
      </c>
      <c r="U85" s="24" t="s">
        <v>466</v>
      </c>
    </row>
    <row r="86" spans="13:21">
      <c r="M86" s="13" t="s">
        <v>278</v>
      </c>
      <c r="N86" s="7" t="s">
        <v>354</v>
      </c>
      <c r="O86" s="7" t="s">
        <v>371</v>
      </c>
      <c r="P86" s="7" t="s">
        <v>196</v>
      </c>
      <c r="Q86" s="7">
        <v>4</v>
      </c>
      <c r="R86" s="7">
        <v>0</v>
      </c>
      <c r="S86" s="7">
        <v>65535</v>
      </c>
      <c r="T86" s="7">
        <v>0</v>
      </c>
      <c r="U86" s="24" t="s">
        <v>467</v>
      </c>
    </row>
    <row r="87" spans="13:21" ht="99">
      <c r="M87" s="13" t="s">
        <v>279</v>
      </c>
      <c r="N87" s="7" t="s">
        <v>355</v>
      </c>
      <c r="O87" s="7" t="s">
        <v>371</v>
      </c>
      <c r="P87" s="7" t="s">
        <v>372</v>
      </c>
      <c r="Q87" s="7">
        <v>4</v>
      </c>
      <c r="R87" s="7">
        <v>0</v>
      </c>
      <c r="S87" s="7">
        <v>2</v>
      </c>
      <c r="T87" s="7">
        <v>0</v>
      </c>
      <c r="U87" s="23" t="s">
        <v>468</v>
      </c>
    </row>
    <row r="88" spans="13:21" ht="33">
      <c r="M88" s="13" t="s">
        <v>280</v>
      </c>
      <c r="N88" s="7" t="s">
        <v>369</v>
      </c>
      <c r="O88" s="7" t="s">
        <v>403</v>
      </c>
      <c r="P88" s="7" t="s">
        <v>372</v>
      </c>
      <c r="Q88" s="7">
        <v>32</v>
      </c>
      <c r="R88" s="7" t="s">
        <v>381</v>
      </c>
      <c r="S88" s="7" t="s">
        <v>381</v>
      </c>
      <c r="T88" s="7" t="s">
        <v>381</v>
      </c>
      <c r="U88" s="23" t="s">
        <v>469</v>
      </c>
    </row>
    <row r="89" spans="13:21" ht="66">
      <c r="M89" s="13" t="s">
        <v>281</v>
      </c>
      <c r="N89" s="7" t="s">
        <v>356</v>
      </c>
      <c r="O89" s="7" t="s">
        <v>371</v>
      </c>
      <c r="P89" s="7" t="s">
        <v>372</v>
      </c>
      <c r="Q89" s="7">
        <v>4</v>
      </c>
      <c r="R89" s="7">
        <v>0</v>
      </c>
      <c r="S89" s="7">
        <v>65535</v>
      </c>
      <c r="T89" s="7">
        <v>32768</v>
      </c>
      <c r="U89" s="23" t="s">
        <v>470</v>
      </c>
    </row>
    <row r="90" spans="13:21" ht="33">
      <c r="M90" s="13" t="s">
        <v>282</v>
      </c>
      <c r="N90" s="7" t="s">
        <v>357</v>
      </c>
      <c r="O90" s="7" t="s">
        <v>371</v>
      </c>
      <c r="P90" s="7" t="s">
        <v>372</v>
      </c>
      <c r="Q90" s="7">
        <v>4</v>
      </c>
      <c r="R90" s="7">
        <v>0</v>
      </c>
      <c r="S90" s="7">
        <v>65535</v>
      </c>
      <c r="T90" s="7">
        <v>4096</v>
      </c>
      <c r="U90" s="23" t="s">
        <v>471</v>
      </c>
    </row>
    <row r="91" spans="13:21" ht="66">
      <c r="M91" s="13" t="s">
        <v>283</v>
      </c>
      <c r="N91" s="7" t="s">
        <v>358</v>
      </c>
      <c r="O91" s="7" t="s">
        <v>371</v>
      </c>
      <c r="P91" s="7" t="s">
        <v>372</v>
      </c>
      <c r="Q91" s="7">
        <v>4</v>
      </c>
      <c r="R91" s="7">
        <v>0</v>
      </c>
      <c r="S91" s="7">
        <v>1</v>
      </c>
      <c r="T91" s="7">
        <v>0</v>
      </c>
      <c r="U91" s="23" t="s">
        <v>472</v>
      </c>
    </row>
    <row r="92" spans="13:21" ht="33.75" thickBot="1">
      <c r="M92" s="15" t="s">
        <v>284</v>
      </c>
      <c r="N92" s="16" t="s">
        <v>359</v>
      </c>
      <c r="O92" s="16" t="s">
        <v>371</v>
      </c>
      <c r="P92" s="16" t="s">
        <v>372</v>
      </c>
      <c r="Q92" s="16">
        <v>4</v>
      </c>
      <c r="R92" s="16">
        <v>0</v>
      </c>
      <c r="S92" s="16">
        <v>65535</v>
      </c>
      <c r="T92" s="16">
        <v>0</v>
      </c>
      <c r="U92" s="25" t="s">
        <v>473</v>
      </c>
    </row>
    <row r="1048576" spans="18:18">
      <c r="R1048576" s="8"/>
    </row>
  </sheetData>
  <mergeCells count="4">
    <mergeCell ref="B7:K7"/>
    <mergeCell ref="M7:U7"/>
    <mergeCell ref="B2:C2"/>
    <mergeCell ref="D2:E2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3:E8"/>
  <sheetViews>
    <sheetView topLeftCell="A2" workbookViewId="0">
      <selection activeCell="F10" sqref="F10"/>
    </sheetView>
  </sheetViews>
  <sheetFormatPr defaultRowHeight="16.5"/>
  <sheetData>
    <row r="3" spans="1:5">
      <c r="A3">
        <v>1</v>
      </c>
      <c r="B3">
        <v>24</v>
      </c>
    </row>
    <row r="4" spans="1:5">
      <c r="A4">
        <v>2</v>
      </c>
      <c r="B4">
        <v>45</v>
      </c>
    </row>
    <row r="5" spans="1:5">
      <c r="A5">
        <v>3</v>
      </c>
      <c r="B5">
        <v>13</v>
      </c>
    </row>
    <row r="6" spans="1:5">
      <c r="A6">
        <v>4</v>
      </c>
      <c r="B6">
        <v>11</v>
      </c>
      <c r="C6">
        <f>AVERAGE(B3:B6)</f>
        <v>23.25</v>
      </c>
    </row>
    <row r="7" spans="1:5">
      <c r="A7">
        <v>5</v>
      </c>
      <c r="B7">
        <v>16</v>
      </c>
      <c r="C7">
        <f>AVERAGE(B3:B7)</f>
        <v>21.8</v>
      </c>
      <c r="D7">
        <f>C6*4/5+B7*1/5</f>
        <v>21.8</v>
      </c>
      <c r="E7">
        <f>(C6*4+B7)/5</f>
        <v>21.8</v>
      </c>
    </row>
    <row r="8" spans="1:5">
      <c r="E8">
        <f>C6+(B7-C6)/A7</f>
        <v>21.8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</vt:i4>
      </vt:variant>
    </vt:vector>
  </HeadingPairs>
  <TitlesOfParts>
    <vt:vector size="12" baseType="lpstr">
      <vt:lpstr>All</vt:lpstr>
      <vt:lpstr>Flash Memory</vt:lpstr>
      <vt:lpstr>DDR3</vt:lpstr>
      <vt:lpstr>EEPROM</vt:lpstr>
      <vt:lpstr>GigE Core</vt:lpstr>
      <vt:lpstr>FrameBuffer</vt:lpstr>
      <vt:lpstr>User RTL Function</vt:lpstr>
      <vt:lpstr>Interrupt</vt:lpstr>
      <vt:lpstr>UART</vt:lpstr>
      <vt:lpstr>XML</vt:lpstr>
      <vt:lpstr>러닝평균</vt:lpstr>
      <vt:lpstr>'User RTL Function'!Print_Area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ykkim90</dc:creator>
  <cp:lastModifiedBy>bhmoom</cp:lastModifiedBy>
  <cp:lastPrinted>2021-03-23T06:49:20Z</cp:lastPrinted>
  <dcterms:created xsi:type="dcterms:W3CDTF">2020-07-07T04:30:21Z</dcterms:created>
  <dcterms:modified xsi:type="dcterms:W3CDTF">2021-11-08T06:47:54Z</dcterms:modified>
</cp:coreProperties>
</file>