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ro\Dropbox (QMUL-SEF)\Teaching\Winter2021\emap\GrowthAccounting\"/>
    </mc:Choice>
  </mc:AlternateContent>
  <xr:revisionPtr revIDLastSave="0" documentId="13_ncr:1_{2E6F6E15-DE80-4ACE-B4A7-29D09520E617}" xr6:coauthVersionLast="46" xr6:coauthVersionMax="46" xr10:uidLastSave="{00000000-0000-0000-0000-000000000000}"/>
  <bookViews>
    <workbookView xWindow="-108" yWindow="-108" windowWidth="23256" windowHeight="12576" xr2:uid="{9EB02FB8-4BAF-4191-920E-289B66E892FB}"/>
  </bookViews>
  <sheets>
    <sheet name="PMI" sheetId="1" r:id="rId1"/>
    <sheet name="Figure (capital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" i="1"/>
  <c r="N24" i="1" l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I4" i="1"/>
  <c r="I5" i="1" l="1"/>
  <c r="K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I6" i="1" l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J5" i="1"/>
  <c r="I7" i="1" l="1"/>
  <c r="L6" i="1"/>
  <c r="L5" i="1"/>
  <c r="L7" i="1"/>
  <c r="L8" i="1"/>
  <c r="I8" i="1" l="1"/>
  <c r="L9" i="1"/>
  <c r="I9" i="1" l="1"/>
  <c r="L10" i="1"/>
  <c r="I10" i="1" l="1"/>
  <c r="L11" i="1"/>
  <c r="I11" i="1" l="1"/>
  <c r="L12" i="1"/>
  <c r="I12" i="1" l="1"/>
  <c r="L13" i="1"/>
  <c r="I13" i="1" l="1"/>
  <c r="L14" i="1"/>
  <c r="I14" i="1" l="1"/>
  <c r="L15" i="1"/>
  <c r="I15" i="1" l="1"/>
  <c r="L16" i="1"/>
  <c r="I16" i="1" l="1"/>
  <c r="L17" i="1"/>
  <c r="I17" i="1" l="1"/>
  <c r="L18" i="1"/>
  <c r="I18" i="1" l="1"/>
  <c r="L19" i="1"/>
  <c r="I19" i="1" l="1"/>
  <c r="L20" i="1"/>
  <c r="I20" i="1" l="1"/>
  <c r="L21" i="1"/>
  <c r="I21" i="1" l="1"/>
  <c r="L22" i="1"/>
  <c r="I22" i="1" l="1"/>
  <c r="L23" i="1"/>
  <c r="I23" i="1" l="1"/>
  <c r="L24" i="1"/>
  <c r="I24" i="1" l="1"/>
  <c r="L25" i="1"/>
  <c r="I25" i="1" l="1"/>
  <c r="L26" i="1"/>
  <c r="I26" i="1" l="1"/>
  <c r="L27" i="1"/>
  <c r="I27" i="1" l="1"/>
  <c r="L28" i="1"/>
  <c r="I28" i="1" l="1"/>
  <c r="L29" i="1"/>
  <c r="I29" i="1" l="1"/>
  <c r="L30" i="1"/>
  <c r="I30" i="1" l="1"/>
  <c r="L31" i="1"/>
  <c r="I31" i="1" l="1"/>
  <c r="L32" i="1"/>
  <c r="I32" i="1" l="1"/>
  <c r="L33" i="1"/>
  <c r="I33" i="1" l="1"/>
  <c r="L34" i="1"/>
  <c r="I34" i="1" l="1"/>
  <c r="L35" i="1"/>
  <c r="I35" i="1" l="1"/>
  <c r="L36" i="1"/>
  <c r="I36" i="1" l="1"/>
  <c r="L37" i="1"/>
  <c r="I37" i="1" l="1"/>
  <c r="L38" i="1"/>
  <c r="I38" i="1" l="1"/>
  <c r="L39" i="1"/>
  <c r="I39" i="1" l="1"/>
  <c r="L40" i="1"/>
  <c r="I40" i="1" l="1"/>
  <c r="L41" i="1"/>
  <c r="I41" i="1" l="1"/>
  <c r="L42" i="1"/>
  <c r="I42" i="1" l="1"/>
  <c r="L43" i="1"/>
  <c r="I43" i="1" l="1"/>
  <c r="L44" i="1"/>
  <c r="I44" i="1" l="1"/>
  <c r="L45" i="1"/>
  <c r="I45" i="1" l="1"/>
  <c r="L46" i="1"/>
  <c r="I46" i="1" l="1"/>
  <c r="L47" i="1"/>
  <c r="L48" i="1"/>
  <c r="I47" i="1" l="1"/>
  <c r="I48" i="1" l="1"/>
  <c r="J6" i="1" l="1"/>
  <c r="J7" i="1" l="1"/>
  <c r="J8" i="1" l="1"/>
  <c r="J9" i="1" l="1"/>
  <c r="J10" i="1" l="1"/>
  <c r="J11" i="1" l="1"/>
  <c r="J12" i="1" l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/>
</calcChain>
</file>

<file path=xl/sharedStrings.xml><?xml version="1.0" encoding="utf-8"?>
<sst xmlns="http://schemas.openxmlformats.org/spreadsheetml/2006/main" count="34" uniqueCount="26">
  <si>
    <t>FRED</t>
  </si>
  <si>
    <t>delta=</t>
  </si>
  <si>
    <t>DATE</t>
  </si>
  <si>
    <t>UKNGDP</t>
  </si>
  <si>
    <t>CLVMNACSCAB1GQUK</t>
  </si>
  <si>
    <t>GBRGFCFQDSMEI</t>
    <phoneticPr fontId="2"/>
  </si>
  <si>
    <t>GBRGFCFQDSNAQ</t>
  </si>
  <si>
    <t>GDP Deflator</t>
  </si>
  <si>
    <t>GBRGDPDEFAISMEI</t>
  </si>
  <si>
    <t>I1</t>
    <phoneticPr fontId="2"/>
  </si>
  <si>
    <t>I2</t>
    <phoneticPr fontId="2"/>
  </si>
  <si>
    <t>K1</t>
    <phoneticPr fontId="2"/>
  </si>
  <si>
    <t>Y1</t>
    <phoneticPr fontId="2"/>
  </si>
  <si>
    <t>Y2</t>
    <phoneticPr fontId="2"/>
  </si>
  <si>
    <t>K2</t>
    <phoneticPr fontId="2"/>
  </si>
  <si>
    <t>K1/Y2</t>
    <phoneticPr fontId="2"/>
  </si>
  <si>
    <t>K2/Y2</t>
    <phoneticPr fontId="2"/>
  </si>
  <si>
    <t>K3</t>
    <phoneticPr fontId="2"/>
  </si>
  <si>
    <t>ONS</t>
    <phoneticPr fontId="2"/>
  </si>
  <si>
    <t>Capital stock table</t>
    <phoneticPr fontId="2"/>
  </si>
  <si>
    <t>1.1.1</t>
    <phoneticPr fontId="2"/>
  </si>
  <si>
    <t>real i1</t>
    <phoneticPr fontId="2"/>
  </si>
  <si>
    <t>real i2</t>
    <phoneticPr fontId="2"/>
  </si>
  <si>
    <t>-----------</t>
    <phoneticPr fontId="2"/>
  </si>
  <si>
    <t>similar looking?</t>
    <phoneticPr fontId="2"/>
  </si>
  <si>
    <t>----&gt;&gt;&gt;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</si>
</sst>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#,##0.0;[Red]\-#,##0.0"/>
    <numFmt numFmtId="178" formatCode="#,##0.0"/>
  </numFmts>
  <fonts count="1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4" tint="-0.249977111117893"/>
      <name val="游ゴシック"/>
      <family val="2"/>
      <charset val="128"/>
      <scheme val="minor"/>
    </font>
    <font>
      <sz val="10"/>
      <name val="Arial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b/>
      <sz val="11"/>
      <color rgb="FFFF0000"/>
      <name val="游ゴシック"/>
      <scheme val="minor"/>
    </font>
    <font>
      <b/>
      <sz val="11"/>
      <color rgb="FFFF0000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0" fontId="1" fillId="0" borderId="0" applyFont="0" applyFill="0" applyBorder="0" applyAlignment="0" applyProtection="0">
      <alignment vertical="center"/>
    </xf>
    <xf numFmtId="0" fontId="4" fillId="0" borderId="0"/>
  </cellStyleXfs>
  <cellXfs count="23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76" fontId="4" fillId="0" borderId="0" xfId="0" applyNumberFormat="1" applyFont="1" applyAlignment="1">
      <alignment horizontal="center"/>
    </xf>
    <xf numFmtId="38" fontId="0" fillId="0" borderId="0" xfId="1" applyNumberFormat="1" applyFont="1" applyAlignment="1"/>
    <xf numFmtId="40" fontId="0" fillId="0" borderId="0" xfId="1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177" fontId="0" fillId="0" borderId="0" xfId="1" applyNumberFormat="1" applyFont="1" applyAlignment="1"/>
    <xf numFmtId="0" fontId="4" fillId="0" borderId="0" xfId="2" applyAlignment="1">
      <alignment horizontal="center"/>
    </xf>
    <xf numFmtId="0" fontId="5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7" fillId="0" borderId="0" xfId="0" applyFont="1">
      <alignment vertical="center"/>
    </xf>
    <xf numFmtId="178" fontId="8" fillId="0" borderId="0" xfId="0" applyNumberFormat="1" applyFont="1" applyAlignment="1">
      <alignment horizontal="right" vertical="center"/>
    </xf>
    <xf numFmtId="38" fontId="0" fillId="0" borderId="0" xfId="1" applyNumberFormat="1" applyFont="1">
      <alignment vertical="center"/>
    </xf>
    <xf numFmtId="178" fontId="8" fillId="0" borderId="0" xfId="0" applyNumberFormat="1" applyFont="1" applyAlignment="1">
      <alignment horizontal="left" vertical="center"/>
    </xf>
    <xf numFmtId="178" fontId="8" fillId="0" borderId="0" xfId="0" applyNumberFormat="1" applyFont="1" applyAlignment="1">
      <alignment horizontal="right"/>
    </xf>
    <xf numFmtId="40" fontId="0" fillId="2" borderId="0" xfId="1" applyFont="1" applyFill="1" applyAlignment="1"/>
    <xf numFmtId="38" fontId="0" fillId="2" borderId="0" xfId="1" applyNumberFormat="1" applyFont="1" applyFill="1" applyAlignment="1"/>
    <xf numFmtId="0" fontId="9" fillId="0" borderId="0" xfId="0" quotePrefix="1" applyFont="1">
      <alignment vertical="center"/>
    </xf>
    <xf numFmtId="0" fontId="10" fillId="0" borderId="0" xfId="0" quotePrefix="1" applyFont="1">
      <alignment vertical="center"/>
    </xf>
    <xf numFmtId="0" fontId="10" fillId="0" borderId="0" xfId="0" quotePrefix="1" applyFont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D7AC013D-17AD-4370-8B09-CA0D653C41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Real Capital Stock in the UK</a:t>
            </a:r>
          </a:p>
        </c:rich>
      </c:tx>
      <c:layout>
        <c:manualLayout>
          <c:xMode val="edge"/>
          <c:yMode val="edge"/>
          <c:x val="0.32949183175946417"/>
          <c:y val="2.61201234008052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46126447016918"/>
          <c:y val="0.11690314488103062"/>
          <c:w val="0.82724844167408729"/>
          <c:h val="0.78992108801457106"/>
        </c:manualLayout>
      </c:layout>
      <c:scatterChart>
        <c:scatterStyle val="lineMarker"/>
        <c:varyColors val="0"/>
        <c:ser>
          <c:idx val="0"/>
          <c:order val="0"/>
          <c:spPr>
            <a:ln w="28575" cmpd="dbl"/>
          </c:spPr>
          <c:marker>
            <c:symbol val="none"/>
          </c:marker>
          <c:xVal>
            <c:numRef>
              <c:f>PMI!$A$4:$A$48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PMI!$I$4:$I$48</c:f>
              <c:numCache>
                <c:formatCode>#,##0_);[Red]\(#,##0\)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6-43B8-B0F8-C943256ACAAE}"/>
            </c:ext>
          </c:extLst>
        </c:ser>
        <c:ser>
          <c:idx val="1"/>
          <c:order val="1"/>
          <c:spPr>
            <a:ln w="31750"/>
          </c:spPr>
          <c:marker>
            <c:symbol val="none"/>
          </c:marker>
          <c:xVal>
            <c:numRef>
              <c:f>PMI!$A$4:$A$48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PMI!$K$4:$K$48</c:f>
              <c:numCache>
                <c:formatCode>#,##0_);[Red]\(#,##0\)</c:formatCode>
                <c:ptCount val="45"/>
                <c:pt idx="0">
                  <c:v>0</c:v>
                </c:pt>
                <c:pt idx="1">
                  <c:v>154983</c:v>
                </c:pt>
                <c:pt idx="2">
                  <c:v>311035</c:v>
                </c:pt>
                <c:pt idx="3">
                  <c:v>469523</c:v>
                </c:pt>
                <c:pt idx="4">
                  <c:v>639698</c:v>
                </c:pt>
                <c:pt idx="5">
                  <c:v>824494</c:v>
                </c:pt>
                <c:pt idx="6">
                  <c:v>997356</c:v>
                </c:pt>
                <c:pt idx="7">
                  <c:v>1158741</c:v>
                </c:pt>
                <c:pt idx="8">
                  <c:v>1328427</c:v>
                </c:pt>
                <c:pt idx="9">
                  <c:v>1510383</c:v>
                </c:pt>
                <c:pt idx="10">
                  <c:v>1704055</c:v>
                </c:pt>
                <c:pt idx="11">
                  <c:v>1901601</c:v>
                </c:pt>
                <c:pt idx="12">
                  <c:v>2096624</c:v>
                </c:pt>
                <c:pt idx="13">
                  <c:v>2315825</c:v>
                </c:pt>
                <c:pt idx="14">
                  <c:v>2568949</c:v>
                </c:pt>
                <c:pt idx="15">
                  <c:v>2834352</c:v>
                </c:pt>
                <c:pt idx="16">
                  <c:v>3092962</c:v>
                </c:pt>
                <c:pt idx="17">
                  <c:v>3331019</c:v>
                </c:pt>
                <c:pt idx="18">
                  <c:v>3565224</c:v>
                </c:pt>
                <c:pt idx="19">
                  <c:v>3801211</c:v>
                </c:pt>
                <c:pt idx="20">
                  <c:v>4040963</c:v>
                </c:pt>
                <c:pt idx="21">
                  <c:v>4279583</c:v>
                </c:pt>
                <c:pt idx="22">
                  <c:v>4529341</c:v>
                </c:pt>
                <c:pt idx="23">
                  <c:v>4775182</c:v>
                </c:pt>
                <c:pt idx="24">
                  <c:v>5040193</c:v>
                </c:pt>
                <c:pt idx="25">
                  <c:v>5310209</c:v>
                </c:pt>
                <c:pt idx="26">
                  <c:v>5592377</c:v>
                </c:pt>
                <c:pt idx="27">
                  <c:v>5878912</c:v>
                </c:pt>
                <c:pt idx="28">
                  <c:v>6172911</c:v>
                </c:pt>
                <c:pt idx="29">
                  <c:v>6474793</c:v>
                </c:pt>
                <c:pt idx="30">
                  <c:v>6780912</c:v>
                </c:pt>
                <c:pt idx="31">
                  <c:v>7100126</c:v>
                </c:pt>
                <c:pt idx="32">
                  <c:v>7429553</c:v>
                </c:pt>
                <c:pt idx="33">
                  <c:v>7772032</c:v>
                </c:pt>
                <c:pt idx="34">
                  <c:v>8099460</c:v>
                </c:pt>
                <c:pt idx="35">
                  <c:v>8387924</c:v>
                </c:pt>
                <c:pt idx="36">
                  <c:v>8688155</c:v>
                </c:pt>
                <c:pt idx="37">
                  <c:v>8985307</c:v>
                </c:pt>
                <c:pt idx="38">
                  <c:v>9288122</c:v>
                </c:pt>
                <c:pt idx="39">
                  <c:v>9602195</c:v>
                </c:pt>
                <c:pt idx="40">
                  <c:v>9938144</c:v>
                </c:pt>
                <c:pt idx="41">
                  <c:v>10291974</c:v>
                </c:pt>
                <c:pt idx="42">
                  <c:v>10661543</c:v>
                </c:pt>
                <c:pt idx="43">
                  <c:v>11041330</c:v>
                </c:pt>
                <c:pt idx="44">
                  <c:v>11422579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46-43B8-B0F8-C943256ACAAE}"/>
            </c:ext>
          </c:extLst>
        </c:ser>
        <c:ser>
          <c:idx val="2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PMI!$A$4:$A$48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PMI!$N$4:$N$48</c:f>
              <c:numCache>
                <c:formatCode>General</c:formatCode>
                <c:ptCount val="45"/>
                <c:pt idx="20" formatCode="#,##0_);[Red]\(#,##0\)">
                  <c:v>3983638.3797120638</c:v>
                </c:pt>
                <c:pt idx="21" formatCode="#,##0_);[Red]\(#,##0\)">
                  <c:v>3953722.0955568096</c:v>
                </c:pt>
                <c:pt idx="22" formatCode="#,##0_);[Red]\(#,##0\)">
                  <c:v>4124980.8355059954</c:v>
                </c:pt>
                <c:pt idx="23" formatCode="#,##0_);[Red]\(#,##0\)">
                  <c:v>4312123.8851668667</c:v>
                </c:pt>
                <c:pt idx="24" formatCode="#,##0_);[Red]\(#,##0\)">
                  <c:v>4521402.3496763688</c:v>
                </c:pt>
                <c:pt idx="25" formatCode="#,##0_);[Red]\(#,##0\)">
                  <c:v>4716064.9819470597</c:v>
                </c:pt>
                <c:pt idx="26" formatCode="#,##0_);[Red]\(#,##0\)">
                  <c:v>4923542.227806218</c:v>
                </c:pt>
                <c:pt idx="27" formatCode="#,##0_);[Red]\(#,##0\)">
                  <c:v>5053870.388217059</c:v>
                </c:pt>
                <c:pt idx="28" formatCode="#,##0_);[Red]\(#,##0\)">
                  <c:v>5299085.4859899757</c:v>
                </c:pt>
                <c:pt idx="29" formatCode="#,##0_);[Red]\(#,##0\)">
                  <c:v>5396551.038268527</c:v>
                </c:pt>
                <c:pt idx="30" formatCode="#,##0_);[Red]\(#,##0\)">
                  <c:v>5707890.9830326941</c:v>
                </c:pt>
                <c:pt idx="31" formatCode="#,##0_);[Red]\(#,##0\)">
                  <c:v>5945666.9863806106</c:v>
                </c:pt>
                <c:pt idx="32" formatCode="#,##0_);[Red]\(#,##0\)">
                  <c:v>6171464.4731040737</c:v>
                </c:pt>
                <c:pt idx="33" formatCode="#,##0_);[Red]\(#,##0\)">
                  <c:v>6471669.0371419434</c:v>
                </c:pt>
                <c:pt idx="34" formatCode="#,##0_);[Red]\(#,##0\)">
                  <c:v>6462110.1575493366</c:v>
                </c:pt>
                <c:pt idx="35" formatCode="#,##0_);[Red]\(#,##0\)">
                  <c:v>6393445.494566978</c:v>
                </c:pt>
                <c:pt idx="36" formatCode="#,##0_);[Red]\(#,##0\)">
                  <c:v>6544723.4460973134</c:v>
                </c:pt>
                <c:pt idx="37" formatCode="#,##0_);[Red]\(#,##0\)">
                  <c:v>6682007.0926098581</c:v>
                </c:pt>
                <c:pt idx="38" formatCode="#,##0_);[Red]\(#,##0\)">
                  <c:v>6842631.8343315702</c:v>
                </c:pt>
                <c:pt idx="39" formatCode="#,##0_);[Red]\(#,##0\)">
                  <c:v>6958707.0484124497</c:v>
                </c:pt>
                <c:pt idx="40" formatCode="#,##0_);[Red]\(#,##0\)">
                  <c:v>7098999.9999999991</c:v>
                </c:pt>
                <c:pt idx="41" formatCode="#,##0_);[Red]\(#,##0\)">
                  <c:v>7278423.5973456819</c:v>
                </c:pt>
                <c:pt idx="42" formatCode="#,##0_);[Red]\(#,##0\)">
                  <c:v>7499210.6239978978</c:v>
                </c:pt>
                <c:pt idx="43" formatCode="#,##0_);[Red]\(#,##0\)">
                  <c:v>7685480.2748067826</c:v>
                </c:pt>
                <c:pt idx="44" formatCode="#,##0_);[Red]\(#,##0\)">
                  <c:v>7793098.4026414957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46-43B8-B0F8-C943256A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20488"/>
        <c:axId val="1"/>
      </c:scatterChart>
      <c:valAx>
        <c:axId val="459820488"/>
        <c:scaling>
          <c:orientation val="minMax"/>
          <c:max val="2019"/>
          <c:min val="197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598204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41B25-B065-4084-8DFA-00EC657BAB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14</xdr:col>
      <xdr:colOff>0</xdr:colOff>
      <xdr:row>0</xdr:row>
      <xdr:rowOff>0</xdr:rowOff>
    </xdr:from>
    <xdr:to>
      <xdr:col>26</xdr:col>
      <xdr:colOff>518902</xdr:colOff>
      <xdr:row>25</xdr:row>
      <xdr:rowOff>107185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35FE5B-F359-4EFD-A54E-B2B832F0B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87840" y="0"/>
          <a:ext cx="8565622" cy="582218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0.90523</cdr:x>
      <cdr:y>0.27902</cdr:y>
    </cdr:from>
    <cdr:to>
      <cdr:x>0.96441</cdr:x>
      <cdr:y>0.3251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3203" y="1624356"/>
          <a:ext cx="506869" cy="2682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27432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chemeClr val="accent1"/>
              </a:solidFill>
              <a:latin typeface="Arial"/>
              <a:cs typeface="Arial"/>
            </a:rPr>
            <a:t>K1</a:t>
          </a:r>
        </a:p>
      </cdr:txBody>
    </cdr:sp>
  </cdr:relSizeAnchor>
  <cdr:relSizeAnchor xmlns:cdr="http://schemas.openxmlformats.org/drawingml/2006/chartDrawing">
    <cdr:from>
      <cdr:x>0.83494</cdr:x>
      <cdr:y>0.1815</cdr:y>
    </cdr:from>
    <cdr:to>
      <cdr:x>0.89413</cdr:x>
      <cdr:y>0.22758</cdr:y>
    </cdr:to>
    <cdr:sp macro="" textlink="">
      <cdr:nvSpPr>
        <cdr:cNvPr id="4" name="Text Box 1">
          <a:extLst xmlns:a="http://schemas.openxmlformats.org/drawingml/2006/main">
            <a:ext uri="{FF2B5EF4-FFF2-40B4-BE49-F238E27FC236}">
              <a16:creationId xmlns:a16="http://schemas.microsoft.com/office/drawing/2014/main" id="{F0BA8FE3-49C3-4E61-ACC7-E205C269DA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1145" y="1056639"/>
          <a:ext cx="506955" cy="2682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27432" tIns="32004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chemeClr val="accent2"/>
              </a:solidFill>
              <a:latin typeface="Arial"/>
              <a:cs typeface="Arial"/>
            </a:rPr>
            <a:t>K2</a:t>
          </a:r>
        </a:p>
      </cdr:txBody>
    </cdr:sp>
  </cdr:relSizeAnchor>
  <cdr:relSizeAnchor xmlns:cdr="http://schemas.openxmlformats.org/drawingml/2006/chartDrawing">
    <cdr:from>
      <cdr:x>0.8022</cdr:x>
      <cdr:y>0.49433</cdr:y>
    </cdr:from>
    <cdr:to>
      <cdr:x>0.86138</cdr:x>
      <cdr:y>0.54042</cdr:y>
    </cdr:to>
    <cdr:sp macro="" textlink="">
      <cdr:nvSpPr>
        <cdr:cNvPr id="5" name="Text Box 1">
          <a:extLst xmlns:a="http://schemas.openxmlformats.org/drawingml/2006/main">
            <a:ext uri="{FF2B5EF4-FFF2-40B4-BE49-F238E27FC236}">
              <a16:creationId xmlns:a16="http://schemas.microsoft.com/office/drawing/2014/main" id="{1CAC1E9C-AA75-4CF5-9C2B-6CE1CE79A3F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713" y="2877803"/>
          <a:ext cx="506870" cy="2683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27432" tIns="32004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K3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3F9F-AA9F-4B92-8DD7-1CFB7B1B9E8C}">
  <dimension ref="A1:AJ48"/>
  <sheetViews>
    <sheetView tabSelected="1" workbookViewId="0"/>
  </sheetViews>
  <sheetFormatPr defaultColWidth="9.19921875" defaultRowHeight="18"/>
  <cols>
    <col min="3" max="3" width="22.09765625" bestFit="1" customWidth="1"/>
    <col min="4" max="4" width="17.3984375" bestFit="1" customWidth="1"/>
    <col min="5" max="5" width="17.8984375" bestFit="1" customWidth="1"/>
    <col min="6" max="6" width="17.796875" bestFit="1" customWidth="1"/>
    <col min="7" max="8" width="14.59765625" customWidth="1"/>
    <col min="11" max="11" width="9.19921875" customWidth="1"/>
    <col min="14" max="14" width="9.3984375" bestFit="1" customWidth="1"/>
  </cols>
  <sheetData>
    <row r="1" spans="1:36" s="13" customFormat="1" ht="15.6">
      <c r="A1" s="11"/>
      <c r="B1" s="11" t="s">
        <v>12</v>
      </c>
      <c r="C1" s="11" t="s">
        <v>13</v>
      </c>
      <c r="D1" s="11" t="s">
        <v>9</v>
      </c>
      <c r="E1" s="11" t="s">
        <v>10</v>
      </c>
      <c r="F1" s="12" t="s">
        <v>7</v>
      </c>
      <c r="G1" s="11" t="s">
        <v>21</v>
      </c>
      <c r="H1" s="11" t="s">
        <v>22</v>
      </c>
      <c r="I1" s="11" t="s">
        <v>11</v>
      </c>
      <c r="J1" s="11" t="s">
        <v>15</v>
      </c>
      <c r="K1" s="11" t="s">
        <v>14</v>
      </c>
      <c r="L1" s="11" t="s">
        <v>16</v>
      </c>
      <c r="N1" s="11" t="s">
        <v>17</v>
      </c>
    </row>
    <row r="2" spans="1:36">
      <c r="A2" s="1"/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/>
      <c r="H2" s="1"/>
      <c r="I2" s="2" t="s">
        <v>1</v>
      </c>
      <c r="J2" s="2"/>
      <c r="K2" s="2" t="s">
        <v>1</v>
      </c>
      <c r="L2" s="2"/>
      <c r="M2" t="s">
        <v>18</v>
      </c>
    </row>
    <row r="3" spans="1:36">
      <c r="A3" s="3" t="s">
        <v>2</v>
      </c>
      <c r="B3" s="3" t="s">
        <v>3</v>
      </c>
      <c r="C3" s="7" t="s">
        <v>4</v>
      </c>
      <c r="D3" s="3" t="s">
        <v>5</v>
      </c>
      <c r="E3" s="3" t="s">
        <v>6</v>
      </c>
      <c r="F3" s="10" t="s">
        <v>8</v>
      </c>
      <c r="G3" s="3"/>
      <c r="H3" s="3"/>
      <c r="I3" s="4"/>
      <c r="J3" s="4"/>
      <c r="K3" s="4"/>
      <c r="L3" s="4"/>
      <c r="M3" t="s">
        <v>19</v>
      </c>
    </row>
    <row r="4" spans="1:36">
      <c r="A4" s="8">
        <v>1975</v>
      </c>
      <c r="B4" s="5">
        <v>115027</v>
      </c>
      <c r="C4" s="5">
        <v>713545.9</v>
      </c>
      <c r="D4" s="5">
        <v>23618000000</v>
      </c>
      <c r="E4" s="5">
        <v>154983000000</v>
      </c>
      <c r="F4" s="9">
        <v>14.9474133176652</v>
      </c>
      <c r="G4" s="19"/>
      <c r="H4" s="19">
        <f>E4</f>
        <v>154983000000</v>
      </c>
      <c r="I4" s="5">
        <f>C4*J4</f>
        <v>0</v>
      </c>
      <c r="J4" s="18"/>
      <c r="K4" s="5">
        <f>C4*L4</f>
        <v>0</v>
      </c>
      <c r="L4" s="18"/>
      <c r="M4" s="16" t="s">
        <v>20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 spans="1:36">
      <c r="A5" s="8">
        <f>A4+1</f>
        <v>1976</v>
      </c>
      <c r="B5" s="5">
        <v>136901</v>
      </c>
      <c r="C5" s="5">
        <v>734312</v>
      </c>
      <c r="D5" s="5">
        <v>27076000000</v>
      </c>
      <c r="E5" s="5">
        <v>156052000000</v>
      </c>
      <c r="F5" s="9">
        <v>17.269447425459099</v>
      </c>
      <c r="G5" s="19"/>
      <c r="H5" s="19">
        <f t="shared" ref="H5:H48" si="0">E5</f>
        <v>156052000000</v>
      </c>
      <c r="I5" s="5">
        <f>(1-$J$2)*I4+G4/1000000</f>
        <v>0</v>
      </c>
      <c r="J5" s="6">
        <f t="shared" ref="J5:J48" si="1">I5/C5</f>
        <v>0</v>
      </c>
      <c r="K5" s="5">
        <f>(1-$L$2)*K4+H4/1000000</f>
        <v>154983</v>
      </c>
      <c r="L5" s="6">
        <f t="shared" ref="L5:L48" si="2">K5/C5</f>
        <v>0.211058787000621</v>
      </c>
    </row>
    <row r="6" spans="1:36">
      <c r="A6" s="8">
        <f t="shared" ref="A6:A48" si="3">A5+1</f>
        <v>1977</v>
      </c>
      <c r="B6" s="5">
        <v>159631</v>
      </c>
      <c r="C6" s="5">
        <v>752359.5</v>
      </c>
      <c r="D6" s="5">
        <v>30886000000</v>
      </c>
      <c r="E6" s="5">
        <v>158488000000</v>
      </c>
      <c r="F6" s="9">
        <v>19.658054200415201</v>
      </c>
      <c r="G6" s="19"/>
      <c r="H6" s="19">
        <f t="shared" si="0"/>
        <v>158488000000</v>
      </c>
      <c r="I6" s="5">
        <f t="shared" ref="I6:I48" si="4">(1-$J$2)*I5+G5/1000000</f>
        <v>0</v>
      </c>
      <c r="J6" s="6">
        <f t="shared" si="1"/>
        <v>0</v>
      </c>
      <c r="K6" s="5">
        <f t="shared" ref="K6:K48" si="5">(1-$L$2)*K5+H5/1000000</f>
        <v>311035</v>
      </c>
      <c r="L6" s="6">
        <f t="shared" si="2"/>
        <v>0.41341273686316182</v>
      </c>
    </row>
    <row r="7" spans="1:36">
      <c r="A7" s="8">
        <f t="shared" si="3"/>
        <v>1978</v>
      </c>
      <c r="B7" s="5">
        <v>185960</v>
      </c>
      <c r="C7" s="5">
        <v>783990.7</v>
      </c>
      <c r="D7" s="5">
        <v>37062000000</v>
      </c>
      <c r="E7" s="5">
        <v>170175000000</v>
      </c>
      <c r="F7" s="9">
        <v>21.982010602736199</v>
      </c>
      <c r="G7" s="19"/>
      <c r="H7" s="19">
        <f t="shared" si="0"/>
        <v>170175000000</v>
      </c>
      <c r="I7" s="5">
        <f t="shared" si="4"/>
        <v>0</v>
      </c>
      <c r="J7" s="6">
        <f t="shared" si="1"/>
        <v>0</v>
      </c>
      <c r="K7" s="5">
        <f t="shared" si="5"/>
        <v>469523</v>
      </c>
      <c r="L7" s="6">
        <f t="shared" si="2"/>
        <v>0.59888848171285713</v>
      </c>
    </row>
    <row r="8" spans="1:36">
      <c r="A8" s="8">
        <f t="shared" si="3"/>
        <v>1979</v>
      </c>
      <c r="B8" s="5">
        <v>220721</v>
      </c>
      <c r="C8" s="5">
        <v>813382.7</v>
      </c>
      <c r="D8" s="5">
        <v>46007000000</v>
      </c>
      <c r="E8" s="5">
        <v>184796000000</v>
      </c>
      <c r="F8" s="9">
        <v>25.154789818035599</v>
      </c>
      <c r="G8" s="19"/>
      <c r="H8" s="19">
        <f t="shared" si="0"/>
        <v>184796000000</v>
      </c>
      <c r="I8" s="5">
        <f t="shared" si="4"/>
        <v>0</v>
      </c>
      <c r="J8" s="6">
        <f t="shared" si="1"/>
        <v>0</v>
      </c>
      <c r="K8" s="5">
        <f t="shared" si="5"/>
        <v>639698</v>
      </c>
      <c r="L8" s="6">
        <f t="shared" si="2"/>
        <v>0.78646619850655786</v>
      </c>
    </row>
    <row r="9" spans="1:36">
      <c r="A9" s="8">
        <f t="shared" si="3"/>
        <v>1980</v>
      </c>
      <c r="B9" s="5">
        <v>259663</v>
      </c>
      <c r="C9" s="5">
        <v>796859.9</v>
      </c>
      <c r="D9" s="5">
        <v>52043000000</v>
      </c>
      <c r="E9" s="5">
        <v>172862000000</v>
      </c>
      <c r="F9" s="9">
        <v>30.214163906945998</v>
      </c>
      <c r="G9" s="19"/>
      <c r="H9" s="19">
        <f t="shared" si="0"/>
        <v>172862000000</v>
      </c>
      <c r="I9" s="5">
        <f t="shared" si="4"/>
        <v>0</v>
      </c>
      <c r="J9" s="6">
        <f t="shared" si="1"/>
        <v>0</v>
      </c>
      <c r="K9" s="5">
        <f t="shared" si="5"/>
        <v>824494</v>
      </c>
      <c r="L9" s="6">
        <f t="shared" si="2"/>
        <v>1.0346787434026985</v>
      </c>
    </row>
    <row r="10" spans="1:36">
      <c r="A10" s="8">
        <f t="shared" si="3"/>
        <v>1981</v>
      </c>
      <c r="B10" s="5">
        <v>289840</v>
      </c>
      <c r="C10" s="5">
        <v>790582.7</v>
      </c>
      <c r="D10" s="5">
        <v>54178000000</v>
      </c>
      <c r="E10" s="5">
        <v>161385000000</v>
      </c>
      <c r="F10" s="9">
        <v>33.960649408343897</v>
      </c>
      <c r="G10" s="19"/>
      <c r="H10" s="19">
        <f t="shared" si="0"/>
        <v>161385000000</v>
      </c>
      <c r="I10" s="5">
        <f t="shared" si="4"/>
        <v>0</v>
      </c>
      <c r="J10" s="6">
        <f t="shared" si="1"/>
        <v>0</v>
      </c>
      <c r="K10" s="5">
        <f t="shared" si="5"/>
        <v>997356</v>
      </c>
      <c r="L10" s="6">
        <f t="shared" si="2"/>
        <v>1.2615454398382357</v>
      </c>
    </row>
    <row r="11" spans="1:36">
      <c r="A11" s="8">
        <f t="shared" si="3"/>
        <v>1982</v>
      </c>
      <c r="B11" s="5">
        <v>319212</v>
      </c>
      <c r="C11" s="5">
        <v>806353.8</v>
      </c>
      <c r="D11" s="5">
        <v>59421000000</v>
      </c>
      <c r="E11" s="5">
        <v>169686000000</v>
      </c>
      <c r="F11" s="9">
        <v>36.679094845578199</v>
      </c>
      <c r="G11" s="19"/>
      <c r="H11" s="19">
        <f t="shared" si="0"/>
        <v>169686000000</v>
      </c>
      <c r="I11" s="5">
        <f t="shared" si="4"/>
        <v>0</v>
      </c>
      <c r="J11" s="6">
        <f t="shared" si="1"/>
        <v>0</v>
      </c>
      <c r="K11" s="5">
        <f t="shared" si="5"/>
        <v>1158741</v>
      </c>
      <c r="L11" s="6">
        <f t="shared" si="2"/>
        <v>1.4370131324488085</v>
      </c>
    </row>
    <row r="12" spans="1:36">
      <c r="A12" s="8">
        <f t="shared" si="3"/>
        <v>1983</v>
      </c>
      <c r="B12" s="5">
        <v>351051</v>
      </c>
      <c r="C12" s="5">
        <v>840397</v>
      </c>
      <c r="D12" s="5">
        <v>65436000000</v>
      </c>
      <c r="E12" s="5">
        <v>181956000000</v>
      </c>
      <c r="F12" s="9">
        <v>38.712875154477302</v>
      </c>
      <c r="G12" s="19"/>
      <c r="H12" s="19">
        <f t="shared" si="0"/>
        <v>181956000000</v>
      </c>
      <c r="I12" s="5">
        <f t="shared" si="4"/>
        <v>0</v>
      </c>
      <c r="J12" s="6">
        <f t="shared" si="1"/>
        <v>0</v>
      </c>
      <c r="K12" s="5">
        <f t="shared" si="5"/>
        <v>1328427</v>
      </c>
      <c r="L12" s="6">
        <f t="shared" si="2"/>
        <v>1.5807136389111336</v>
      </c>
    </row>
    <row r="13" spans="1:36">
      <c r="A13" s="8">
        <f t="shared" si="3"/>
        <v>1984</v>
      </c>
      <c r="B13" s="5">
        <v>377644</v>
      </c>
      <c r="C13" s="5">
        <v>859466.4</v>
      </c>
      <c r="D13" s="5">
        <v>74255000000</v>
      </c>
      <c r="E13" s="5">
        <v>193672000000</v>
      </c>
      <c r="F13" s="9">
        <v>40.731831544289101</v>
      </c>
      <c r="G13" s="19"/>
      <c r="H13" s="19">
        <f t="shared" si="0"/>
        <v>193672000000</v>
      </c>
      <c r="I13" s="5">
        <f t="shared" si="4"/>
        <v>0</v>
      </c>
      <c r="J13" s="6">
        <f t="shared" si="1"/>
        <v>0</v>
      </c>
      <c r="K13" s="5">
        <f t="shared" si="5"/>
        <v>1510383</v>
      </c>
      <c r="L13" s="6">
        <f t="shared" si="2"/>
        <v>1.7573496764969521</v>
      </c>
    </row>
    <row r="14" spans="1:36">
      <c r="A14" s="8">
        <f t="shared" si="3"/>
        <v>1985</v>
      </c>
      <c r="B14" s="5">
        <v>414428</v>
      </c>
      <c r="C14" s="5">
        <v>895112.1</v>
      </c>
      <c r="D14" s="5">
        <v>82317000000</v>
      </c>
      <c r="E14" s="5">
        <v>197546000000</v>
      </c>
      <c r="F14" s="9">
        <v>42.929039403349101</v>
      </c>
      <c r="G14" s="19"/>
      <c r="H14" s="19">
        <f t="shared" si="0"/>
        <v>197546000000</v>
      </c>
      <c r="I14" s="5">
        <f t="shared" si="4"/>
        <v>0</v>
      </c>
      <c r="J14" s="6">
        <f t="shared" si="1"/>
        <v>0</v>
      </c>
      <c r="K14" s="5">
        <f t="shared" si="5"/>
        <v>1704055</v>
      </c>
      <c r="L14" s="6">
        <f t="shared" si="2"/>
        <v>1.903733621744137</v>
      </c>
    </row>
    <row r="15" spans="1:36">
      <c r="A15" s="8">
        <f t="shared" si="3"/>
        <v>1986</v>
      </c>
      <c r="B15" s="5">
        <v>446635</v>
      </c>
      <c r="C15" s="5">
        <v>923311.2</v>
      </c>
      <c r="D15" s="5">
        <v>88348000000</v>
      </c>
      <c r="E15" s="5">
        <v>195023000000</v>
      </c>
      <c r="F15" s="9">
        <v>44.8522219654919</v>
      </c>
      <c r="G15" s="19"/>
      <c r="H15" s="19">
        <f t="shared" si="0"/>
        <v>195023000000</v>
      </c>
      <c r="I15" s="5">
        <f t="shared" si="4"/>
        <v>0</v>
      </c>
      <c r="J15" s="6">
        <f t="shared" si="1"/>
        <v>0</v>
      </c>
      <c r="K15" s="5">
        <f t="shared" si="5"/>
        <v>1901601</v>
      </c>
      <c r="L15" s="6">
        <f t="shared" si="2"/>
        <v>2.0595450374694901</v>
      </c>
    </row>
    <row r="16" spans="1:36">
      <c r="A16" s="8">
        <f t="shared" si="3"/>
        <v>1987</v>
      </c>
      <c r="B16" s="5">
        <v>496140</v>
      </c>
      <c r="C16" s="5">
        <v>973103.1</v>
      </c>
      <c r="D16" s="5">
        <v>104632000000</v>
      </c>
      <c r="E16" s="5">
        <v>219201000000</v>
      </c>
      <c r="F16" s="9">
        <v>47.274422441829998</v>
      </c>
      <c r="G16" s="19"/>
      <c r="H16" s="19">
        <f t="shared" si="0"/>
        <v>219201000000</v>
      </c>
      <c r="I16" s="5">
        <f t="shared" si="4"/>
        <v>0</v>
      </c>
      <c r="J16" s="6">
        <f t="shared" si="1"/>
        <v>0</v>
      </c>
      <c r="K16" s="5">
        <f t="shared" si="5"/>
        <v>2096624</v>
      </c>
      <c r="L16" s="6">
        <f t="shared" si="2"/>
        <v>2.1545753990507275</v>
      </c>
    </row>
    <row r="17" spans="1:36">
      <c r="A17" s="8">
        <f t="shared" si="3"/>
        <v>1988</v>
      </c>
      <c r="B17" s="5">
        <v>555607</v>
      </c>
      <c r="C17" s="5">
        <v>1028885.3</v>
      </c>
      <c r="D17" s="5">
        <v>126593000000</v>
      </c>
      <c r="E17" s="5">
        <v>253124000000</v>
      </c>
      <c r="F17" s="9">
        <v>50.070566575614599</v>
      </c>
      <c r="G17" s="19"/>
      <c r="H17" s="19">
        <f t="shared" si="0"/>
        <v>253124000000</v>
      </c>
      <c r="I17" s="5">
        <f t="shared" si="4"/>
        <v>0</v>
      </c>
      <c r="J17" s="6">
        <f t="shared" si="1"/>
        <v>0</v>
      </c>
      <c r="K17" s="5">
        <f t="shared" si="5"/>
        <v>2315825</v>
      </c>
      <c r="L17" s="6">
        <f t="shared" si="2"/>
        <v>2.2508096869495557</v>
      </c>
    </row>
    <row r="18" spans="1:36">
      <c r="A18" s="8">
        <f t="shared" si="3"/>
        <v>1989</v>
      </c>
      <c r="B18" s="5">
        <v>614524</v>
      </c>
      <c r="C18" s="5">
        <v>1055405.8</v>
      </c>
      <c r="D18" s="5">
        <v>148884000000</v>
      </c>
      <c r="E18" s="5">
        <v>265403000000</v>
      </c>
      <c r="F18" s="9">
        <v>53.988385856835798</v>
      </c>
      <c r="G18" s="19"/>
      <c r="H18" s="19">
        <f t="shared" si="0"/>
        <v>265403000000</v>
      </c>
      <c r="I18" s="5">
        <f t="shared" si="4"/>
        <v>0</v>
      </c>
      <c r="J18" s="6">
        <f t="shared" si="1"/>
        <v>0</v>
      </c>
      <c r="K18" s="5">
        <f t="shared" si="5"/>
        <v>2568949</v>
      </c>
      <c r="L18" s="6">
        <f t="shared" si="2"/>
        <v>2.4340864907128612</v>
      </c>
    </row>
    <row r="19" spans="1:36">
      <c r="A19" s="8">
        <f t="shared" si="3"/>
        <v>1990</v>
      </c>
      <c r="B19" s="5">
        <v>668931</v>
      </c>
      <c r="C19" s="5">
        <v>1063150</v>
      </c>
      <c r="D19" s="5">
        <v>156632000000</v>
      </c>
      <c r="E19" s="5">
        <v>258610000000</v>
      </c>
      <c r="F19" s="9">
        <v>58.340119326641101</v>
      </c>
      <c r="G19" s="19"/>
      <c r="H19" s="19">
        <f t="shared" si="0"/>
        <v>258610000000</v>
      </c>
      <c r="I19" s="5">
        <f t="shared" si="4"/>
        <v>0</v>
      </c>
      <c r="J19" s="6">
        <f t="shared" si="1"/>
        <v>0</v>
      </c>
      <c r="K19" s="5">
        <f t="shared" si="5"/>
        <v>2834352</v>
      </c>
      <c r="L19" s="6">
        <f t="shared" si="2"/>
        <v>2.66599445045384</v>
      </c>
    </row>
    <row r="20" spans="1:36">
      <c r="A20" s="8">
        <f t="shared" si="3"/>
        <v>1991</v>
      </c>
      <c r="B20" s="5">
        <v>705464</v>
      </c>
      <c r="C20" s="5">
        <v>1051422.1000000001</v>
      </c>
      <c r="D20" s="5">
        <v>148178000000</v>
      </c>
      <c r="E20" s="5">
        <v>238057000000</v>
      </c>
      <c r="F20" s="9">
        <v>62.212574392668898</v>
      </c>
      <c r="G20" s="19"/>
      <c r="H20" s="19">
        <f t="shared" si="0"/>
        <v>238057000000</v>
      </c>
      <c r="I20" s="5">
        <f t="shared" si="4"/>
        <v>0</v>
      </c>
      <c r="J20" s="6">
        <f t="shared" si="1"/>
        <v>0</v>
      </c>
      <c r="K20" s="5">
        <f t="shared" si="5"/>
        <v>3092962</v>
      </c>
      <c r="L20" s="6">
        <f t="shared" si="2"/>
        <v>2.9416939210237256</v>
      </c>
    </row>
    <row r="21" spans="1:36">
      <c r="A21" s="8">
        <f t="shared" si="3"/>
        <v>1992</v>
      </c>
      <c r="B21" s="5">
        <v>730578</v>
      </c>
      <c r="C21" s="5">
        <v>1055639.2</v>
      </c>
      <c r="D21" s="5">
        <v>141848000000</v>
      </c>
      <c r="E21" s="5">
        <v>234205000000</v>
      </c>
      <c r="F21" s="9">
        <v>64.169949827161602</v>
      </c>
      <c r="G21" s="19"/>
      <c r="H21" s="19">
        <f t="shared" si="0"/>
        <v>234205000000</v>
      </c>
      <c r="I21" s="5">
        <f t="shared" si="4"/>
        <v>0</v>
      </c>
      <c r="J21" s="6">
        <f t="shared" si="1"/>
        <v>0</v>
      </c>
      <c r="K21" s="5">
        <f t="shared" si="5"/>
        <v>3331019</v>
      </c>
      <c r="L21" s="6">
        <f t="shared" si="2"/>
        <v>3.1554521658536365</v>
      </c>
    </row>
    <row r="22" spans="1:36">
      <c r="A22" s="8">
        <f t="shared" si="3"/>
        <v>1993</v>
      </c>
      <c r="B22" s="5">
        <v>769159</v>
      </c>
      <c r="C22" s="5">
        <v>1081922.8</v>
      </c>
      <c r="D22" s="5">
        <v>143399000000</v>
      </c>
      <c r="E22" s="5">
        <v>235987000000</v>
      </c>
      <c r="F22" s="9">
        <v>65.917028374049096</v>
      </c>
      <c r="G22" s="19"/>
      <c r="H22" s="19">
        <f t="shared" si="0"/>
        <v>235987000000</v>
      </c>
      <c r="I22" s="5">
        <f t="shared" si="4"/>
        <v>0</v>
      </c>
      <c r="J22" s="6">
        <f t="shared" si="1"/>
        <v>0</v>
      </c>
      <c r="K22" s="5">
        <f t="shared" si="5"/>
        <v>3565224</v>
      </c>
      <c r="L22" s="6">
        <f t="shared" si="2"/>
        <v>3.2952665384258468</v>
      </c>
    </row>
    <row r="23" spans="1:36">
      <c r="A23" s="8">
        <f t="shared" si="3"/>
        <v>1994</v>
      </c>
      <c r="B23" s="5">
        <v>809486</v>
      </c>
      <c r="C23" s="5">
        <v>1123533.7</v>
      </c>
      <c r="D23" s="5">
        <v>147832000000</v>
      </c>
      <c r="E23" s="5">
        <v>239752000000</v>
      </c>
      <c r="F23" s="9">
        <v>66.803760797572906</v>
      </c>
      <c r="G23" s="19"/>
      <c r="H23" s="19">
        <f t="shared" si="0"/>
        <v>239752000000</v>
      </c>
      <c r="I23" s="5">
        <f t="shared" si="4"/>
        <v>0</v>
      </c>
      <c r="J23" s="6">
        <f t="shared" si="1"/>
        <v>0</v>
      </c>
      <c r="K23" s="5">
        <f t="shared" si="5"/>
        <v>3801211</v>
      </c>
      <c r="L23" s="6">
        <f t="shared" si="2"/>
        <v>3.3832638931969732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 spans="1:36">
      <c r="A24" s="8">
        <f t="shared" si="3"/>
        <v>1995</v>
      </c>
      <c r="B24" s="5">
        <v>850181</v>
      </c>
      <c r="C24" s="5">
        <v>1148854.2</v>
      </c>
      <c r="D24" s="5">
        <v>153304000000</v>
      </c>
      <c r="E24" s="5">
        <v>238620000000</v>
      </c>
      <c r="F24" s="9">
        <v>68.429906034719806</v>
      </c>
      <c r="G24" s="19"/>
      <c r="H24" s="19">
        <f t="shared" si="0"/>
        <v>238620000000</v>
      </c>
      <c r="I24" s="5">
        <f t="shared" si="4"/>
        <v>0</v>
      </c>
      <c r="J24" s="6">
        <f t="shared" si="1"/>
        <v>0</v>
      </c>
      <c r="K24" s="5">
        <f t="shared" si="5"/>
        <v>4040963</v>
      </c>
      <c r="L24" s="6">
        <f t="shared" si="2"/>
        <v>3.5173854088708558</v>
      </c>
      <c r="M24" s="5">
        <v>2726</v>
      </c>
      <c r="N24" s="15">
        <f t="shared" ref="N24:N48" si="6">M24/F24*100000</f>
        <v>3983638.3797120638</v>
      </c>
    </row>
    <row r="25" spans="1:36">
      <c r="A25" s="8">
        <f t="shared" si="3"/>
        <v>1996</v>
      </c>
      <c r="B25" s="5">
        <v>907265</v>
      </c>
      <c r="C25" s="5">
        <v>1177478.2</v>
      </c>
      <c r="D25" s="5">
        <v>168531000000</v>
      </c>
      <c r="E25" s="5">
        <v>249758000000</v>
      </c>
      <c r="F25" s="9">
        <v>71.249317274113494</v>
      </c>
      <c r="G25" s="19"/>
      <c r="H25" s="19">
        <f t="shared" si="0"/>
        <v>249758000000</v>
      </c>
      <c r="I25" s="5">
        <f t="shared" si="4"/>
        <v>0</v>
      </c>
      <c r="J25" s="6">
        <f t="shared" si="1"/>
        <v>0</v>
      </c>
      <c r="K25" s="5">
        <f t="shared" si="5"/>
        <v>4279583</v>
      </c>
      <c r="L25" s="6">
        <f t="shared" si="2"/>
        <v>3.634532681794024</v>
      </c>
      <c r="M25" s="5">
        <v>2817</v>
      </c>
      <c r="N25" s="15">
        <f t="shared" si="6"/>
        <v>3953722.0955568096</v>
      </c>
    </row>
    <row r="26" spans="1:36">
      <c r="A26" s="8">
        <f t="shared" si="3"/>
        <v>1997</v>
      </c>
      <c r="B26" s="5">
        <v>951750</v>
      </c>
      <c r="C26" s="5">
        <v>1236062.2</v>
      </c>
      <c r="D26" s="5">
        <v>162843000000</v>
      </c>
      <c r="E26" s="5">
        <v>245841000000</v>
      </c>
      <c r="F26" s="9">
        <v>71.200330792318198</v>
      </c>
      <c r="G26" s="19"/>
      <c r="H26" s="19">
        <f t="shared" si="0"/>
        <v>245841000000</v>
      </c>
      <c r="I26" s="5">
        <f t="shared" si="4"/>
        <v>0</v>
      </c>
      <c r="J26" s="6">
        <f t="shared" si="1"/>
        <v>0</v>
      </c>
      <c r="K26" s="5">
        <f t="shared" si="5"/>
        <v>4529341</v>
      </c>
      <c r="L26" s="6">
        <f t="shared" si="2"/>
        <v>3.6643309697521698</v>
      </c>
      <c r="M26" s="5">
        <v>2937</v>
      </c>
      <c r="N26" s="15">
        <f t="shared" si="6"/>
        <v>4124980.8355059954</v>
      </c>
    </row>
    <row r="27" spans="1:36">
      <c r="A27" s="8">
        <f t="shared" si="3"/>
        <v>1998</v>
      </c>
      <c r="B27" s="5">
        <v>997247</v>
      </c>
      <c r="C27" s="5">
        <v>1281892.6000000001</v>
      </c>
      <c r="D27" s="5">
        <v>175594000000</v>
      </c>
      <c r="E27" s="5">
        <v>265011000000</v>
      </c>
      <c r="F27" s="9">
        <v>71.936708745091195</v>
      </c>
      <c r="G27" s="19"/>
      <c r="H27" s="19">
        <f t="shared" si="0"/>
        <v>265011000000</v>
      </c>
      <c r="I27" s="5">
        <f t="shared" si="4"/>
        <v>0</v>
      </c>
      <c r="J27" s="6">
        <f t="shared" si="1"/>
        <v>0</v>
      </c>
      <c r="K27" s="5">
        <f t="shared" si="5"/>
        <v>4775182</v>
      </c>
      <c r="L27" s="6">
        <f t="shared" si="2"/>
        <v>3.7251030234514184</v>
      </c>
      <c r="M27" s="5">
        <v>3102</v>
      </c>
      <c r="N27" s="15">
        <f t="shared" si="6"/>
        <v>4312123.8851668667</v>
      </c>
    </row>
    <row r="28" spans="1:36">
      <c r="A28" s="8">
        <f t="shared" si="3"/>
        <v>1999</v>
      </c>
      <c r="B28" s="5">
        <v>1039752</v>
      </c>
      <c r="C28" s="5">
        <v>1324132.7</v>
      </c>
      <c r="D28" s="5">
        <v>182622000000</v>
      </c>
      <c r="E28" s="5">
        <v>270016000000</v>
      </c>
      <c r="F28" s="9">
        <v>72.610215727317197</v>
      </c>
      <c r="G28" s="19"/>
      <c r="H28" s="19">
        <f t="shared" si="0"/>
        <v>270016000000</v>
      </c>
      <c r="I28" s="5">
        <f t="shared" si="4"/>
        <v>0</v>
      </c>
      <c r="J28" s="6">
        <f t="shared" si="1"/>
        <v>0</v>
      </c>
      <c r="K28" s="5">
        <f t="shared" si="5"/>
        <v>5040193</v>
      </c>
      <c r="L28" s="6">
        <f t="shared" si="2"/>
        <v>3.8064107925134696</v>
      </c>
      <c r="M28" s="5">
        <v>3283</v>
      </c>
      <c r="N28" s="15">
        <f t="shared" si="6"/>
        <v>4521402.3496763688</v>
      </c>
    </row>
    <row r="29" spans="1:36">
      <c r="A29" s="8">
        <f t="shared" si="3"/>
        <v>2000</v>
      </c>
      <c r="B29" s="5">
        <v>1095900</v>
      </c>
      <c r="C29" s="5">
        <v>1370560.6</v>
      </c>
      <c r="D29" s="5">
        <v>196074000000</v>
      </c>
      <c r="E29" s="5">
        <v>282168000000</v>
      </c>
      <c r="F29" s="9">
        <v>73.938760669077297</v>
      </c>
      <c r="G29" s="19"/>
      <c r="H29" s="19">
        <f t="shared" si="0"/>
        <v>282168000000</v>
      </c>
      <c r="I29" s="5">
        <f t="shared" si="4"/>
        <v>0</v>
      </c>
      <c r="J29" s="6">
        <f t="shared" si="1"/>
        <v>0</v>
      </c>
      <c r="K29" s="5">
        <f t="shared" si="5"/>
        <v>5310209</v>
      </c>
      <c r="L29" s="6">
        <f t="shared" si="2"/>
        <v>3.874479537789135</v>
      </c>
      <c r="M29" s="5">
        <v>3487</v>
      </c>
      <c r="N29" s="15">
        <f t="shared" si="6"/>
        <v>4716064.9819470597</v>
      </c>
    </row>
    <row r="30" spans="1:36">
      <c r="A30" s="8">
        <f t="shared" si="3"/>
        <v>2001</v>
      </c>
      <c r="B30" s="5">
        <v>1138375</v>
      </c>
      <c r="C30" s="5">
        <v>1407980.6</v>
      </c>
      <c r="D30" s="5">
        <v>203211000000</v>
      </c>
      <c r="E30" s="5">
        <v>286535000000</v>
      </c>
      <c r="F30" s="9">
        <v>74.763246250050798</v>
      </c>
      <c r="G30" s="19"/>
      <c r="H30" s="19">
        <f t="shared" si="0"/>
        <v>286535000000</v>
      </c>
      <c r="I30" s="5">
        <f t="shared" si="4"/>
        <v>0</v>
      </c>
      <c r="J30" s="6">
        <f t="shared" si="1"/>
        <v>0</v>
      </c>
      <c r="K30" s="5">
        <f t="shared" si="5"/>
        <v>5592377</v>
      </c>
      <c r="L30" s="6">
        <f t="shared" si="2"/>
        <v>3.9719133914203075</v>
      </c>
      <c r="M30" s="5">
        <v>3681</v>
      </c>
      <c r="N30" s="15">
        <f t="shared" si="6"/>
        <v>4923542.227806218</v>
      </c>
    </row>
    <row r="31" spans="1:36">
      <c r="A31" s="8">
        <f t="shared" si="3"/>
        <v>2002</v>
      </c>
      <c r="B31" s="5">
        <v>1187671</v>
      </c>
      <c r="C31" s="5">
        <v>1438657.8</v>
      </c>
      <c r="D31" s="5">
        <v>210807000000</v>
      </c>
      <c r="E31" s="5">
        <v>293999000000</v>
      </c>
      <c r="F31" s="9">
        <v>76.3375334871034</v>
      </c>
      <c r="G31" s="19"/>
      <c r="H31" s="19">
        <f t="shared" si="0"/>
        <v>293999000000</v>
      </c>
      <c r="I31" s="5">
        <f t="shared" si="4"/>
        <v>0</v>
      </c>
      <c r="J31" s="6">
        <f t="shared" si="1"/>
        <v>0</v>
      </c>
      <c r="K31" s="5">
        <f t="shared" si="5"/>
        <v>5878912</v>
      </c>
      <c r="L31" s="6">
        <f t="shared" si="2"/>
        <v>4.0863866306497627</v>
      </c>
      <c r="M31" s="5">
        <v>3858</v>
      </c>
      <c r="N31" s="15">
        <f t="shared" si="6"/>
        <v>5053870.388217059</v>
      </c>
    </row>
    <row r="32" spans="1:36">
      <c r="A32" s="8">
        <f t="shared" si="3"/>
        <v>2003</v>
      </c>
      <c r="B32" s="5">
        <v>1256188</v>
      </c>
      <c r="C32" s="5">
        <v>1486448.2</v>
      </c>
      <c r="D32" s="5">
        <v>218069000000</v>
      </c>
      <c r="E32" s="5">
        <v>301882000000</v>
      </c>
      <c r="F32" s="9">
        <v>78.145559473388602</v>
      </c>
      <c r="G32" s="19"/>
      <c r="H32" s="19">
        <f t="shared" si="0"/>
        <v>301882000000</v>
      </c>
      <c r="I32" s="5">
        <f t="shared" si="4"/>
        <v>0</v>
      </c>
      <c r="J32" s="6">
        <f t="shared" si="1"/>
        <v>0</v>
      </c>
      <c r="K32" s="5">
        <f t="shared" si="5"/>
        <v>6172911</v>
      </c>
      <c r="L32" s="6">
        <f t="shared" si="2"/>
        <v>4.1527925426530166</v>
      </c>
      <c r="M32" s="5">
        <v>4141</v>
      </c>
      <c r="N32" s="15">
        <f t="shared" si="6"/>
        <v>5299085.4859899757</v>
      </c>
    </row>
    <row r="33" spans="1:14">
      <c r="A33" s="8">
        <f t="shared" si="3"/>
        <v>2004</v>
      </c>
      <c r="B33" s="5">
        <v>1317459</v>
      </c>
      <c r="C33" s="5">
        <v>1520432.7</v>
      </c>
      <c r="D33" s="5">
        <v>226740000000</v>
      </c>
      <c r="E33" s="5">
        <v>306119000000</v>
      </c>
      <c r="F33" s="9">
        <v>80.125249800052799</v>
      </c>
      <c r="G33" s="19"/>
      <c r="H33" s="19">
        <f t="shared" si="0"/>
        <v>306119000000</v>
      </c>
      <c r="I33" s="5">
        <f t="shared" si="4"/>
        <v>0</v>
      </c>
      <c r="J33" s="6">
        <f t="shared" si="1"/>
        <v>0</v>
      </c>
      <c r="K33" s="5">
        <f t="shared" si="5"/>
        <v>6474793</v>
      </c>
      <c r="L33" s="6">
        <f t="shared" si="2"/>
        <v>4.2585199594825873</v>
      </c>
      <c r="M33" s="5">
        <v>4324</v>
      </c>
      <c r="N33" s="15">
        <f t="shared" si="6"/>
        <v>5396551.038268527</v>
      </c>
    </row>
    <row r="34" spans="1:14">
      <c r="A34" s="8">
        <f t="shared" si="3"/>
        <v>2005</v>
      </c>
      <c r="B34" s="5">
        <v>1393038</v>
      </c>
      <c r="C34" s="5">
        <v>1565371.9</v>
      </c>
      <c r="D34" s="5">
        <v>240776000000</v>
      </c>
      <c r="E34" s="5">
        <v>319214000000</v>
      </c>
      <c r="F34" s="9">
        <v>82.289588465552796</v>
      </c>
      <c r="G34" s="19"/>
      <c r="H34" s="19">
        <f t="shared" si="0"/>
        <v>319214000000</v>
      </c>
      <c r="I34" s="5">
        <f t="shared" si="4"/>
        <v>0</v>
      </c>
      <c r="J34" s="6">
        <f t="shared" si="1"/>
        <v>0</v>
      </c>
      <c r="K34" s="5">
        <f t="shared" si="5"/>
        <v>6780912</v>
      </c>
      <c r="L34" s="6">
        <f t="shared" si="2"/>
        <v>4.3318217223651452</v>
      </c>
      <c r="M34" s="5">
        <v>4697</v>
      </c>
      <c r="N34" s="15">
        <f t="shared" si="6"/>
        <v>5707890.9830326941</v>
      </c>
    </row>
    <row r="35" spans="1:14">
      <c r="A35" s="8">
        <f t="shared" si="3"/>
        <v>2006</v>
      </c>
      <c r="B35" s="5">
        <v>1470719</v>
      </c>
      <c r="C35" s="5">
        <v>1607540</v>
      </c>
      <c r="D35" s="5">
        <v>258308000000</v>
      </c>
      <c r="E35" s="5">
        <v>329427000000</v>
      </c>
      <c r="F35" s="9">
        <v>84.599423605827994</v>
      </c>
      <c r="G35" s="19"/>
      <c r="H35" s="19">
        <f t="shared" si="0"/>
        <v>329427000000</v>
      </c>
      <c r="I35" s="5">
        <f t="shared" si="4"/>
        <v>0</v>
      </c>
      <c r="J35" s="6">
        <f t="shared" si="1"/>
        <v>0</v>
      </c>
      <c r="K35" s="5">
        <f t="shared" si="5"/>
        <v>7100126</v>
      </c>
      <c r="L35" s="6">
        <f t="shared" si="2"/>
        <v>4.4167647461338442</v>
      </c>
      <c r="M35" s="5">
        <v>5030</v>
      </c>
      <c r="N35" s="15">
        <f t="shared" si="6"/>
        <v>5945666.9863806106</v>
      </c>
    </row>
    <row r="36" spans="1:14">
      <c r="A36" s="8">
        <f t="shared" si="3"/>
        <v>2007</v>
      </c>
      <c r="B36" s="5">
        <v>1546085</v>
      </c>
      <c r="C36" s="5">
        <v>1645486.2</v>
      </c>
      <c r="D36" s="5">
        <v>276702000000</v>
      </c>
      <c r="E36" s="5">
        <v>342479000000</v>
      </c>
      <c r="F36" s="9">
        <v>86.883753821612203</v>
      </c>
      <c r="G36" s="19"/>
      <c r="H36" s="19">
        <f t="shared" si="0"/>
        <v>342479000000</v>
      </c>
      <c r="I36" s="5">
        <f t="shared" si="4"/>
        <v>0</v>
      </c>
      <c r="J36" s="6">
        <f t="shared" si="1"/>
        <v>0</v>
      </c>
      <c r="K36" s="5">
        <f t="shared" si="5"/>
        <v>7429553</v>
      </c>
      <c r="L36" s="6">
        <f t="shared" si="2"/>
        <v>4.5151110960395782</v>
      </c>
      <c r="M36" s="5">
        <v>5362</v>
      </c>
      <c r="N36" s="15">
        <f t="shared" si="6"/>
        <v>6171464.4731040737</v>
      </c>
    </row>
    <row r="37" spans="1:14">
      <c r="A37" s="8">
        <f t="shared" si="3"/>
        <v>2008</v>
      </c>
      <c r="B37" s="5">
        <v>1589259</v>
      </c>
      <c r="C37" s="5">
        <v>1640899.8</v>
      </c>
      <c r="D37" s="5">
        <v>277632000000</v>
      </c>
      <c r="E37" s="5">
        <v>327428000000</v>
      </c>
      <c r="F37" s="9">
        <v>89.559586047058801</v>
      </c>
      <c r="G37" s="19"/>
      <c r="H37" s="19">
        <f t="shared" si="0"/>
        <v>327428000000</v>
      </c>
      <c r="I37" s="5">
        <f t="shared" si="4"/>
        <v>0</v>
      </c>
      <c r="J37" s="6">
        <f t="shared" si="1"/>
        <v>0</v>
      </c>
      <c r="K37" s="5">
        <f t="shared" si="5"/>
        <v>7772032</v>
      </c>
      <c r="L37" s="6">
        <f t="shared" si="2"/>
        <v>4.7364452113407536</v>
      </c>
      <c r="M37" s="5">
        <v>5796</v>
      </c>
      <c r="N37" s="15">
        <f t="shared" si="6"/>
        <v>6471669.0371419434</v>
      </c>
    </row>
    <row r="38" spans="1:14">
      <c r="A38" s="8">
        <f t="shared" si="3"/>
        <v>2009</v>
      </c>
      <c r="B38" s="5">
        <v>1548513</v>
      </c>
      <c r="C38" s="5">
        <v>1573394</v>
      </c>
      <c r="D38" s="5">
        <v>248842000000</v>
      </c>
      <c r="E38" s="5">
        <v>288464000000</v>
      </c>
      <c r="F38" s="9">
        <v>91.007424148125097</v>
      </c>
      <c r="G38" s="19"/>
      <c r="H38" s="19">
        <f t="shared" si="0"/>
        <v>288464000000</v>
      </c>
      <c r="I38" s="5">
        <f t="shared" si="4"/>
        <v>0</v>
      </c>
      <c r="J38" s="6">
        <f t="shared" si="1"/>
        <v>0</v>
      </c>
      <c r="K38" s="5">
        <f t="shared" si="5"/>
        <v>8099460</v>
      </c>
      <c r="L38" s="6">
        <f t="shared" si="2"/>
        <v>5.1477633701412362</v>
      </c>
      <c r="M38" s="5">
        <v>5881</v>
      </c>
      <c r="N38" s="15">
        <f t="shared" si="6"/>
        <v>6462110.1575493366</v>
      </c>
    </row>
    <row r="39" spans="1:14">
      <c r="A39" s="8">
        <f t="shared" si="3"/>
        <v>2010</v>
      </c>
      <c r="B39" s="5">
        <v>1606027</v>
      </c>
      <c r="C39" s="5">
        <v>1606027</v>
      </c>
      <c r="D39" s="5">
        <v>256606000000</v>
      </c>
      <c r="E39" s="5">
        <v>300231000000</v>
      </c>
      <c r="F39" s="9">
        <v>92.469702056956606</v>
      </c>
      <c r="G39" s="19"/>
      <c r="H39" s="19">
        <f t="shared" si="0"/>
        <v>300231000000</v>
      </c>
      <c r="I39" s="5">
        <f t="shared" si="4"/>
        <v>0</v>
      </c>
      <c r="J39" s="6">
        <f t="shared" si="1"/>
        <v>0</v>
      </c>
      <c r="K39" s="5">
        <f t="shared" si="5"/>
        <v>8387924</v>
      </c>
      <c r="L39" s="6">
        <f t="shared" si="2"/>
        <v>5.2227789445631982</v>
      </c>
      <c r="M39" s="5">
        <v>5912</v>
      </c>
      <c r="N39" s="15">
        <f t="shared" si="6"/>
        <v>6393445.494566978</v>
      </c>
    </row>
    <row r="40" spans="1:14">
      <c r="A40" s="8">
        <f t="shared" si="3"/>
        <v>2011</v>
      </c>
      <c r="B40" s="5">
        <v>1660141</v>
      </c>
      <c r="C40" s="5">
        <v>1626515.2</v>
      </c>
      <c r="D40" s="5">
        <v>258901000000</v>
      </c>
      <c r="E40" s="5">
        <v>297152000000</v>
      </c>
      <c r="F40" s="9">
        <v>94.381375330433698</v>
      </c>
      <c r="G40" s="19"/>
      <c r="H40" s="19">
        <f t="shared" si="0"/>
        <v>297152000000</v>
      </c>
      <c r="I40" s="5">
        <f t="shared" si="4"/>
        <v>0</v>
      </c>
      <c r="J40" s="6">
        <f t="shared" si="1"/>
        <v>0</v>
      </c>
      <c r="K40" s="5">
        <f t="shared" si="5"/>
        <v>8688155</v>
      </c>
      <c r="L40" s="6">
        <f t="shared" si="2"/>
        <v>5.3415762730037812</v>
      </c>
      <c r="M40" s="5">
        <v>6177</v>
      </c>
      <c r="N40" s="15">
        <f t="shared" si="6"/>
        <v>6544723.4460973134</v>
      </c>
    </row>
    <row r="41" spans="1:14">
      <c r="A41" s="8">
        <f t="shared" si="3"/>
        <v>2012</v>
      </c>
      <c r="B41" s="5">
        <v>1711770</v>
      </c>
      <c r="C41" s="5">
        <v>1649780.1</v>
      </c>
      <c r="D41" s="5">
        <v>268984000000</v>
      </c>
      <c r="E41" s="5">
        <v>302815000000</v>
      </c>
      <c r="F41" s="9">
        <v>95.944226205482707</v>
      </c>
      <c r="G41" s="19"/>
      <c r="H41" s="19">
        <f t="shared" si="0"/>
        <v>302815000000</v>
      </c>
      <c r="I41" s="5">
        <f t="shared" si="4"/>
        <v>0</v>
      </c>
      <c r="J41" s="6">
        <f t="shared" si="1"/>
        <v>0</v>
      </c>
      <c r="K41" s="5">
        <f t="shared" si="5"/>
        <v>8985307</v>
      </c>
      <c r="L41" s="6">
        <f t="shared" si="2"/>
        <v>5.4463664581722133</v>
      </c>
      <c r="M41" s="5">
        <v>6411</v>
      </c>
      <c r="N41" s="15">
        <f t="shared" si="6"/>
        <v>6682007.0926098581</v>
      </c>
    </row>
    <row r="42" spans="1:14">
      <c r="A42" s="8">
        <f t="shared" si="3"/>
        <v>2013</v>
      </c>
      <c r="B42" s="5">
        <v>1780336</v>
      </c>
      <c r="C42" s="5">
        <v>1685847</v>
      </c>
      <c r="D42" s="5">
        <v>284080000000</v>
      </c>
      <c r="E42" s="5">
        <v>314073000000</v>
      </c>
      <c r="F42" s="9">
        <v>97.652484625496996</v>
      </c>
      <c r="G42" s="19"/>
      <c r="H42" s="19">
        <f t="shared" si="0"/>
        <v>314073000000</v>
      </c>
      <c r="I42" s="5">
        <f t="shared" si="4"/>
        <v>0</v>
      </c>
      <c r="J42" s="6">
        <f t="shared" si="1"/>
        <v>0</v>
      </c>
      <c r="K42" s="5">
        <f t="shared" si="5"/>
        <v>9288122</v>
      </c>
      <c r="L42" s="6">
        <f t="shared" si="2"/>
        <v>5.5094691273881908</v>
      </c>
      <c r="M42" s="5">
        <v>6682</v>
      </c>
      <c r="N42" s="15">
        <f t="shared" si="6"/>
        <v>6842631.8343315702</v>
      </c>
    </row>
    <row r="43" spans="1:14">
      <c r="A43" s="8">
        <f t="shared" si="3"/>
        <v>2014</v>
      </c>
      <c r="B43" s="5">
        <v>1863008</v>
      </c>
      <c r="C43" s="5">
        <v>1734108.2</v>
      </c>
      <c r="D43" s="5">
        <v>309788000000</v>
      </c>
      <c r="E43" s="5">
        <v>335949000000</v>
      </c>
      <c r="F43" s="9">
        <v>99.343167515251594</v>
      </c>
      <c r="G43" s="19"/>
      <c r="H43" s="19">
        <f t="shared" si="0"/>
        <v>335949000000</v>
      </c>
      <c r="I43" s="5">
        <f t="shared" si="4"/>
        <v>0</v>
      </c>
      <c r="J43" s="6">
        <f t="shared" si="1"/>
        <v>0</v>
      </c>
      <c r="K43" s="5">
        <f t="shared" si="5"/>
        <v>9602195</v>
      </c>
      <c r="L43" s="6">
        <f t="shared" si="2"/>
        <v>5.5372525197677982</v>
      </c>
      <c r="M43" s="5">
        <v>6913</v>
      </c>
      <c r="N43" s="15">
        <f t="shared" si="6"/>
        <v>6958707.0484124497</v>
      </c>
    </row>
    <row r="44" spans="1:14">
      <c r="A44" s="8">
        <f t="shared" si="3"/>
        <v>2015</v>
      </c>
      <c r="B44" s="5">
        <v>1919641</v>
      </c>
      <c r="C44" s="5">
        <v>1775086.4</v>
      </c>
      <c r="D44" s="5">
        <v>330807000000</v>
      </c>
      <c r="E44" s="5">
        <v>353830000000</v>
      </c>
      <c r="F44" s="9">
        <v>100</v>
      </c>
      <c r="G44" s="19"/>
      <c r="H44" s="19">
        <f t="shared" si="0"/>
        <v>353830000000</v>
      </c>
      <c r="I44" s="5">
        <f t="shared" si="4"/>
        <v>0</v>
      </c>
      <c r="J44" s="6">
        <f t="shared" si="1"/>
        <v>0</v>
      </c>
      <c r="K44" s="5">
        <f t="shared" si="5"/>
        <v>9938144</v>
      </c>
      <c r="L44" s="6">
        <f t="shared" si="2"/>
        <v>5.5986818444443047</v>
      </c>
      <c r="M44" s="5">
        <v>7099</v>
      </c>
      <c r="N44" s="15">
        <f t="shared" si="6"/>
        <v>7098999.9999999991</v>
      </c>
    </row>
    <row r="45" spans="1:14">
      <c r="A45" s="8">
        <f t="shared" si="3"/>
        <v>2016</v>
      </c>
      <c r="B45" s="5">
        <v>1994712</v>
      </c>
      <c r="C45" s="5">
        <v>1805660.1</v>
      </c>
      <c r="D45" s="5">
        <v>353218000000</v>
      </c>
      <c r="E45" s="5">
        <v>369569000000</v>
      </c>
      <c r="F45" s="9">
        <v>102.151240588847</v>
      </c>
      <c r="G45" s="19"/>
      <c r="H45" s="19">
        <f t="shared" si="0"/>
        <v>369569000000</v>
      </c>
      <c r="I45" s="5">
        <f t="shared" si="4"/>
        <v>0</v>
      </c>
      <c r="J45" s="6">
        <f t="shared" si="1"/>
        <v>0</v>
      </c>
      <c r="K45" s="5">
        <f t="shared" si="5"/>
        <v>10291974</v>
      </c>
      <c r="L45" s="6">
        <f t="shared" si="2"/>
        <v>5.6998401858688688</v>
      </c>
      <c r="M45" s="5">
        <v>7435</v>
      </c>
      <c r="N45" s="15">
        <f t="shared" si="6"/>
        <v>7278423.5973456819</v>
      </c>
    </row>
    <row r="46" spans="1:14">
      <c r="A46" s="8">
        <f t="shared" si="3"/>
        <v>2017</v>
      </c>
      <c r="B46" s="5">
        <v>2068757</v>
      </c>
      <c r="C46" s="5">
        <v>1837084.1</v>
      </c>
      <c r="D46" s="5">
        <v>372333000000</v>
      </c>
      <c r="E46" s="5">
        <v>379787000000</v>
      </c>
      <c r="F46" s="9">
        <v>104.130959797432</v>
      </c>
      <c r="G46" s="19"/>
      <c r="H46" s="19">
        <f t="shared" si="0"/>
        <v>379787000000</v>
      </c>
      <c r="I46" s="5">
        <f t="shared" si="4"/>
        <v>0</v>
      </c>
      <c r="J46" s="6">
        <f t="shared" si="1"/>
        <v>0</v>
      </c>
      <c r="K46" s="5">
        <f t="shared" si="5"/>
        <v>10661543</v>
      </c>
      <c r="L46" s="6">
        <f t="shared" si="2"/>
        <v>5.8035138402210329</v>
      </c>
      <c r="M46" s="5">
        <v>7809</v>
      </c>
      <c r="N46" s="15">
        <f t="shared" si="6"/>
        <v>7499210.6239978978</v>
      </c>
    </row>
    <row r="47" spans="1:14">
      <c r="A47" s="8">
        <f t="shared" si="3"/>
        <v>2018</v>
      </c>
      <c r="B47" s="5">
        <v>2141792</v>
      </c>
      <c r="C47" s="5">
        <v>1860095.4</v>
      </c>
      <c r="D47" s="5">
        <v>381249000000</v>
      </c>
      <c r="E47" s="5">
        <v>381249000000</v>
      </c>
      <c r="F47" s="9">
        <v>106.47350207669</v>
      </c>
      <c r="G47" s="19"/>
      <c r="H47" s="19">
        <f t="shared" si="0"/>
        <v>381249000000</v>
      </c>
      <c r="I47" s="5">
        <f t="shared" si="4"/>
        <v>0</v>
      </c>
      <c r="J47" s="6">
        <f t="shared" si="1"/>
        <v>0</v>
      </c>
      <c r="K47" s="5">
        <f t="shared" si="5"/>
        <v>11041330</v>
      </c>
      <c r="L47" s="6">
        <f t="shared" si="2"/>
        <v>5.9358944707889716</v>
      </c>
      <c r="M47" s="5">
        <v>8183</v>
      </c>
      <c r="N47" s="15">
        <f t="shared" si="6"/>
        <v>7685480.2748067826</v>
      </c>
    </row>
    <row r="48" spans="1:14">
      <c r="A48" s="8">
        <f t="shared" si="3"/>
        <v>2019</v>
      </c>
      <c r="B48" s="5">
        <v>2218439</v>
      </c>
      <c r="C48" s="5">
        <v>1886774.1</v>
      </c>
      <c r="D48" s="5">
        <v>399508000000</v>
      </c>
      <c r="E48" s="5">
        <v>387094000000</v>
      </c>
      <c r="F48" s="9">
        <v>108.724406676657</v>
      </c>
      <c r="G48" s="19"/>
      <c r="H48" s="19">
        <f t="shared" si="0"/>
        <v>387094000000</v>
      </c>
      <c r="I48" s="5">
        <f t="shared" si="4"/>
        <v>0</v>
      </c>
      <c r="J48" s="6">
        <f t="shared" si="1"/>
        <v>0</v>
      </c>
      <c r="K48" s="5">
        <f t="shared" si="5"/>
        <v>11422579</v>
      </c>
      <c r="L48" s="6">
        <f t="shared" si="2"/>
        <v>6.0540257575085432</v>
      </c>
      <c r="M48" s="5">
        <v>8473</v>
      </c>
      <c r="N48" s="15">
        <f t="shared" si="6"/>
        <v>7793098.4026414957</v>
      </c>
    </row>
  </sheetData>
  <phoneticPr fontId="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E324-A151-4325-9338-C58E769C1E6E}">
  <dimension ref="K2:P2"/>
  <sheetViews>
    <sheetView zoomScale="70" zoomScaleNormal="70" workbookViewId="0"/>
  </sheetViews>
  <sheetFormatPr defaultRowHeight="18"/>
  <sheetData>
    <row r="2" spans="11:16">
      <c r="K2" s="20" t="s">
        <v>23</v>
      </c>
      <c r="L2" s="21" t="s">
        <v>23</v>
      </c>
      <c r="M2" s="21" t="s">
        <v>23</v>
      </c>
      <c r="N2" s="21" t="s">
        <v>23</v>
      </c>
      <c r="O2" s="21" t="s">
        <v>25</v>
      </c>
      <c r="P2" s="22" t="s">
        <v>24</v>
      </c>
    </row>
  </sheetData>
  <phoneticPr fontId="2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PMI</vt:lpstr>
      <vt:lpstr>Figure (capital)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Tatsuro Senga</dc:creator>
  <cp:lastModifiedBy>Tatsuro Senga</cp:lastModifiedBy>
  <dcterms:created xsi:type="dcterms:W3CDTF">2021-03-13T01:57:42Z</dcterms:created>
  <dcterms:modified xsi:type="dcterms:W3CDTF">2021-03-13T05:56:18Z</dcterms:modified>
</cp:coreProperties>
</file>