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dkr\github\yorehalre_project\03.DB저장\src\"/>
    </mc:Choice>
  </mc:AlternateContent>
  <xr:revisionPtr revIDLastSave="0" documentId="13_ncr:1_{895A74B9-4487-4445-9ED1-40D188EF8F8F}" xr6:coauthVersionLast="47" xr6:coauthVersionMax="47" xr10:uidLastSave="{00000000-0000-0000-0000-000000000000}"/>
  <bookViews>
    <workbookView xWindow="34452" yWindow="708" windowWidth="19416" windowHeight="11496" xr2:uid="{3F6AFD39-B1A4-426A-8570-4F4F022C8AF4}"/>
  </bookViews>
  <sheets>
    <sheet name="총정리" sheetId="7" r:id="rId1"/>
    <sheet name="탄단지 자동계산법" sheetId="8" r:id="rId2"/>
    <sheet name="Sheet1" sheetId="1" r:id="rId3"/>
    <sheet name="info" sheetId="2" r:id="rId4"/>
    <sheet name="탄단지" sheetId="3" r:id="rId5"/>
    <sheet name="미네랄" sheetId="4" r:id="rId6"/>
    <sheet name="비타민" sheetId="5" r:id="rId7"/>
    <sheet name="아미노산" sheetId="6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8" l="1"/>
  <c r="C13" i="8" s="1"/>
  <c r="B12" i="8"/>
  <c r="E12" i="8" s="1"/>
  <c r="D13" i="8" l="1"/>
  <c r="D12" i="8"/>
  <c r="C12" i="8"/>
  <c r="E13" i="8"/>
  <c r="F6" i="3"/>
  <c r="F7" i="3"/>
  <c r="F8" i="3"/>
  <c r="F9" i="3"/>
  <c r="F10" i="3"/>
  <c r="F11" i="3"/>
  <c r="F12" i="3"/>
  <c r="F13" i="3"/>
  <c r="F14" i="3"/>
  <c r="F5" i="3"/>
  <c r="K14" i="3" l="1"/>
  <c r="J14" i="3"/>
  <c r="K13" i="3"/>
  <c r="J13" i="3"/>
  <c r="K12" i="3"/>
  <c r="J12" i="3"/>
  <c r="K11" i="3"/>
  <c r="J11" i="3"/>
  <c r="K10" i="3"/>
  <c r="J10" i="3"/>
  <c r="K9" i="3"/>
  <c r="J9" i="3"/>
  <c r="K8" i="3"/>
  <c r="J8" i="3"/>
  <c r="K7" i="3"/>
  <c r="J7" i="3"/>
  <c r="K6" i="3"/>
  <c r="J6" i="3"/>
  <c r="K5" i="3"/>
  <c r="J5" i="3"/>
  <c r="I6" i="1"/>
  <c r="I7" i="1"/>
  <c r="I8" i="1"/>
  <c r="I9" i="1"/>
  <c r="I10" i="1"/>
  <c r="I11" i="1"/>
  <c r="I12" i="1"/>
  <c r="I13" i="1"/>
  <c r="I14" i="1"/>
  <c r="I5" i="1"/>
  <c r="H6" i="1"/>
  <c r="H7" i="1"/>
  <c r="H8" i="1"/>
  <c r="H9" i="1"/>
  <c r="H10" i="1"/>
  <c r="H11" i="1"/>
  <c r="H12" i="1"/>
  <c r="H13" i="1"/>
  <c r="H14" i="1"/>
  <c r="H5" i="1"/>
  <c r="AB5" i="1" l="1"/>
  <c r="AB6" i="1"/>
  <c r="AB7" i="1"/>
  <c r="AB8" i="1"/>
  <c r="AB9" i="1"/>
  <c r="AB10" i="1"/>
  <c r="AB11" i="1"/>
  <c r="AB12" i="1"/>
  <c r="AB13" i="1"/>
  <c r="AB14" i="1"/>
</calcChain>
</file>

<file path=xl/sharedStrings.xml><?xml version="1.0" encoding="utf-8"?>
<sst xmlns="http://schemas.openxmlformats.org/spreadsheetml/2006/main" count="781" uniqueCount="291">
  <si>
    <t>19-29</t>
  </si>
  <si>
    <t>30-49</t>
  </si>
  <si>
    <t>50-64</t>
  </si>
  <si>
    <t>65-74</t>
  </si>
  <si>
    <t>75 이상</t>
  </si>
  <si>
    <t>연령</t>
    <phoneticPr fontId="1" type="noConversion"/>
  </si>
  <si>
    <t>남자</t>
    <phoneticPr fontId="1" type="noConversion"/>
  </si>
  <si>
    <t>여자</t>
    <phoneticPr fontId="1" type="noConversion"/>
  </si>
  <si>
    <t>성별</t>
    <phoneticPr fontId="1" type="noConversion"/>
  </si>
  <si>
    <t>에너지</t>
    <phoneticPr fontId="1" type="noConversion"/>
  </si>
  <si>
    <t>탄수화물</t>
    <phoneticPr fontId="1" type="noConversion"/>
  </si>
  <si>
    <t>식이섬유</t>
    <phoneticPr fontId="1" type="noConversion"/>
  </si>
  <si>
    <t>단백질</t>
    <phoneticPr fontId="1" type="noConversion"/>
  </si>
  <si>
    <t>콜레스테롤</t>
    <phoneticPr fontId="1" type="noConversion"/>
  </si>
  <si>
    <t>kcal</t>
    <phoneticPr fontId="1" type="noConversion"/>
  </si>
  <si>
    <t>g</t>
    <phoneticPr fontId="1" type="noConversion"/>
  </si>
  <si>
    <t>비타민 A</t>
    <phoneticPr fontId="1" type="noConversion"/>
  </si>
  <si>
    <t>단위</t>
    <phoneticPr fontId="1" type="noConversion"/>
  </si>
  <si>
    <t>570-800-3000</t>
    <phoneticPr fontId="1" type="noConversion"/>
  </si>
  <si>
    <t>560-800-3000</t>
    <phoneticPr fontId="1" type="noConversion"/>
  </si>
  <si>
    <t>530-750-3000</t>
    <phoneticPr fontId="1" type="noConversion"/>
  </si>
  <si>
    <t>510-700-3000</t>
    <phoneticPr fontId="1" type="noConversion"/>
  </si>
  <si>
    <t>500-700-3000</t>
    <phoneticPr fontId="1" type="noConversion"/>
  </si>
  <si>
    <t>460-650-3000</t>
    <phoneticPr fontId="1" type="noConversion"/>
  </si>
  <si>
    <t>450-650-3000</t>
    <phoneticPr fontId="1" type="noConversion"/>
  </si>
  <si>
    <t>430-600-3000</t>
    <phoneticPr fontId="1" type="noConversion"/>
  </si>
  <si>
    <t>410-600-3000</t>
    <phoneticPr fontId="1" type="noConversion"/>
  </si>
  <si>
    <t>10-100</t>
    <phoneticPr fontId="1" type="noConversion"/>
  </si>
  <si>
    <t>15-100</t>
    <phoneticPr fontId="1" type="noConversion"/>
  </si>
  <si>
    <t>비타민 D</t>
    <phoneticPr fontId="1" type="noConversion"/>
  </si>
  <si>
    <t>비타민 E</t>
    <phoneticPr fontId="1" type="noConversion"/>
  </si>
  <si>
    <r>
      <t xml:space="preserve">mg 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>-TE</t>
    </r>
    <phoneticPr fontId="1" type="noConversion"/>
  </si>
  <si>
    <t>12-540</t>
    <phoneticPr fontId="1" type="noConversion"/>
  </si>
  <si>
    <t>비타민 K</t>
    <phoneticPr fontId="1" type="noConversion"/>
  </si>
  <si>
    <t>비타민 C</t>
    <phoneticPr fontId="1" type="noConversion"/>
  </si>
  <si>
    <t>mg</t>
    <phoneticPr fontId="1" type="noConversion"/>
  </si>
  <si>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>g</t>
    </r>
    <phoneticPr fontId="1" type="noConversion"/>
  </si>
  <si>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>g RAE</t>
    </r>
    <phoneticPr fontId="1" type="noConversion"/>
  </si>
  <si>
    <t>75-100-2000</t>
    <phoneticPr fontId="1" type="noConversion"/>
  </si>
  <si>
    <t>엽산</t>
    <phoneticPr fontId="1" type="noConversion"/>
  </si>
  <si>
    <t>400-1000</t>
    <phoneticPr fontId="1" type="noConversion"/>
  </si>
  <si>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Calibri"/>
        <family val="2"/>
      </rPr>
      <t>g DFE</t>
    </r>
    <phoneticPr fontId="1" type="noConversion"/>
  </si>
  <si>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Calibri"/>
        <family val="2"/>
      </rPr>
      <t>g</t>
    </r>
    <phoneticPr fontId="1" type="noConversion"/>
  </si>
  <si>
    <t>비타민 B12</t>
    <phoneticPr fontId="1" type="noConversion"/>
  </si>
  <si>
    <t>칼슘</t>
    <phoneticPr fontId="1" type="noConversion"/>
  </si>
  <si>
    <t>650-800-2500</t>
    <phoneticPr fontId="1" type="noConversion"/>
  </si>
  <si>
    <t>600-750-2000</t>
    <phoneticPr fontId="1" type="noConversion"/>
  </si>
  <si>
    <t>600-700-2000</t>
    <phoneticPr fontId="1" type="noConversion"/>
  </si>
  <si>
    <t>550-700-2500</t>
    <phoneticPr fontId="1" type="noConversion"/>
  </si>
  <si>
    <t>600-800-2000</t>
    <phoneticPr fontId="1" type="noConversion"/>
  </si>
  <si>
    <t>나트륨</t>
    <phoneticPr fontId="1" type="noConversion"/>
  </si>
  <si>
    <t>** 나트륨의 경우, 권장섭취량-만성질환위험감소섭취량</t>
    <phoneticPr fontId="1" type="noConversion"/>
  </si>
  <si>
    <t>1500-2300</t>
    <phoneticPr fontId="1" type="noConversion"/>
  </si>
  <si>
    <t>1300-2100</t>
    <phoneticPr fontId="1" type="noConversion"/>
  </si>
  <si>
    <t>1100-1700</t>
    <phoneticPr fontId="1" type="noConversion"/>
  </si>
  <si>
    <t>칼륨</t>
    <phoneticPr fontId="1" type="noConversion"/>
  </si>
  <si>
    <t>철</t>
    <phoneticPr fontId="1" type="noConversion"/>
  </si>
  <si>
    <t>영양소</t>
    <phoneticPr fontId="1" type="noConversion"/>
  </si>
  <si>
    <t>부족</t>
    <phoneticPr fontId="1" type="noConversion"/>
  </si>
  <si>
    <t>과다</t>
    <phoneticPr fontId="1" type="noConversion"/>
  </si>
  <si>
    <t>탄수화물</t>
    <phoneticPr fontId="1" type="noConversion"/>
  </si>
  <si>
    <t>장점</t>
    <phoneticPr fontId="1" type="noConversion"/>
  </si>
  <si>
    <t>만성질환(비만)</t>
    <phoneticPr fontId="1" type="noConversion"/>
  </si>
  <si>
    <t>식이섬유</t>
    <phoneticPr fontId="1" type="noConversion"/>
  </si>
  <si>
    <t>혈중 콜레스테롤 및 혈당 저하 효과(심혈관계질환 감소), 변비 해소</t>
    <phoneticPr fontId="1" type="noConversion"/>
  </si>
  <si>
    <t>단백질</t>
    <phoneticPr fontId="1" type="noConversion"/>
  </si>
  <si>
    <t>노쇠/근감소증</t>
    <phoneticPr fontId="1" type="noConversion"/>
  </si>
  <si>
    <t>지질</t>
    <phoneticPr fontId="1" type="noConversion"/>
  </si>
  <si>
    <t>심혈관 질환</t>
    <phoneticPr fontId="1" type="noConversion"/>
  </si>
  <si>
    <t>비타민 A</t>
    <phoneticPr fontId="1" type="noConversion"/>
  </si>
  <si>
    <t>눈 건강(야맹증, 건조증), 피부(섬피증)</t>
    <phoneticPr fontId="1" type="noConversion"/>
  </si>
  <si>
    <t>비타민 D</t>
    <phoneticPr fontId="1" type="noConversion"/>
  </si>
  <si>
    <t>골다공증</t>
    <phoneticPr fontId="1" type="noConversion"/>
  </si>
  <si>
    <t>비타민 E</t>
    <phoneticPr fontId="1" type="noConversion"/>
  </si>
  <si>
    <t>골다공증, 골연화증</t>
    <phoneticPr fontId="1" type="noConversion"/>
  </si>
  <si>
    <t>골격근증, 색소침착, 망막증</t>
    <phoneticPr fontId="1" type="noConversion"/>
  </si>
  <si>
    <t>근육 쇠약, 피로, 상처치유 지연, 혈소판 응집감소</t>
    <phoneticPr fontId="1" type="noConversion"/>
  </si>
  <si>
    <t>비타민 K</t>
    <phoneticPr fontId="1" type="noConversion"/>
  </si>
  <si>
    <t>간에서 혈액 응고 필요한 인자 합성</t>
    <phoneticPr fontId="1" type="noConversion"/>
  </si>
  <si>
    <t>비타민 C</t>
    <phoneticPr fontId="1" type="noConversion"/>
  </si>
  <si>
    <t>빈혈, 감염, 상처치유 지연, 근육퇴화, 신경장애</t>
    <phoneticPr fontId="1" type="noConversion"/>
  </si>
  <si>
    <t>위장간 장애</t>
    <phoneticPr fontId="1" type="noConversion"/>
  </si>
  <si>
    <t>엽산</t>
    <phoneticPr fontId="1" type="noConversion"/>
  </si>
  <si>
    <t>빈혈, 피로, 불안정</t>
    <phoneticPr fontId="1" type="noConversion"/>
  </si>
  <si>
    <t>비타민 B12</t>
    <phoneticPr fontId="1" type="noConversion"/>
  </si>
  <si>
    <t>빈혈, 식욕저하, 무력감, 신경질환(우울, 인지기능)</t>
    <phoneticPr fontId="1" type="noConversion"/>
  </si>
  <si>
    <t>칼슘</t>
    <phoneticPr fontId="1" type="noConversion"/>
  </si>
  <si>
    <t>나트륨</t>
    <phoneticPr fontId="1" type="noConversion"/>
  </si>
  <si>
    <t>고혈압, 심혈관계질환, 골다공증, 비만</t>
    <phoneticPr fontId="1" type="noConversion"/>
  </si>
  <si>
    <t>칼륨</t>
    <phoneticPr fontId="1" type="noConversion"/>
  </si>
  <si>
    <t>저칼륨혈증</t>
    <phoneticPr fontId="1" type="noConversion"/>
  </si>
  <si>
    <t>철</t>
    <phoneticPr fontId="1" type="noConversion"/>
  </si>
  <si>
    <t>변비, 위장장애</t>
    <phoneticPr fontId="1" type="noConversion"/>
  </si>
  <si>
    <t>물</t>
    <phoneticPr fontId="1" type="noConversion"/>
  </si>
  <si>
    <t>kg</t>
    <phoneticPr fontId="1" type="noConversion"/>
  </si>
  <si>
    <t>어린이의 경우 발달장애, 행동장애</t>
    <phoneticPr fontId="1" type="noConversion"/>
  </si>
  <si>
    <t>에너지부족</t>
    <phoneticPr fontId="1" type="noConversion"/>
  </si>
  <si>
    <t xml:space="preserve">체내 항상성 및 생리 기능에 필수 </t>
    <phoneticPr fontId="1" type="noConversion"/>
  </si>
  <si>
    <t># x-y 형태로 있는 영양소는 x 보다 적으면 결핍위험, y 보다 많으면 과다위험</t>
    <phoneticPr fontId="1" type="noConversion"/>
  </si>
  <si>
    <t># y 형태로 있는 영양소는 y 보다 많으면 과다위험</t>
    <phoneticPr fontId="1" type="noConversion"/>
  </si>
  <si>
    <t># x-y-z 형태로 있는 영양소는 x 보다 적으면 결핍위험, y 보다 많으면 과다위험, z 를 넘으면 위험</t>
    <phoneticPr fontId="1" type="noConversion"/>
  </si>
  <si>
    <t>정보 : 한국인 영양소 섭취기준(1일)</t>
    <phoneticPr fontId="1" type="noConversion"/>
  </si>
  <si>
    <t>정보제공업체:한국영양협회</t>
    <phoneticPr fontId="1" type="noConversion"/>
  </si>
  <si>
    <t>&lt;데이터 설명&gt;</t>
    <phoneticPr fontId="1" type="noConversion"/>
  </si>
  <si>
    <t>*권장섭취량</t>
    <phoneticPr fontId="1" type="noConversion"/>
  </si>
  <si>
    <t>*필요량-권장섭취량</t>
    <phoneticPr fontId="1" type="noConversion"/>
  </si>
  <si>
    <t>*필요량-권장섭취량-상한섭취량</t>
    <phoneticPr fontId="1" type="noConversion"/>
  </si>
  <si>
    <t>&lt;영양소 결핍 및 과다 시 일으킬 수 있는 질병 및 영양소 장점&gt;</t>
    <phoneticPr fontId="1" type="noConversion"/>
  </si>
  <si>
    <t>g</t>
    <phoneticPr fontId="1" type="noConversion"/>
  </si>
  <si>
    <t>당류(가공식품)</t>
    <phoneticPr fontId="1" type="noConversion"/>
  </si>
  <si>
    <t>위장장애, 식욕부진, 신장결석</t>
    <phoneticPr fontId="1" type="noConversion"/>
  </si>
  <si>
    <t>신장결석</t>
    <phoneticPr fontId="1" type="noConversion"/>
  </si>
  <si>
    <t>혈액응고지연</t>
    <phoneticPr fontId="1" type="noConversion"/>
  </si>
  <si>
    <t>&lt;에너지적정비율(%)&gt;</t>
    <phoneticPr fontId="1" type="noConversion"/>
  </si>
  <si>
    <t>탄수화물 : 55~65%</t>
    <phoneticPr fontId="1" type="noConversion"/>
  </si>
  <si>
    <t>단백질 : 7~20%</t>
    <phoneticPr fontId="1" type="noConversion"/>
  </si>
  <si>
    <t>지방 : 15~30%      #포화지방산은 8미만/트랜스지방산은 1미만</t>
    <phoneticPr fontId="1" type="noConversion"/>
  </si>
  <si>
    <t>g</t>
    <phoneticPr fontId="1" type="noConversion"/>
  </si>
  <si>
    <t>리놀레산</t>
    <phoneticPr fontId="1" type="noConversion"/>
  </si>
  <si>
    <t>알파-리놀렌산</t>
    <phoneticPr fontId="1" type="noConversion"/>
  </si>
  <si>
    <t>EPA+DHA</t>
    <phoneticPr fontId="1" type="noConversion"/>
  </si>
  <si>
    <t>mg</t>
    <phoneticPr fontId="1" type="noConversion"/>
  </si>
  <si>
    <t>티아민(B1)</t>
    <phoneticPr fontId="1" type="noConversion"/>
  </si>
  <si>
    <t>리보플라빈(B2)</t>
    <phoneticPr fontId="1" type="noConversion"/>
  </si>
  <si>
    <t>니아신(B3)</t>
    <phoneticPr fontId="1" type="noConversion"/>
  </si>
  <si>
    <t>레티놀 + 베타카로틴/6</t>
    <phoneticPr fontId="1" type="noConversion"/>
  </si>
  <si>
    <t>토코페롤</t>
    <phoneticPr fontId="1" type="noConversion"/>
  </si>
  <si>
    <t>food에서 표기</t>
    <phoneticPr fontId="1" type="noConversion"/>
  </si>
  <si>
    <t>에너지(㎉)</t>
    <phoneticPr fontId="1" type="noConversion"/>
  </si>
  <si>
    <t>단백질(g)</t>
    <phoneticPr fontId="1" type="noConversion"/>
  </si>
  <si>
    <t>지방</t>
    <phoneticPr fontId="1" type="noConversion"/>
  </si>
  <si>
    <t>지방(g)</t>
  </si>
  <si>
    <t>에너지*0.15~0.3</t>
    <phoneticPr fontId="1" type="noConversion"/>
  </si>
  <si>
    <t>탄수화물(g)</t>
    <phoneticPr fontId="1" type="noConversion"/>
  </si>
  <si>
    <t>총당류(g)</t>
    <phoneticPr fontId="1" type="noConversion"/>
  </si>
  <si>
    <t>총 식이섬유(g)</t>
    <phoneticPr fontId="1" type="noConversion"/>
  </si>
  <si>
    <t>칼슘(㎎)</t>
    <phoneticPr fontId="1" type="noConversion"/>
  </si>
  <si>
    <t>철(㎎) or 철(㎍)</t>
    <phoneticPr fontId="1" type="noConversion"/>
  </si>
  <si>
    <t>마그네슘(㎎)</t>
    <phoneticPr fontId="1" type="noConversion"/>
  </si>
  <si>
    <t>마그네슘</t>
    <phoneticPr fontId="1" type="noConversion"/>
  </si>
  <si>
    <t>인</t>
    <phoneticPr fontId="1" type="noConversion"/>
  </si>
  <si>
    <t>인(㎎)</t>
    <phoneticPr fontId="1" type="noConversion"/>
  </si>
  <si>
    <t>700-3500</t>
    <phoneticPr fontId="1" type="noConversion"/>
  </si>
  <si>
    <t>700-3000</t>
    <phoneticPr fontId="1" type="noConversion"/>
  </si>
  <si>
    <t>전해질불균형으로 인한 부정맥, 급성 신부전</t>
    <phoneticPr fontId="1" type="noConversion"/>
  </si>
  <si>
    <t>칼륨(㎎)</t>
    <phoneticPr fontId="1" type="noConversion"/>
  </si>
  <si>
    <t>나트륨(㎎)</t>
    <phoneticPr fontId="1" type="noConversion"/>
  </si>
  <si>
    <t>구리</t>
    <phoneticPr fontId="1" type="noConversion"/>
  </si>
  <si>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Calibri"/>
        <family val="2"/>
      </rPr>
      <t>g</t>
    </r>
    <phoneticPr fontId="1" type="noConversion"/>
  </si>
  <si>
    <t>600-10000</t>
    <phoneticPr fontId="1" type="noConversion"/>
  </si>
  <si>
    <t>650-10000</t>
    <phoneticPr fontId="1" type="noConversion"/>
  </si>
  <si>
    <t>800-10000</t>
    <phoneticPr fontId="1" type="noConversion"/>
  </si>
  <si>
    <t>850-10000</t>
    <phoneticPr fontId="1" type="noConversion"/>
  </si>
  <si>
    <t>간 손상 유발, 산화적 스트레스 증가</t>
    <phoneticPr fontId="1" type="noConversion"/>
  </si>
  <si>
    <t>식욕저하, 근무력증, 빈혈, 면역력 약화</t>
    <phoneticPr fontId="1" type="noConversion"/>
  </si>
  <si>
    <t>빈혈, 신경학적 이상</t>
    <phoneticPr fontId="1" type="noConversion"/>
  </si>
  <si>
    <t>아연</t>
    <phoneticPr fontId="1" type="noConversion"/>
  </si>
  <si>
    <t>식욕감퇴, 탈모, 면역력 감소, 신경장애</t>
    <phoneticPr fontId="1" type="noConversion"/>
  </si>
  <si>
    <t>다른 무기질 흡수 저해, 소화관 과민증</t>
    <phoneticPr fontId="1" type="noConversion"/>
  </si>
  <si>
    <t>10-35</t>
    <phoneticPr fontId="1" type="noConversion"/>
  </si>
  <si>
    <t>9-35</t>
    <phoneticPr fontId="1" type="noConversion"/>
  </si>
  <si>
    <t>8-35</t>
    <phoneticPr fontId="1" type="noConversion"/>
  </si>
  <si>
    <t>7-35</t>
    <phoneticPr fontId="1" type="noConversion"/>
  </si>
  <si>
    <t>구리(㎎)</t>
    <phoneticPr fontId="1" type="noConversion"/>
  </si>
  <si>
    <t>아연(㎎)</t>
  </si>
  <si>
    <t>셀레늄</t>
    <phoneticPr fontId="1" type="noConversion"/>
  </si>
  <si>
    <t>60-400</t>
    <phoneticPr fontId="1" type="noConversion"/>
  </si>
  <si>
    <t>갑상선 및 면역력저하, 암발생 위험 증가, 병원균 감염</t>
    <phoneticPr fontId="1" type="noConversion"/>
  </si>
  <si>
    <t>피부손상, 신경장애</t>
    <phoneticPr fontId="1" type="noConversion"/>
  </si>
  <si>
    <t>레티놀(㎍), 베타카로틴(㎍)</t>
    <phoneticPr fontId="1" type="noConversion"/>
  </si>
  <si>
    <t>비타민 D(D2+D3)(㎍)</t>
    <phoneticPr fontId="1" type="noConversion"/>
  </si>
  <si>
    <t>토코페롤(㎎)</t>
    <phoneticPr fontId="1" type="noConversion"/>
  </si>
  <si>
    <t>비타민 K(㎍)</t>
    <phoneticPr fontId="1" type="noConversion"/>
  </si>
  <si>
    <t>비타민 B1(㎎)</t>
    <phoneticPr fontId="1" type="noConversion"/>
  </si>
  <si>
    <t>비타민 B2(㎎)</t>
    <phoneticPr fontId="1" type="noConversion"/>
  </si>
  <si>
    <t>나이아신(㎎)</t>
    <phoneticPr fontId="1" type="noConversion"/>
  </si>
  <si>
    <t>엽산(DFE)(㎍)</t>
    <phoneticPr fontId="1" type="noConversion"/>
  </si>
  <si>
    <t>비타민 B12(㎍)</t>
    <phoneticPr fontId="1" type="noConversion"/>
  </si>
  <si>
    <t>비타민 C(㎎)</t>
    <phoneticPr fontId="1" type="noConversion"/>
  </si>
  <si>
    <t>콜레스테롤(㎎)</t>
    <phoneticPr fontId="1" type="noConversion"/>
  </si>
  <si>
    <t>총 포화 지방산(g)</t>
    <phoneticPr fontId="1" type="noConversion"/>
  </si>
  <si>
    <t>리놀레산(18:2(n-6)c)(g)</t>
    <phoneticPr fontId="1" type="noConversion"/>
  </si>
  <si>
    <t>알파 리놀렌산(18:3(n-3))(g)</t>
    <phoneticPr fontId="1" type="noConversion"/>
  </si>
  <si>
    <t>트랜스 지방산(g)</t>
    <phoneticPr fontId="1" type="noConversion"/>
  </si>
  <si>
    <t>포화지방산</t>
    <phoneticPr fontId="1" type="noConversion"/>
  </si>
  <si>
    <t>트랜스지방산</t>
    <phoneticPr fontId="1" type="noConversion"/>
  </si>
  <si>
    <t># y 형태로 있는 영양소는 y 보다 적으면 결핍위험(권장섭취량)</t>
    <phoneticPr fontId="1" type="noConversion"/>
  </si>
  <si>
    <t>셀레늄(㎍)</t>
    <phoneticPr fontId="1" type="noConversion"/>
  </si>
  <si>
    <t>에이코사펜타에노산(20:5(n-3))(g), 도코사헥사에노산(22:6(n-3))(g)</t>
    <phoneticPr fontId="1" type="noConversion"/>
  </si>
  <si>
    <t>불포화지방산</t>
    <phoneticPr fontId="1" type="noConversion"/>
  </si>
  <si>
    <t>360-700</t>
    <phoneticPr fontId="1" type="noConversion"/>
  </si>
  <si>
    <t>370-720</t>
    <phoneticPr fontId="1" type="noConversion"/>
  </si>
  <si>
    <t>280-630</t>
    <phoneticPr fontId="1" type="noConversion"/>
  </si>
  <si>
    <t>800-2500</t>
    <phoneticPr fontId="1" type="noConversion"/>
  </si>
  <si>
    <t>750-2000</t>
    <phoneticPr fontId="1" type="noConversion"/>
  </si>
  <si>
    <t>700-2000</t>
    <phoneticPr fontId="1" type="noConversion"/>
  </si>
  <si>
    <t>700-2500</t>
    <phoneticPr fontId="1" type="noConversion"/>
  </si>
  <si>
    <t>800-2000</t>
    <phoneticPr fontId="1" type="noConversion"/>
  </si>
  <si>
    <t>8-45</t>
    <phoneticPr fontId="1" type="noConversion"/>
  </si>
  <si>
    <t>7-45</t>
    <phoneticPr fontId="1" type="noConversion"/>
  </si>
  <si>
    <t>11-45</t>
    <phoneticPr fontId="1" type="noConversion"/>
  </si>
  <si>
    <t>6-45</t>
    <phoneticPr fontId="1" type="noConversion"/>
  </si>
  <si>
    <t>5-45</t>
    <phoneticPr fontId="1" type="noConversion"/>
  </si>
  <si>
    <t>100-2000</t>
    <phoneticPr fontId="1" type="noConversion"/>
  </si>
  <si>
    <t>800-3000</t>
    <phoneticPr fontId="1" type="noConversion"/>
  </si>
  <si>
    <t>750-3000</t>
    <phoneticPr fontId="1" type="noConversion"/>
  </si>
  <si>
    <t>700-3000</t>
    <phoneticPr fontId="1" type="noConversion"/>
  </si>
  <si>
    <t>650-3000</t>
    <phoneticPr fontId="1" type="noConversion"/>
  </si>
  <si>
    <t>600-3000</t>
    <phoneticPr fontId="1" type="noConversion"/>
  </si>
  <si>
    <t>탄수화물(g)</t>
  </si>
  <si>
    <t>총 식이섬유(g)</t>
  </si>
  <si>
    <t>총당류(g)</t>
  </si>
  <si>
    <t>단백질(g)</t>
  </si>
  <si>
    <t>콜레스테롤(㎎)</t>
  </si>
  <si>
    <t>총 포화 지방산(g)</t>
  </si>
  <si>
    <t>트랜스 지방산(g)</t>
  </si>
  <si>
    <t>리놀레산(g)</t>
    <phoneticPr fontId="1" type="noConversion"/>
  </si>
  <si>
    <t>알파-리놀렌산(g)</t>
    <phoneticPr fontId="1" type="noConversion"/>
  </si>
  <si>
    <t>EPA+DHA(g)</t>
  </si>
  <si>
    <t>EPA+DHA(g)</t>
    <phoneticPr fontId="1" type="noConversion"/>
  </si>
  <si>
    <t>칼슘(㎎)</t>
  </si>
  <si>
    <t>나트륨(㎎)</t>
  </si>
  <si>
    <t>칼륨(㎎)</t>
    <phoneticPr fontId="1" type="noConversion"/>
  </si>
  <si>
    <t>철(㎎)</t>
    <phoneticPr fontId="1" type="noConversion"/>
  </si>
  <si>
    <t>마그네슘(㎎)</t>
  </si>
  <si>
    <t>인(㎎)</t>
  </si>
  <si>
    <t>0.85-10</t>
    <phoneticPr fontId="1" type="noConversion"/>
  </si>
  <si>
    <t>0.8-10</t>
    <phoneticPr fontId="1" type="noConversion"/>
  </si>
  <si>
    <t>0.65-10</t>
    <phoneticPr fontId="1" type="noConversion"/>
  </si>
  <si>
    <t>0.6-10</t>
    <phoneticPr fontId="1" type="noConversion"/>
  </si>
  <si>
    <t>구리(㎎)</t>
    <phoneticPr fontId="1" type="noConversion"/>
  </si>
  <si>
    <t>셀레늄(㎍)</t>
  </si>
  <si>
    <t>비타민 K(㎍)</t>
  </si>
  <si>
    <r>
      <t>비타민 A(</t>
    </r>
    <r>
      <rPr>
        <sz val="11"/>
        <color rgb="FFFF0000"/>
        <rFont val="Calibri"/>
        <family val="2"/>
        <charset val="161"/>
      </rPr>
      <t>μ</t>
    </r>
    <r>
      <rPr>
        <sz val="11"/>
        <color rgb="FFFF0000"/>
        <rFont val="맑은 고딕"/>
        <family val="2"/>
        <charset val="129"/>
        <scheme val="minor"/>
      </rPr>
      <t>g RAE)</t>
    </r>
    <phoneticPr fontId="1" type="noConversion"/>
  </si>
  <si>
    <t>비타민 D(㎍)</t>
  </si>
  <si>
    <t>비타민 D(㎍)</t>
    <phoneticPr fontId="1" type="noConversion"/>
  </si>
  <si>
    <r>
      <t xml:space="preserve">비타민 E(㎎ </t>
    </r>
    <r>
      <rPr>
        <sz val="11"/>
        <color rgb="FFFF0000"/>
        <rFont val="Calibri"/>
        <family val="2"/>
        <charset val="161"/>
      </rPr>
      <t>α</t>
    </r>
    <r>
      <rPr>
        <sz val="11"/>
        <color rgb="FFFF0000"/>
        <rFont val="맑은 고딕"/>
        <family val="2"/>
        <charset val="129"/>
        <scheme val="minor"/>
      </rPr>
      <t>-TE)</t>
    </r>
    <phoneticPr fontId="1" type="noConversion"/>
  </si>
  <si>
    <t>비타민 K(㎍)</t>
    <phoneticPr fontId="1" type="noConversion"/>
  </si>
  <si>
    <t>비타민 C(㎎)</t>
  </si>
  <si>
    <t>엽산(㎍)</t>
  </si>
  <si>
    <t>엽산(㎍)</t>
    <phoneticPr fontId="1" type="noConversion"/>
  </si>
  <si>
    <t>비타민 B1(㎎)</t>
  </si>
  <si>
    <t>비타민 B2(㎎)</t>
  </si>
  <si>
    <t>비타민 B3(㎎)</t>
    <phoneticPr fontId="1" type="noConversion"/>
  </si>
  <si>
    <t>비타민 B12(㎍)</t>
  </si>
  <si>
    <t>이소류신(㎎)</t>
  </si>
  <si>
    <t>류신(㎎)</t>
  </si>
  <si>
    <t>라이신(㎎)</t>
  </si>
  <si>
    <t>트레오닌(㎎)</t>
  </si>
  <si>
    <t>트립토판(㎎)</t>
  </si>
  <si>
    <t>발린(㎎)</t>
  </si>
  <si>
    <t>히스티딘(㎎)</t>
  </si>
  <si>
    <t>메티오닌+시스테인(㎎)</t>
    <phoneticPr fontId="1" type="noConversion"/>
  </si>
  <si>
    <t>메티오닌(㎎),시스테인(㎎)</t>
    <phoneticPr fontId="1" type="noConversion"/>
  </si>
  <si>
    <t>페닐알라닌(㎎), 티로신(㎎)</t>
    <phoneticPr fontId="1" type="noConversion"/>
  </si>
  <si>
    <t>페닐알라닌+티로신(㎎)</t>
    <phoneticPr fontId="1" type="noConversion"/>
  </si>
  <si>
    <t>에너지(㎉)</t>
  </si>
  <si>
    <t>8-45</t>
  </si>
  <si>
    <t>360-700</t>
  </si>
  <si>
    <t>370-720</t>
  </si>
  <si>
    <t>7-45</t>
  </si>
  <si>
    <t>11-45</t>
  </si>
  <si>
    <t>280-630</t>
  </si>
  <si>
    <t>6-45</t>
  </si>
  <si>
    <t>5-45</t>
  </si>
  <si>
    <t>비타민 A(μg RAE)</t>
  </si>
  <si>
    <t>비타민 E(㎎ α-TE)</t>
  </si>
  <si>
    <t>10-100</t>
  </si>
  <si>
    <t>12-540</t>
  </si>
  <si>
    <t>400-1000</t>
  </si>
  <si>
    <t>15-100</t>
  </si>
  <si>
    <t># 탄수화물 : 에너지 * 비율 /4</t>
    <phoneticPr fontId="1" type="noConversion"/>
  </si>
  <si>
    <t># 단백질 : 에너지 * 비율 /4</t>
    <phoneticPr fontId="1" type="noConversion"/>
  </si>
  <si>
    <t>* 총당류(g), 콜레스테롤(㎎), 총 포화 지방산(g), 트랜스 지방산(g), 나트륨(㎎) 는 제한함량</t>
    <phoneticPr fontId="1" type="noConversion"/>
  </si>
  <si>
    <t>* 그 외에는 섭취권장량</t>
    <phoneticPr fontId="1" type="noConversion"/>
  </si>
  <si>
    <t># 지방 : 에너지 * 비율 /9</t>
    <phoneticPr fontId="1" type="noConversion"/>
  </si>
  <si>
    <t>* x-y 형태는 x 는 섭취권장량, y 는 상한섭취량</t>
    <phoneticPr fontId="1" type="noConversion"/>
  </si>
  <si>
    <t># 에너지 계산법 : 여자 : 655.1 + (9.56 × 체중) + (1.85 × 키) - (4.68 × 나이)</t>
    <phoneticPr fontId="1" type="noConversion"/>
  </si>
  <si>
    <t># 에너지 계산법 : 남자 : 66.47 + (13.75 × 체중) + (5×키) - (6.76 × 나이)</t>
    <phoneticPr fontId="1" type="noConversion"/>
  </si>
  <si>
    <t>## 탄단지 비율 5:3:2(일반) / 4:3:3(비만, 다이어트, 당뇨)</t>
    <phoneticPr fontId="1" type="noConversion"/>
  </si>
  <si>
    <t>키</t>
    <phoneticPr fontId="1" type="noConversion"/>
  </si>
  <si>
    <t>몸무게</t>
    <phoneticPr fontId="1" type="noConversion"/>
  </si>
  <si>
    <t>나이</t>
    <phoneticPr fontId="1" type="noConversion"/>
  </si>
  <si>
    <t>남</t>
    <phoneticPr fontId="1" type="noConversion"/>
  </si>
  <si>
    <t># BMI : 체중/(키 * 키)</t>
    <phoneticPr fontId="1" type="noConversion"/>
  </si>
  <si>
    <t># 비만은 BMI 25이상</t>
    <phoneticPr fontId="1" type="noConversion"/>
  </si>
  <si>
    <t>여</t>
    <phoneticPr fontId="1" type="noConversion"/>
  </si>
  <si>
    <t>## 탄단지 비율 5:3:2(일반) / 4:3:2(비만, 다이어트, 당뇨)</t>
    <phoneticPr fontId="1" type="noConversion"/>
  </si>
  <si>
    <t>활동계수</t>
    <phoneticPr fontId="1" type="noConversion"/>
  </si>
  <si>
    <t># 에너지 계산법 : 남자 : (66.47 + (13.75 × 체중) + (5×키) - (6.76 × 나이))*활동계수</t>
    <phoneticPr fontId="1" type="noConversion"/>
  </si>
  <si>
    <t># 에너지 계산법 : 여자 : (655.1 + (9.56 × 체중) + (1.85 × 키) - (4.68 × 나이))*활동계수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</si>
</sst>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_);[Red]\(0\)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161"/>
    </font>
    <font>
      <sz val="11"/>
      <color theme="1"/>
      <name val="맑은 고딕"/>
      <family val="2"/>
      <charset val="161"/>
      <scheme val="minor"/>
    </font>
    <font>
      <sz val="11"/>
      <color theme="1"/>
      <name val="Calibri"/>
      <family val="2"/>
    </font>
    <font>
      <sz val="11"/>
      <color rgb="FFFF0000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rgb="FF00B050"/>
      <name val="맑은 고딕"/>
      <family val="2"/>
      <charset val="129"/>
      <scheme val="minor"/>
    </font>
    <font>
      <sz val="11"/>
      <color theme="7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7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  <font>
      <sz val="11"/>
      <color rgb="FFFF0000"/>
      <name val="Calibri"/>
      <family val="2"/>
      <charset val="161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8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8" fillId="0" borderId="3" xfId="0" applyFont="1" applyBorder="1">
      <alignment vertical="center"/>
    </xf>
    <xf numFmtId="0" fontId="9" fillId="3" borderId="0" xfId="0" applyFont="1" applyFill="1">
      <alignment vertical="center"/>
    </xf>
    <xf numFmtId="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4" borderId="2" xfId="0" applyFont="1" applyFill="1" applyBorder="1">
      <alignment vertical="center"/>
    </xf>
    <xf numFmtId="0" fontId="8" fillId="4" borderId="3" xfId="0" applyFont="1" applyFill="1" applyBorder="1">
      <alignment vertical="center"/>
    </xf>
    <xf numFmtId="0" fontId="10" fillId="0" borderId="0" xfId="0" applyFont="1">
      <alignment vertical="center"/>
    </xf>
    <xf numFmtId="0" fontId="5" fillId="4" borderId="1" xfId="0" applyFont="1" applyFill="1" applyBorder="1">
      <alignment vertical="center"/>
    </xf>
    <xf numFmtId="0" fontId="9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10" fillId="4" borderId="2" xfId="0" applyFont="1" applyFill="1" applyBorder="1">
      <alignment vertical="center"/>
    </xf>
    <xf numFmtId="0" fontId="10" fillId="4" borderId="3" xfId="0" applyFont="1" applyFill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3" fillId="5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7D9B-7D9B-42CE-A476-6B459DD20E08}">
  <dimension ref="A1:X22"/>
  <sheetViews>
    <sheetView tabSelected="1" workbookViewId="0">
      <selection activeCell="J6" sqref="J6"/>
    </sheetView>
  </sheetViews>
  <sheetFormatPr defaultRowHeight="16.899999999999999" x14ac:dyDescent="0.6"/>
  <cols>
    <col min="9" max="9" width="10.8125" customWidth="1"/>
    <col min="10" max="10" width="16.1875" bestFit="1" customWidth="1"/>
    <col min="11" max="11" width="15.5" bestFit="1" customWidth="1"/>
    <col min="12" max="12" width="10.75" customWidth="1"/>
    <col min="13" max="13" width="12.625" customWidth="1"/>
    <col min="14" max="14" width="10.9375" customWidth="1"/>
    <col min="18" max="18" width="16.0625" bestFit="1" customWidth="1"/>
    <col min="21" max="21" width="11.5" bestFit="1" customWidth="1"/>
    <col min="22" max="22" width="11.6875" bestFit="1" customWidth="1"/>
  </cols>
  <sheetData>
    <row r="1" spans="1:24" x14ac:dyDescent="0.6">
      <c r="A1" t="s">
        <v>8</v>
      </c>
      <c r="B1" s="1" t="s">
        <v>5</v>
      </c>
      <c r="C1" t="s">
        <v>256</v>
      </c>
      <c r="D1" t="s">
        <v>209</v>
      </c>
      <c r="E1" t="s">
        <v>210</v>
      </c>
      <c r="F1" s="6" t="s">
        <v>211</v>
      </c>
      <c r="G1" t="s">
        <v>212</v>
      </c>
      <c r="H1" t="s">
        <v>131</v>
      </c>
      <c r="I1" s="6" t="s">
        <v>179</v>
      </c>
      <c r="J1" s="6" t="s">
        <v>180</v>
      </c>
      <c r="K1" s="6" t="s">
        <v>183</v>
      </c>
      <c r="L1" t="s">
        <v>218</v>
      </c>
      <c r="M1" t="s">
        <v>220</v>
      </c>
      <c r="N1" s="6" t="s">
        <v>146</v>
      </c>
      <c r="O1" t="s">
        <v>145</v>
      </c>
      <c r="P1" t="s">
        <v>223</v>
      </c>
      <c r="Q1" t="s">
        <v>224</v>
      </c>
      <c r="R1" t="s">
        <v>265</v>
      </c>
      <c r="S1" t="s">
        <v>234</v>
      </c>
      <c r="T1" t="s">
        <v>266</v>
      </c>
      <c r="U1" t="s">
        <v>232</v>
      </c>
      <c r="V1" t="s">
        <v>238</v>
      </c>
      <c r="W1" t="s">
        <v>239</v>
      </c>
      <c r="X1" t="s">
        <v>244</v>
      </c>
    </row>
    <row r="2" spans="1:24" x14ac:dyDescent="0.6">
      <c r="A2" t="s">
        <v>6</v>
      </c>
      <c r="B2" t="s">
        <v>0</v>
      </c>
      <c r="C2">
        <v>2600</v>
      </c>
      <c r="D2">
        <v>130</v>
      </c>
      <c r="E2">
        <v>30</v>
      </c>
      <c r="F2">
        <v>65</v>
      </c>
      <c r="G2">
        <v>65</v>
      </c>
      <c r="I2">
        <v>300</v>
      </c>
      <c r="J2" s="20">
        <v>23.1111111111111</v>
      </c>
      <c r="K2" s="20">
        <v>2.8888888888888888</v>
      </c>
      <c r="L2">
        <v>210</v>
      </c>
      <c r="M2" t="s">
        <v>45</v>
      </c>
      <c r="N2" s="3">
        <v>2300</v>
      </c>
      <c r="O2">
        <v>3500</v>
      </c>
      <c r="P2" t="s">
        <v>257</v>
      </c>
      <c r="Q2" t="s">
        <v>258</v>
      </c>
      <c r="R2" t="s">
        <v>18</v>
      </c>
      <c r="S2" t="s">
        <v>267</v>
      </c>
      <c r="T2" t="s">
        <v>268</v>
      </c>
      <c r="U2">
        <v>75</v>
      </c>
      <c r="V2" t="s">
        <v>38</v>
      </c>
      <c r="W2" t="s">
        <v>269</v>
      </c>
      <c r="X2">
        <v>2</v>
      </c>
    </row>
    <row r="3" spans="1:24" x14ac:dyDescent="0.6">
      <c r="A3" t="s">
        <v>6</v>
      </c>
      <c r="B3" t="s">
        <v>1</v>
      </c>
      <c r="C3">
        <v>2500</v>
      </c>
      <c r="D3">
        <v>130</v>
      </c>
      <c r="E3">
        <v>30</v>
      </c>
      <c r="F3">
        <v>62.5</v>
      </c>
      <c r="G3">
        <v>65</v>
      </c>
      <c r="I3">
        <v>300</v>
      </c>
      <c r="J3" s="20">
        <v>22.2222222222222</v>
      </c>
      <c r="K3" s="20">
        <v>2.7777777777777777</v>
      </c>
      <c r="L3">
        <v>400</v>
      </c>
      <c r="M3" t="s">
        <v>45</v>
      </c>
      <c r="N3" s="3">
        <v>2300</v>
      </c>
      <c r="O3">
        <v>3500</v>
      </c>
      <c r="P3" t="s">
        <v>257</v>
      </c>
      <c r="Q3" t="s">
        <v>259</v>
      </c>
      <c r="R3" t="s">
        <v>19</v>
      </c>
      <c r="S3" t="s">
        <v>267</v>
      </c>
      <c r="T3" t="s">
        <v>268</v>
      </c>
      <c r="U3">
        <v>75</v>
      </c>
      <c r="V3" t="s">
        <v>38</v>
      </c>
      <c r="W3" t="s">
        <v>269</v>
      </c>
      <c r="X3">
        <v>2</v>
      </c>
    </row>
    <row r="4" spans="1:24" x14ac:dyDescent="0.6">
      <c r="A4" t="s">
        <v>6</v>
      </c>
      <c r="B4" t="s">
        <v>2</v>
      </c>
      <c r="C4">
        <v>2200</v>
      </c>
      <c r="D4">
        <v>130</v>
      </c>
      <c r="E4">
        <v>30</v>
      </c>
      <c r="F4">
        <v>55</v>
      </c>
      <c r="G4">
        <v>60</v>
      </c>
      <c r="I4">
        <v>300</v>
      </c>
      <c r="J4" s="20">
        <v>19.555555555555557</v>
      </c>
      <c r="K4" s="20">
        <v>2.4444444444444446</v>
      </c>
      <c r="L4">
        <v>500</v>
      </c>
      <c r="M4" t="s">
        <v>46</v>
      </c>
      <c r="N4" s="3">
        <v>2300</v>
      </c>
      <c r="O4">
        <v>3500</v>
      </c>
      <c r="P4" t="s">
        <v>257</v>
      </c>
      <c r="Q4" t="s">
        <v>259</v>
      </c>
      <c r="R4" t="s">
        <v>20</v>
      </c>
      <c r="S4" t="s">
        <v>267</v>
      </c>
      <c r="T4" t="s">
        <v>268</v>
      </c>
      <c r="U4">
        <v>75</v>
      </c>
      <c r="V4" t="s">
        <v>38</v>
      </c>
      <c r="W4" t="s">
        <v>269</v>
      </c>
      <c r="X4">
        <v>2</v>
      </c>
    </row>
    <row r="5" spans="1:24" x14ac:dyDescent="0.6">
      <c r="A5" t="s">
        <v>6</v>
      </c>
      <c r="B5" t="s">
        <v>3</v>
      </c>
      <c r="C5">
        <v>2000</v>
      </c>
      <c r="D5">
        <v>130</v>
      </c>
      <c r="E5">
        <v>25</v>
      </c>
      <c r="F5">
        <v>50</v>
      </c>
      <c r="G5">
        <v>60</v>
      </c>
      <c r="I5">
        <v>300</v>
      </c>
      <c r="J5" s="20">
        <v>17.777777777777779</v>
      </c>
      <c r="K5" s="20">
        <v>2.2222222222222223</v>
      </c>
      <c r="L5">
        <v>310</v>
      </c>
      <c r="M5" t="s">
        <v>47</v>
      </c>
      <c r="N5" s="3">
        <v>2100</v>
      </c>
      <c r="O5">
        <v>3500</v>
      </c>
      <c r="P5" t="s">
        <v>260</v>
      </c>
      <c r="Q5" t="s">
        <v>259</v>
      </c>
      <c r="R5" t="s">
        <v>21</v>
      </c>
      <c r="S5" t="s">
        <v>270</v>
      </c>
      <c r="T5" t="s">
        <v>268</v>
      </c>
      <c r="U5">
        <v>75</v>
      </c>
      <c r="V5" t="s">
        <v>38</v>
      </c>
      <c r="W5" t="s">
        <v>269</v>
      </c>
      <c r="X5">
        <v>2</v>
      </c>
    </row>
    <row r="6" spans="1:24" x14ac:dyDescent="0.6">
      <c r="A6" t="s">
        <v>6</v>
      </c>
      <c r="B6" t="s">
        <v>4</v>
      </c>
      <c r="C6">
        <v>1900</v>
      </c>
      <c r="D6">
        <v>130</v>
      </c>
      <c r="E6">
        <v>25</v>
      </c>
      <c r="F6">
        <v>47.5</v>
      </c>
      <c r="G6">
        <v>60</v>
      </c>
      <c r="I6">
        <v>300</v>
      </c>
      <c r="J6" s="20">
        <v>16.888888888888889</v>
      </c>
      <c r="K6" s="20">
        <v>2.1111111111111112</v>
      </c>
      <c r="L6">
        <v>280</v>
      </c>
      <c r="M6" t="s">
        <v>47</v>
      </c>
      <c r="N6" s="3">
        <v>1700</v>
      </c>
      <c r="O6">
        <v>3500</v>
      </c>
      <c r="P6" t="s">
        <v>260</v>
      </c>
      <c r="Q6" t="s">
        <v>259</v>
      </c>
      <c r="R6" t="s">
        <v>22</v>
      </c>
      <c r="S6" t="s">
        <v>270</v>
      </c>
      <c r="T6" t="s">
        <v>268</v>
      </c>
      <c r="U6">
        <v>75</v>
      </c>
      <c r="V6" t="s">
        <v>38</v>
      </c>
      <c r="W6" t="s">
        <v>269</v>
      </c>
      <c r="X6">
        <v>2</v>
      </c>
    </row>
    <row r="7" spans="1:24" x14ac:dyDescent="0.6">
      <c r="A7" t="s">
        <v>7</v>
      </c>
      <c r="B7" t="s">
        <v>0</v>
      </c>
      <c r="C7">
        <v>2000</v>
      </c>
      <c r="D7">
        <v>130</v>
      </c>
      <c r="E7">
        <v>20</v>
      </c>
      <c r="F7">
        <v>50</v>
      </c>
      <c r="G7">
        <v>55</v>
      </c>
      <c r="I7">
        <v>300</v>
      </c>
      <c r="J7" s="20">
        <v>17.777777777777779</v>
      </c>
      <c r="K7" s="20">
        <v>2.2222222222222223</v>
      </c>
      <c r="L7">
        <v>150</v>
      </c>
      <c r="M7" t="s">
        <v>48</v>
      </c>
      <c r="N7" s="3">
        <v>2300</v>
      </c>
      <c r="O7">
        <v>3500</v>
      </c>
      <c r="P7" t="s">
        <v>261</v>
      </c>
      <c r="Q7" t="s">
        <v>262</v>
      </c>
      <c r="R7" t="s">
        <v>23</v>
      </c>
      <c r="S7" t="s">
        <v>267</v>
      </c>
      <c r="T7" t="s">
        <v>268</v>
      </c>
      <c r="U7">
        <v>65</v>
      </c>
      <c r="V7" t="s">
        <v>38</v>
      </c>
      <c r="W7" t="s">
        <v>269</v>
      </c>
      <c r="X7">
        <v>2</v>
      </c>
    </row>
    <row r="8" spans="1:24" x14ac:dyDescent="0.6">
      <c r="A8" t="s">
        <v>7</v>
      </c>
      <c r="B8" t="s">
        <v>1</v>
      </c>
      <c r="C8">
        <v>1900</v>
      </c>
      <c r="D8">
        <v>130</v>
      </c>
      <c r="E8">
        <v>20</v>
      </c>
      <c r="F8">
        <v>47.5</v>
      </c>
      <c r="G8">
        <v>50</v>
      </c>
      <c r="I8">
        <v>300</v>
      </c>
      <c r="J8" s="20">
        <v>16.888888888888889</v>
      </c>
      <c r="K8" s="20">
        <v>2.1111111111111112</v>
      </c>
      <c r="L8">
        <v>260</v>
      </c>
      <c r="M8" t="s">
        <v>48</v>
      </c>
      <c r="N8" s="3">
        <v>2300</v>
      </c>
      <c r="O8">
        <v>3500</v>
      </c>
      <c r="P8" t="s">
        <v>261</v>
      </c>
      <c r="Q8" t="s">
        <v>262</v>
      </c>
      <c r="R8" t="s">
        <v>24</v>
      </c>
      <c r="S8" t="s">
        <v>267</v>
      </c>
      <c r="T8" t="s">
        <v>268</v>
      </c>
      <c r="U8">
        <v>65</v>
      </c>
      <c r="V8" t="s">
        <v>38</v>
      </c>
      <c r="W8" t="s">
        <v>269</v>
      </c>
      <c r="X8">
        <v>2</v>
      </c>
    </row>
    <row r="9" spans="1:24" x14ac:dyDescent="0.6">
      <c r="A9" t="s">
        <v>7</v>
      </c>
      <c r="B9" t="s">
        <v>2</v>
      </c>
      <c r="C9">
        <v>1700</v>
      </c>
      <c r="D9">
        <v>130</v>
      </c>
      <c r="E9">
        <v>20</v>
      </c>
      <c r="F9">
        <v>42.5</v>
      </c>
      <c r="G9">
        <v>50</v>
      </c>
      <c r="I9">
        <v>300</v>
      </c>
      <c r="J9" s="20">
        <v>15.111111111111111</v>
      </c>
      <c r="K9" s="20">
        <v>1.8888888888888888</v>
      </c>
      <c r="L9">
        <v>240</v>
      </c>
      <c r="M9" t="s">
        <v>49</v>
      </c>
      <c r="N9" s="3">
        <v>2300</v>
      </c>
      <c r="O9">
        <v>3500</v>
      </c>
      <c r="P9" t="s">
        <v>263</v>
      </c>
      <c r="Q9" t="s">
        <v>262</v>
      </c>
      <c r="R9" t="s">
        <v>25</v>
      </c>
      <c r="S9" t="s">
        <v>267</v>
      </c>
      <c r="T9" t="s">
        <v>268</v>
      </c>
      <c r="U9">
        <v>65</v>
      </c>
      <c r="V9" t="s">
        <v>38</v>
      </c>
      <c r="W9" t="s">
        <v>269</v>
      </c>
      <c r="X9">
        <v>2</v>
      </c>
    </row>
    <row r="10" spans="1:24" x14ac:dyDescent="0.6">
      <c r="A10" t="s">
        <v>7</v>
      </c>
      <c r="B10" t="s">
        <v>3</v>
      </c>
      <c r="C10">
        <v>1600</v>
      </c>
      <c r="D10">
        <v>130</v>
      </c>
      <c r="E10">
        <v>20</v>
      </c>
      <c r="F10">
        <v>40</v>
      </c>
      <c r="G10">
        <v>50</v>
      </c>
      <c r="I10">
        <v>300</v>
      </c>
      <c r="J10" s="20">
        <v>14.222222222222221</v>
      </c>
      <c r="K10" s="20">
        <v>1.7777777777777777</v>
      </c>
      <c r="L10">
        <v>150</v>
      </c>
      <c r="M10" t="s">
        <v>49</v>
      </c>
      <c r="N10" s="3">
        <v>2100</v>
      </c>
      <c r="O10">
        <v>3500</v>
      </c>
      <c r="P10" t="s">
        <v>263</v>
      </c>
      <c r="Q10" t="s">
        <v>262</v>
      </c>
      <c r="R10" t="s">
        <v>26</v>
      </c>
      <c r="S10" t="s">
        <v>270</v>
      </c>
      <c r="T10" t="s">
        <v>268</v>
      </c>
      <c r="U10">
        <v>65</v>
      </c>
      <c r="V10" t="s">
        <v>38</v>
      </c>
      <c r="W10" t="s">
        <v>269</v>
      </c>
      <c r="X10">
        <v>2</v>
      </c>
    </row>
    <row r="11" spans="1:24" x14ac:dyDescent="0.6">
      <c r="A11" t="s">
        <v>7</v>
      </c>
      <c r="B11" t="s">
        <v>4</v>
      </c>
      <c r="C11">
        <v>1500</v>
      </c>
      <c r="D11">
        <v>130</v>
      </c>
      <c r="E11">
        <v>20</v>
      </c>
      <c r="F11">
        <v>37.5</v>
      </c>
      <c r="G11">
        <v>50</v>
      </c>
      <c r="I11">
        <v>300</v>
      </c>
      <c r="J11" s="20">
        <v>13.333333333333334</v>
      </c>
      <c r="K11" s="20">
        <v>1.6666666666666667</v>
      </c>
      <c r="L11">
        <v>140</v>
      </c>
      <c r="M11" t="s">
        <v>49</v>
      </c>
      <c r="N11" s="3">
        <v>1700</v>
      </c>
      <c r="O11">
        <v>3500</v>
      </c>
      <c r="P11" t="s">
        <v>264</v>
      </c>
      <c r="Q11" t="s">
        <v>262</v>
      </c>
      <c r="R11" t="s">
        <v>26</v>
      </c>
      <c r="S11" t="s">
        <v>270</v>
      </c>
      <c r="T11" t="s">
        <v>268</v>
      </c>
      <c r="U11">
        <v>65</v>
      </c>
      <c r="V11" t="s">
        <v>38</v>
      </c>
      <c r="W11" t="s">
        <v>269</v>
      </c>
      <c r="X11">
        <v>2</v>
      </c>
    </row>
    <row r="14" spans="1:24" x14ac:dyDescent="0.6">
      <c r="A14" s="26" t="s">
        <v>273</v>
      </c>
    </row>
    <row r="15" spans="1:24" x14ac:dyDescent="0.6">
      <c r="A15" s="32" t="s">
        <v>276</v>
      </c>
      <c r="B15" s="33"/>
      <c r="C15" s="33"/>
      <c r="D15" s="33"/>
      <c r="E15" s="33"/>
    </row>
    <row r="16" spans="1:24" x14ac:dyDescent="0.6">
      <c r="A16" s="34" t="s">
        <v>274</v>
      </c>
      <c r="B16" s="34"/>
      <c r="C16" s="34"/>
      <c r="D16" s="34"/>
      <c r="E16" s="34"/>
    </row>
    <row r="17" spans="1:1" x14ac:dyDescent="0.6">
      <c r="A17" t="s">
        <v>279</v>
      </c>
    </row>
    <row r="18" spans="1:1" x14ac:dyDescent="0.6">
      <c r="A18" t="s">
        <v>271</v>
      </c>
    </row>
    <row r="19" spans="1:1" x14ac:dyDescent="0.6">
      <c r="A19" t="s">
        <v>272</v>
      </c>
    </row>
    <row r="20" spans="1:1" x14ac:dyDescent="0.6">
      <c r="A20" t="s">
        <v>275</v>
      </c>
    </row>
    <row r="21" spans="1:1" x14ac:dyDescent="0.6">
      <c r="A21" t="s">
        <v>278</v>
      </c>
    </row>
    <row r="22" spans="1:1" x14ac:dyDescent="0.6">
      <c r="A22" t="s">
        <v>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1D680-7D1A-49C0-8633-B6289EDE3D09}">
  <dimension ref="A1:N13"/>
  <sheetViews>
    <sheetView workbookViewId="0">
      <selection activeCell="C18" sqref="C18"/>
    </sheetView>
  </sheetViews>
  <sheetFormatPr defaultRowHeight="16.899999999999999" x14ac:dyDescent="0.6"/>
  <sheetData>
    <row r="1" spans="1:14" x14ac:dyDescent="0.6">
      <c r="A1" t="s">
        <v>287</v>
      </c>
    </row>
    <row r="2" spans="1:14" x14ac:dyDescent="0.6">
      <c r="A2" t="s">
        <v>271</v>
      </c>
    </row>
    <row r="3" spans="1:14" x14ac:dyDescent="0.6">
      <c r="A3" t="s">
        <v>272</v>
      </c>
      <c r="J3" s="36" t="s">
        <v>8</v>
      </c>
      <c r="K3" s="36" t="s">
        <v>280</v>
      </c>
      <c r="L3" s="36" t="s">
        <v>281</v>
      </c>
      <c r="M3" s="36" t="s">
        <v>282</v>
      </c>
      <c r="N3" s="36" t="s">
        <v>288</v>
      </c>
    </row>
    <row r="4" spans="1:14" x14ac:dyDescent="0.6">
      <c r="A4" t="s">
        <v>275</v>
      </c>
      <c r="J4" s="35" t="s">
        <v>283</v>
      </c>
      <c r="K4" s="35">
        <v>180</v>
      </c>
      <c r="L4" s="35">
        <v>90</v>
      </c>
      <c r="M4" s="35">
        <v>26</v>
      </c>
      <c r="N4" s="35">
        <v>1.1100000000000001</v>
      </c>
    </row>
    <row r="5" spans="1:14" x14ac:dyDescent="0.6">
      <c r="A5" t="s">
        <v>289</v>
      </c>
      <c r="J5" s="37" t="s">
        <v>286</v>
      </c>
      <c r="K5" s="37">
        <v>150</v>
      </c>
      <c r="L5" s="37">
        <v>70</v>
      </c>
      <c r="M5" s="37">
        <v>50</v>
      </c>
      <c r="N5" s="37">
        <v>1</v>
      </c>
    </row>
    <row r="6" spans="1:14" x14ac:dyDescent="0.6">
      <c r="A6" t="s">
        <v>290</v>
      </c>
    </row>
    <row r="7" spans="1:14" x14ac:dyDescent="0.6">
      <c r="A7" t="s">
        <v>284</v>
      </c>
    </row>
    <row r="8" spans="1:14" x14ac:dyDescent="0.6">
      <c r="A8" t="s">
        <v>285</v>
      </c>
    </row>
    <row r="11" spans="1:14" x14ac:dyDescent="0.6">
      <c r="B11" t="s">
        <v>9</v>
      </c>
      <c r="C11" t="s">
        <v>10</v>
      </c>
      <c r="D11" t="s">
        <v>12</v>
      </c>
      <c r="E11" t="s">
        <v>130</v>
      </c>
    </row>
    <row r="12" spans="1:14" x14ac:dyDescent="0.6">
      <c r="B12">
        <f>IF(J4="남", (66.47 + (13.75 * L4) + (5*K4) - (6.76 * M4))*N4, (655.1 + (9.56 * L4) + (1.85 * K4) - (4.68 * M4))*N4)</f>
        <v>2251.3131000000003</v>
      </c>
      <c r="C12">
        <f>IF(L4/(K4*K4*0.0001) &gt;=25, (B12*0.4)/4, (B12*0.5)/4)</f>
        <v>225.13131000000004</v>
      </c>
      <c r="D12">
        <f>IF(L4/(K4*K4*0.0001) &gt;=25, (B12*0.3)/4, (B12*0.3)/4)</f>
        <v>168.84848250000002</v>
      </c>
      <c r="E12">
        <f>IF(L4/(K4*K4*0.0001) &gt;=25, (B12*0.2)/9, (B12*0.2)/9)</f>
        <v>50.029180000000011</v>
      </c>
    </row>
    <row r="13" spans="1:14" x14ac:dyDescent="0.6">
      <c r="B13">
        <f>IF(J5="남", (66.47 + (13.75 * L5) + (5*K5) - (6.76 * M5))*N5, (655.1 + (9.56 * L5) + (1.85 * K5) - (4.68 * M5))*N5)</f>
        <v>1367.8000000000002</v>
      </c>
      <c r="C13">
        <f>IF(L5/(K5*K5*0.0001) &gt;=25, (B13*0.4)/4, (B13*0.5)/4)</f>
        <v>136.78000000000003</v>
      </c>
      <c r="D13">
        <f>IF(L5/(K5*K5*0.0001) &gt;=25, (B13*0.3)/4, (B13*0.3)/4)</f>
        <v>102.58500000000001</v>
      </c>
      <c r="E13">
        <f>IF(L5/(K5*K5*0.0001) &gt;=25, (B13*0.2)/9, (B13*0.2)/9)</f>
        <v>30.395555555555561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57CC-D064-4BEA-A996-125DEBB9489E}">
  <dimension ref="A1:AI22"/>
  <sheetViews>
    <sheetView workbookViewId="0">
      <selection activeCell="AH5" sqref="AH5"/>
    </sheetView>
  </sheetViews>
  <sheetFormatPr defaultRowHeight="16.899999999999999" x14ac:dyDescent="0.6"/>
  <cols>
    <col min="1" max="1" width="19.4375" customWidth="1"/>
    <col min="2" max="2" width="7.5" bestFit="1" customWidth="1"/>
    <col min="3" max="3" width="9.6875" bestFit="1" customWidth="1"/>
    <col min="8" max="8" width="9.5625" bestFit="1" customWidth="1"/>
    <col min="9" max="9" width="8.75" bestFit="1" customWidth="1"/>
    <col min="11" max="11" width="23.9375" bestFit="1" customWidth="1"/>
    <col min="12" max="12" width="19.4375" bestFit="1" customWidth="1"/>
    <col min="13" max="13" width="8.25" bestFit="1" customWidth="1"/>
    <col min="15" max="15" width="11.8125" bestFit="1" customWidth="1"/>
    <col min="17" max="17" width="10.5" bestFit="1" customWidth="1"/>
    <col min="18" max="18" width="12.9375" bestFit="1" customWidth="1"/>
    <col min="19" max="19" width="13.9375" customWidth="1"/>
    <col min="21" max="21" width="9.5" bestFit="1" customWidth="1"/>
    <col min="22" max="26" width="9.5" customWidth="1"/>
    <col min="30" max="30" width="20.9375" bestFit="1" customWidth="1"/>
    <col min="31" max="31" width="24.6875" bestFit="1" customWidth="1"/>
    <col min="32" max="32" width="30.3125" bestFit="1" customWidth="1"/>
  </cols>
  <sheetData>
    <row r="1" spans="1:35" s="21" customFormat="1" ht="49.05" customHeight="1" x14ac:dyDescent="0.6">
      <c r="A1" s="21" t="s">
        <v>127</v>
      </c>
      <c r="C1" s="21" t="s">
        <v>128</v>
      </c>
      <c r="D1" s="21" t="s">
        <v>133</v>
      </c>
      <c r="E1" s="21" t="s">
        <v>129</v>
      </c>
      <c r="F1" s="21" t="s">
        <v>131</v>
      </c>
      <c r="G1" s="21" t="s">
        <v>179</v>
      </c>
      <c r="H1" s="21" t="s">
        <v>180</v>
      </c>
      <c r="I1" s="21" t="s">
        <v>183</v>
      </c>
      <c r="J1" s="21" t="s">
        <v>135</v>
      </c>
      <c r="K1" s="21" t="s">
        <v>169</v>
      </c>
      <c r="L1" s="21" t="s">
        <v>170</v>
      </c>
      <c r="M1" s="21" t="s">
        <v>171</v>
      </c>
      <c r="N1" s="21" t="s">
        <v>172</v>
      </c>
      <c r="O1" s="21" t="s">
        <v>178</v>
      </c>
      <c r="P1" s="21" t="s">
        <v>176</v>
      </c>
      <c r="Q1" s="21" t="s">
        <v>177</v>
      </c>
      <c r="R1" s="21" t="s">
        <v>136</v>
      </c>
      <c r="S1" s="21" t="s">
        <v>146</v>
      </c>
      <c r="T1" s="21" t="s">
        <v>145</v>
      </c>
      <c r="U1" s="21" t="s">
        <v>137</v>
      </c>
      <c r="V1" s="21" t="s">
        <v>138</v>
      </c>
      <c r="W1" s="21" t="s">
        <v>141</v>
      </c>
      <c r="X1" s="21" t="s">
        <v>164</v>
      </c>
      <c r="Y1" s="21" t="s">
        <v>163</v>
      </c>
      <c r="Z1" s="21" t="s">
        <v>187</v>
      </c>
      <c r="AB1" s="21" t="s">
        <v>134</v>
      </c>
      <c r="AD1" s="21" t="s">
        <v>181</v>
      </c>
      <c r="AE1" s="21" t="s">
        <v>182</v>
      </c>
      <c r="AF1" s="21" t="s">
        <v>188</v>
      </c>
      <c r="AG1" s="21" t="s">
        <v>173</v>
      </c>
      <c r="AH1" s="21" t="s">
        <v>174</v>
      </c>
      <c r="AI1" s="21" t="s">
        <v>175</v>
      </c>
    </row>
    <row r="2" spans="1:35" x14ac:dyDescent="0.6">
      <c r="F2" t="s">
        <v>132</v>
      </c>
      <c r="K2" t="s">
        <v>125</v>
      </c>
      <c r="M2" t="s">
        <v>126</v>
      </c>
    </row>
    <row r="3" spans="1:35" ht="17.25" thickBot="1" x14ac:dyDescent="0.65">
      <c r="B3" s="1" t="s">
        <v>17</v>
      </c>
      <c r="C3" t="s">
        <v>14</v>
      </c>
      <c r="D3" t="s">
        <v>15</v>
      </c>
      <c r="E3" t="s">
        <v>15</v>
      </c>
      <c r="F3" t="s">
        <v>117</v>
      </c>
      <c r="G3" t="s">
        <v>15</v>
      </c>
      <c r="H3" t="s">
        <v>15</v>
      </c>
      <c r="I3" t="s">
        <v>15</v>
      </c>
      <c r="J3" t="s">
        <v>15</v>
      </c>
      <c r="K3" s="4" t="s">
        <v>37</v>
      </c>
      <c r="L3" s="4" t="s">
        <v>36</v>
      </c>
      <c r="M3" t="s">
        <v>31</v>
      </c>
      <c r="N3" s="4" t="s">
        <v>36</v>
      </c>
      <c r="O3" t="s">
        <v>35</v>
      </c>
      <c r="P3" s="5" t="s">
        <v>41</v>
      </c>
      <c r="Q3" s="5" t="s">
        <v>42</v>
      </c>
      <c r="R3" t="s">
        <v>35</v>
      </c>
      <c r="S3" t="s">
        <v>35</v>
      </c>
      <c r="T3" t="s">
        <v>35</v>
      </c>
      <c r="U3" t="s">
        <v>35</v>
      </c>
      <c r="V3" t="s">
        <v>121</v>
      </c>
      <c r="W3" t="s">
        <v>121</v>
      </c>
      <c r="X3" t="s">
        <v>121</v>
      </c>
      <c r="Y3" s="5" t="s">
        <v>148</v>
      </c>
      <c r="Z3" s="5" t="s">
        <v>148</v>
      </c>
      <c r="AA3" t="s">
        <v>94</v>
      </c>
      <c r="AB3" t="s">
        <v>108</v>
      </c>
      <c r="AD3" t="s">
        <v>117</v>
      </c>
      <c r="AE3" t="s">
        <v>117</v>
      </c>
      <c r="AF3" t="s">
        <v>117</v>
      </c>
      <c r="AG3" t="s">
        <v>121</v>
      </c>
      <c r="AH3" t="s">
        <v>121</v>
      </c>
      <c r="AI3" t="s">
        <v>121</v>
      </c>
    </row>
    <row r="4" spans="1:35" ht="17.25" thickBot="1" x14ac:dyDescent="0.65">
      <c r="A4" t="s">
        <v>8</v>
      </c>
      <c r="B4" s="1" t="s">
        <v>5</v>
      </c>
      <c r="C4" s="13" t="s">
        <v>9</v>
      </c>
      <c r="D4" s="12" t="s">
        <v>10</v>
      </c>
      <c r="E4" s="12" t="s">
        <v>12</v>
      </c>
      <c r="F4" s="12" t="s">
        <v>130</v>
      </c>
      <c r="G4" s="13" t="s">
        <v>13</v>
      </c>
      <c r="H4" s="13" t="s">
        <v>184</v>
      </c>
      <c r="I4" s="13" t="s">
        <v>185</v>
      </c>
      <c r="J4" s="12" t="s">
        <v>11</v>
      </c>
      <c r="K4" s="16" t="s">
        <v>16</v>
      </c>
      <c r="L4" s="17" t="s">
        <v>29</v>
      </c>
      <c r="M4" s="17" t="s">
        <v>30</v>
      </c>
      <c r="N4" s="18" t="s">
        <v>33</v>
      </c>
      <c r="O4" s="15" t="s">
        <v>34</v>
      </c>
      <c r="P4" s="14" t="s">
        <v>39</v>
      </c>
      <c r="Q4" s="12" t="s">
        <v>43</v>
      </c>
      <c r="R4" s="7" t="s">
        <v>44</v>
      </c>
      <c r="S4" s="11" t="s">
        <v>50</v>
      </c>
      <c r="T4" s="12" t="s">
        <v>55</v>
      </c>
      <c r="U4" s="14" t="s">
        <v>56</v>
      </c>
      <c r="V4" s="19" t="s">
        <v>139</v>
      </c>
      <c r="W4" s="19" t="s">
        <v>140</v>
      </c>
      <c r="X4" s="19" t="s">
        <v>156</v>
      </c>
      <c r="Y4" s="19" t="s">
        <v>147</v>
      </c>
      <c r="Z4" s="19" t="s">
        <v>165</v>
      </c>
      <c r="AA4" s="11" t="s">
        <v>93</v>
      </c>
      <c r="AB4" s="13" t="s">
        <v>109</v>
      </c>
      <c r="AD4" t="s">
        <v>118</v>
      </c>
      <c r="AE4" t="s">
        <v>119</v>
      </c>
      <c r="AF4" t="s">
        <v>120</v>
      </c>
      <c r="AG4" t="s">
        <v>122</v>
      </c>
      <c r="AH4" t="s">
        <v>123</v>
      </c>
      <c r="AI4" t="s">
        <v>124</v>
      </c>
    </row>
    <row r="5" spans="1:35" x14ac:dyDescent="0.6">
      <c r="A5" t="s">
        <v>6</v>
      </c>
      <c r="B5" t="s">
        <v>0</v>
      </c>
      <c r="C5" s="3">
        <v>2600</v>
      </c>
      <c r="D5">
        <v>130</v>
      </c>
      <c r="E5">
        <v>65</v>
      </c>
      <c r="G5">
        <v>0.3</v>
      </c>
      <c r="H5" s="20">
        <f>C5*0.08/9</f>
        <v>23.111111111111111</v>
      </c>
      <c r="I5" s="20">
        <f>C5*0.01/9</f>
        <v>2.8888888888888888</v>
      </c>
      <c r="J5">
        <v>30</v>
      </c>
      <c r="K5" t="s">
        <v>18</v>
      </c>
      <c r="L5" t="s">
        <v>27</v>
      </c>
      <c r="M5" s="2" t="s">
        <v>32</v>
      </c>
      <c r="N5">
        <v>75</v>
      </c>
      <c r="O5" t="s">
        <v>38</v>
      </c>
      <c r="P5" t="s">
        <v>40</v>
      </c>
      <c r="Q5" s="2">
        <v>2</v>
      </c>
      <c r="R5" t="s">
        <v>45</v>
      </c>
      <c r="S5" s="3" t="s">
        <v>52</v>
      </c>
      <c r="T5" s="2">
        <v>3500</v>
      </c>
      <c r="U5">
        <v>8</v>
      </c>
      <c r="V5">
        <v>360</v>
      </c>
      <c r="W5" t="s">
        <v>142</v>
      </c>
      <c r="X5" t="s">
        <v>159</v>
      </c>
      <c r="Y5" t="s">
        <v>152</v>
      </c>
      <c r="Z5" t="s">
        <v>166</v>
      </c>
      <c r="AB5">
        <f t="shared" ref="AB5:AB14" si="0">C5*0.1/4</f>
        <v>65</v>
      </c>
      <c r="AD5">
        <v>13</v>
      </c>
      <c r="AE5">
        <v>1.6</v>
      </c>
      <c r="AF5">
        <v>210</v>
      </c>
      <c r="AG5">
        <v>1.2</v>
      </c>
      <c r="AH5">
        <v>1.5</v>
      </c>
      <c r="AI5">
        <v>16</v>
      </c>
    </row>
    <row r="6" spans="1:35" x14ac:dyDescent="0.6">
      <c r="A6" t="s">
        <v>6</v>
      </c>
      <c r="B6" t="s">
        <v>1</v>
      </c>
      <c r="C6" s="3">
        <v>2500</v>
      </c>
      <c r="D6">
        <v>130</v>
      </c>
      <c r="E6">
        <v>65</v>
      </c>
      <c r="G6">
        <v>0.3</v>
      </c>
      <c r="H6" s="20">
        <f t="shared" ref="H6:H14" si="1">C6*0.08/9</f>
        <v>22.222222222222221</v>
      </c>
      <c r="I6" s="20">
        <f t="shared" ref="I6:I14" si="2">C6*0.01/9</f>
        <v>2.7777777777777777</v>
      </c>
      <c r="J6">
        <v>30</v>
      </c>
      <c r="K6" t="s">
        <v>19</v>
      </c>
      <c r="L6" t="s">
        <v>27</v>
      </c>
      <c r="M6" s="2" t="s">
        <v>32</v>
      </c>
      <c r="N6">
        <v>75</v>
      </c>
      <c r="O6" t="s">
        <v>38</v>
      </c>
      <c r="P6" t="s">
        <v>40</v>
      </c>
      <c r="Q6" s="2">
        <v>2</v>
      </c>
      <c r="R6" t="s">
        <v>45</v>
      </c>
      <c r="S6" s="3" t="s">
        <v>52</v>
      </c>
      <c r="T6" s="2">
        <v>3500</v>
      </c>
      <c r="U6">
        <v>8</v>
      </c>
      <c r="V6">
        <v>370</v>
      </c>
      <c r="W6" t="s">
        <v>142</v>
      </c>
      <c r="X6" t="s">
        <v>159</v>
      </c>
      <c r="Y6" t="s">
        <v>152</v>
      </c>
      <c r="Z6" t="s">
        <v>166</v>
      </c>
      <c r="AB6">
        <f t="shared" si="0"/>
        <v>62.5</v>
      </c>
      <c r="AD6">
        <v>11.5</v>
      </c>
      <c r="AE6">
        <v>1.4</v>
      </c>
      <c r="AF6">
        <v>400</v>
      </c>
      <c r="AG6">
        <v>1.2</v>
      </c>
      <c r="AH6">
        <v>1.5</v>
      </c>
      <c r="AI6">
        <v>16</v>
      </c>
    </row>
    <row r="7" spans="1:35" x14ac:dyDescent="0.6">
      <c r="A7" t="s">
        <v>6</v>
      </c>
      <c r="B7" t="s">
        <v>2</v>
      </c>
      <c r="C7" s="3">
        <v>2200</v>
      </c>
      <c r="D7">
        <v>130</v>
      </c>
      <c r="E7">
        <v>60</v>
      </c>
      <c r="G7">
        <v>0.3</v>
      </c>
      <c r="H7" s="20">
        <f t="shared" si="1"/>
        <v>19.555555555555557</v>
      </c>
      <c r="I7" s="20">
        <f t="shared" si="2"/>
        <v>2.4444444444444446</v>
      </c>
      <c r="J7">
        <v>30</v>
      </c>
      <c r="K7" t="s">
        <v>20</v>
      </c>
      <c r="L7" t="s">
        <v>27</v>
      </c>
      <c r="M7" s="2" t="s">
        <v>32</v>
      </c>
      <c r="N7">
        <v>75</v>
      </c>
      <c r="O7" t="s">
        <v>38</v>
      </c>
      <c r="P7" t="s">
        <v>40</v>
      </c>
      <c r="Q7" s="2">
        <v>2</v>
      </c>
      <c r="R7" t="s">
        <v>46</v>
      </c>
      <c r="S7" s="3" t="s">
        <v>52</v>
      </c>
      <c r="T7" s="2">
        <v>3500</v>
      </c>
      <c r="U7">
        <v>8</v>
      </c>
      <c r="V7">
        <v>370</v>
      </c>
      <c r="W7" t="s">
        <v>142</v>
      </c>
      <c r="X7" t="s">
        <v>159</v>
      </c>
      <c r="Y7" t="s">
        <v>152</v>
      </c>
      <c r="Z7" t="s">
        <v>166</v>
      </c>
      <c r="AB7">
        <f t="shared" si="0"/>
        <v>55</v>
      </c>
      <c r="AD7">
        <v>9</v>
      </c>
      <c r="AE7">
        <v>1.4</v>
      </c>
      <c r="AF7">
        <v>500</v>
      </c>
      <c r="AG7">
        <v>1.2</v>
      </c>
      <c r="AH7">
        <v>1.5</v>
      </c>
      <c r="AI7">
        <v>16</v>
      </c>
    </row>
    <row r="8" spans="1:35" x14ac:dyDescent="0.6">
      <c r="A8" t="s">
        <v>6</v>
      </c>
      <c r="B8" t="s">
        <v>3</v>
      </c>
      <c r="C8" s="3">
        <v>2000</v>
      </c>
      <c r="D8">
        <v>130</v>
      </c>
      <c r="E8">
        <v>60</v>
      </c>
      <c r="G8">
        <v>0.3</v>
      </c>
      <c r="H8" s="20">
        <f t="shared" si="1"/>
        <v>17.777777777777779</v>
      </c>
      <c r="I8" s="20">
        <f t="shared" si="2"/>
        <v>2.2222222222222223</v>
      </c>
      <c r="J8">
        <v>25</v>
      </c>
      <c r="K8" t="s">
        <v>21</v>
      </c>
      <c r="L8" t="s">
        <v>28</v>
      </c>
      <c r="M8" s="2" t="s">
        <v>32</v>
      </c>
      <c r="N8">
        <v>75</v>
      </c>
      <c r="O8" t="s">
        <v>38</v>
      </c>
      <c r="P8" t="s">
        <v>40</v>
      </c>
      <c r="Q8" s="2">
        <v>2</v>
      </c>
      <c r="R8" t="s">
        <v>47</v>
      </c>
      <c r="S8" s="3" t="s">
        <v>53</v>
      </c>
      <c r="T8" s="2">
        <v>3500</v>
      </c>
      <c r="U8">
        <v>7</v>
      </c>
      <c r="V8">
        <v>370</v>
      </c>
      <c r="W8" t="s">
        <v>142</v>
      </c>
      <c r="X8" t="s">
        <v>160</v>
      </c>
      <c r="Y8" t="s">
        <v>151</v>
      </c>
      <c r="Z8" t="s">
        <v>166</v>
      </c>
      <c r="AA8">
        <v>2.1</v>
      </c>
      <c r="AB8">
        <f t="shared" si="0"/>
        <v>50</v>
      </c>
      <c r="AD8">
        <v>7</v>
      </c>
      <c r="AE8">
        <v>1.2</v>
      </c>
      <c r="AF8">
        <v>310</v>
      </c>
      <c r="AG8">
        <v>1.1000000000000001</v>
      </c>
      <c r="AH8">
        <v>1.4</v>
      </c>
      <c r="AI8">
        <v>14</v>
      </c>
    </row>
    <row r="9" spans="1:35" x14ac:dyDescent="0.6">
      <c r="A9" t="s">
        <v>6</v>
      </c>
      <c r="B9" t="s">
        <v>4</v>
      </c>
      <c r="C9" s="3">
        <v>1900</v>
      </c>
      <c r="D9">
        <v>130</v>
      </c>
      <c r="E9">
        <v>60</v>
      </c>
      <c r="G9">
        <v>0.3</v>
      </c>
      <c r="H9" s="20">
        <f t="shared" si="1"/>
        <v>16.888888888888889</v>
      </c>
      <c r="I9" s="20">
        <f t="shared" si="2"/>
        <v>2.1111111111111112</v>
      </c>
      <c r="J9">
        <v>25</v>
      </c>
      <c r="K9" t="s">
        <v>22</v>
      </c>
      <c r="L9" t="s">
        <v>28</v>
      </c>
      <c r="M9" s="2" t="s">
        <v>32</v>
      </c>
      <c r="N9">
        <v>75</v>
      </c>
      <c r="O9" t="s">
        <v>38</v>
      </c>
      <c r="P9" t="s">
        <v>40</v>
      </c>
      <c r="Q9" s="2">
        <v>2</v>
      </c>
      <c r="R9" t="s">
        <v>47</v>
      </c>
      <c r="S9" s="3" t="s">
        <v>54</v>
      </c>
      <c r="T9" s="2">
        <v>3500</v>
      </c>
      <c r="U9">
        <v>7</v>
      </c>
      <c r="V9">
        <v>370</v>
      </c>
      <c r="W9" t="s">
        <v>143</v>
      </c>
      <c r="X9" t="s">
        <v>160</v>
      </c>
      <c r="Y9" t="s">
        <v>151</v>
      </c>
      <c r="Z9" t="s">
        <v>166</v>
      </c>
      <c r="AA9">
        <v>2.1</v>
      </c>
      <c r="AB9">
        <f t="shared" si="0"/>
        <v>47.5</v>
      </c>
      <c r="AD9">
        <v>5</v>
      </c>
      <c r="AE9">
        <v>0.9</v>
      </c>
      <c r="AF9">
        <v>280</v>
      </c>
      <c r="AG9">
        <v>1.1000000000000001</v>
      </c>
      <c r="AH9">
        <v>1.3</v>
      </c>
      <c r="AI9">
        <v>13</v>
      </c>
    </row>
    <row r="10" spans="1:35" x14ac:dyDescent="0.6">
      <c r="A10" t="s">
        <v>7</v>
      </c>
      <c r="B10" t="s">
        <v>0</v>
      </c>
      <c r="C10" s="3">
        <v>2000</v>
      </c>
      <c r="D10">
        <v>130</v>
      </c>
      <c r="E10">
        <v>55</v>
      </c>
      <c r="G10">
        <v>0.3</v>
      </c>
      <c r="H10" s="20">
        <f t="shared" si="1"/>
        <v>17.777777777777779</v>
      </c>
      <c r="I10" s="20">
        <f t="shared" si="2"/>
        <v>2.2222222222222223</v>
      </c>
      <c r="J10">
        <v>20</v>
      </c>
      <c r="K10" t="s">
        <v>23</v>
      </c>
      <c r="L10" t="s">
        <v>27</v>
      </c>
      <c r="M10" s="2" t="s">
        <v>32</v>
      </c>
      <c r="N10">
        <v>65</v>
      </c>
      <c r="O10" t="s">
        <v>38</v>
      </c>
      <c r="P10" t="s">
        <v>40</v>
      </c>
      <c r="Q10" s="2">
        <v>2</v>
      </c>
      <c r="R10" t="s">
        <v>48</v>
      </c>
      <c r="S10" s="3" t="s">
        <v>52</v>
      </c>
      <c r="T10" s="2">
        <v>3500</v>
      </c>
      <c r="U10">
        <v>11</v>
      </c>
      <c r="V10">
        <v>280</v>
      </c>
      <c r="W10" t="s">
        <v>142</v>
      </c>
      <c r="X10" t="s">
        <v>161</v>
      </c>
      <c r="Y10" t="s">
        <v>150</v>
      </c>
      <c r="Z10" t="s">
        <v>166</v>
      </c>
      <c r="AB10">
        <f t="shared" si="0"/>
        <v>50</v>
      </c>
      <c r="AD10">
        <v>10</v>
      </c>
      <c r="AE10">
        <v>1.2</v>
      </c>
      <c r="AF10">
        <v>150</v>
      </c>
      <c r="AG10">
        <v>1.1000000000000001</v>
      </c>
      <c r="AH10">
        <v>1.2</v>
      </c>
      <c r="AI10">
        <v>14</v>
      </c>
    </row>
    <row r="11" spans="1:35" x14ac:dyDescent="0.6">
      <c r="A11" t="s">
        <v>7</v>
      </c>
      <c r="B11" t="s">
        <v>1</v>
      </c>
      <c r="C11" s="3">
        <v>1900</v>
      </c>
      <c r="D11">
        <v>130</v>
      </c>
      <c r="E11">
        <v>50</v>
      </c>
      <c r="G11">
        <v>0.3</v>
      </c>
      <c r="H11" s="20">
        <f t="shared" si="1"/>
        <v>16.888888888888889</v>
      </c>
      <c r="I11" s="20">
        <f t="shared" si="2"/>
        <v>2.1111111111111112</v>
      </c>
      <c r="J11">
        <v>20</v>
      </c>
      <c r="K11" t="s">
        <v>24</v>
      </c>
      <c r="L11" t="s">
        <v>27</v>
      </c>
      <c r="M11" s="2" t="s">
        <v>32</v>
      </c>
      <c r="N11">
        <v>65</v>
      </c>
      <c r="O11" t="s">
        <v>38</v>
      </c>
      <c r="P11" t="s">
        <v>40</v>
      </c>
      <c r="Q11" s="2">
        <v>2</v>
      </c>
      <c r="R11" t="s">
        <v>48</v>
      </c>
      <c r="S11" s="3" t="s">
        <v>52</v>
      </c>
      <c r="T11" s="2">
        <v>3500</v>
      </c>
      <c r="U11">
        <v>11</v>
      </c>
      <c r="V11">
        <v>280</v>
      </c>
      <c r="W11" t="s">
        <v>142</v>
      </c>
      <c r="X11" t="s">
        <v>161</v>
      </c>
      <c r="Y11" t="s">
        <v>150</v>
      </c>
      <c r="Z11" t="s">
        <v>166</v>
      </c>
      <c r="AB11">
        <f t="shared" si="0"/>
        <v>47.5</v>
      </c>
      <c r="AD11">
        <v>8.5</v>
      </c>
      <c r="AE11">
        <v>1.2</v>
      </c>
      <c r="AF11">
        <v>260</v>
      </c>
      <c r="AG11">
        <v>1.1000000000000001</v>
      </c>
      <c r="AH11">
        <v>1.2</v>
      </c>
      <c r="AI11">
        <v>14</v>
      </c>
    </row>
    <row r="12" spans="1:35" x14ac:dyDescent="0.6">
      <c r="A12" t="s">
        <v>7</v>
      </c>
      <c r="B12" t="s">
        <v>2</v>
      </c>
      <c r="C12" s="3">
        <v>1700</v>
      </c>
      <c r="D12">
        <v>130</v>
      </c>
      <c r="E12">
        <v>50</v>
      </c>
      <c r="G12">
        <v>0.3</v>
      </c>
      <c r="H12" s="20">
        <f t="shared" si="1"/>
        <v>15.111111111111111</v>
      </c>
      <c r="I12" s="20">
        <f t="shared" si="2"/>
        <v>1.8888888888888888</v>
      </c>
      <c r="J12">
        <v>20</v>
      </c>
      <c r="K12" t="s">
        <v>25</v>
      </c>
      <c r="L12" t="s">
        <v>27</v>
      </c>
      <c r="M12" s="2" t="s">
        <v>32</v>
      </c>
      <c r="N12">
        <v>65</v>
      </c>
      <c r="O12" t="s">
        <v>38</v>
      </c>
      <c r="P12" t="s">
        <v>40</v>
      </c>
      <c r="Q12" s="2">
        <v>2</v>
      </c>
      <c r="R12" t="s">
        <v>49</v>
      </c>
      <c r="S12" s="3" t="s">
        <v>52</v>
      </c>
      <c r="T12" s="2">
        <v>3500</v>
      </c>
      <c r="U12">
        <v>6</v>
      </c>
      <c r="V12">
        <v>280</v>
      </c>
      <c r="W12" t="s">
        <v>142</v>
      </c>
      <c r="X12" t="s">
        <v>161</v>
      </c>
      <c r="Y12" t="s">
        <v>150</v>
      </c>
      <c r="Z12" t="s">
        <v>166</v>
      </c>
      <c r="AB12">
        <f t="shared" si="0"/>
        <v>42.5</v>
      </c>
      <c r="AD12">
        <v>7</v>
      </c>
      <c r="AE12">
        <v>1.2</v>
      </c>
      <c r="AF12">
        <v>240</v>
      </c>
      <c r="AG12">
        <v>1.1000000000000001</v>
      </c>
      <c r="AH12">
        <v>1.2</v>
      </c>
      <c r="AI12">
        <v>14</v>
      </c>
    </row>
    <row r="13" spans="1:35" x14ac:dyDescent="0.6">
      <c r="A13" t="s">
        <v>7</v>
      </c>
      <c r="B13" t="s">
        <v>3</v>
      </c>
      <c r="C13" s="3">
        <v>1600</v>
      </c>
      <c r="D13">
        <v>130</v>
      </c>
      <c r="E13">
        <v>50</v>
      </c>
      <c r="G13">
        <v>0.3</v>
      </c>
      <c r="H13" s="20">
        <f t="shared" si="1"/>
        <v>14.222222222222221</v>
      </c>
      <c r="I13" s="20">
        <f t="shared" si="2"/>
        <v>1.7777777777777777</v>
      </c>
      <c r="J13">
        <v>20</v>
      </c>
      <c r="K13" t="s">
        <v>26</v>
      </c>
      <c r="L13" t="s">
        <v>28</v>
      </c>
      <c r="M13" s="2" t="s">
        <v>32</v>
      </c>
      <c r="N13">
        <v>65</v>
      </c>
      <c r="O13" t="s">
        <v>38</v>
      </c>
      <c r="P13" t="s">
        <v>40</v>
      </c>
      <c r="Q13" s="2">
        <v>2</v>
      </c>
      <c r="R13" t="s">
        <v>49</v>
      </c>
      <c r="S13" s="3" t="s">
        <v>53</v>
      </c>
      <c r="T13" s="2">
        <v>3500</v>
      </c>
      <c r="U13">
        <v>6</v>
      </c>
      <c r="V13">
        <v>280</v>
      </c>
      <c r="W13" t="s">
        <v>142</v>
      </c>
      <c r="X13" t="s">
        <v>162</v>
      </c>
      <c r="Y13" t="s">
        <v>149</v>
      </c>
      <c r="Z13" t="s">
        <v>166</v>
      </c>
      <c r="AA13">
        <v>1.8</v>
      </c>
      <c r="AB13">
        <f t="shared" si="0"/>
        <v>40</v>
      </c>
      <c r="AD13">
        <v>4.5</v>
      </c>
      <c r="AE13">
        <v>1</v>
      </c>
      <c r="AF13">
        <v>150</v>
      </c>
      <c r="AG13">
        <v>1</v>
      </c>
      <c r="AH13">
        <v>1.1000000000000001</v>
      </c>
      <c r="AI13">
        <v>13</v>
      </c>
    </row>
    <row r="14" spans="1:35" x14ac:dyDescent="0.6">
      <c r="A14" t="s">
        <v>7</v>
      </c>
      <c r="B14" t="s">
        <v>4</v>
      </c>
      <c r="C14" s="3">
        <v>1500</v>
      </c>
      <c r="D14">
        <v>130</v>
      </c>
      <c r="E14">
        <v>50</v>
      </c>
      <c r="G14">
        <v>0.3</v>
      </c>
      <c r="H14" s="20">
        <f t="shared" si="1"/>
        <v>13.333333333333334</v>
      </c>
      <c r="I14" s="20">
        <f t="shared" si="2"/>
        <v>1.6666666666666667</v>
      </c>
      <c r="J14">
        <v>20</v>
      </c>
      <c r="K14" t="s">
        <v>26</v>
      </c>
      <c r="L14" t="s">
        <v>28</v>
      </c>
      <c r="M14" s="2" t="s">
        <v>32</v>
      </c>
      <c r="N14">
        <v>65</v>
      </c>
      <c r="O14" t="s">
        <v>38</v>
      </c>
      <c r="P14" t="s">
        <v>40</v>
      </c>
      <c r="Q14" s="2">
        <v>2</v>
      </c>
      <c r="R14" t="s">
        <v>49</v>
      </c>
      <c r="S14" s="3" t="s">
        <v>54</v>
      </c>
      <c r="T14" s="2">
        <v>3500</v>
      </c>
      <c r="U14">
        <v>5</v>
      </c>
      <c r="V14">
        <v>280</v>
      </c>
      <c r="W14" t="s">
        <v>143</v>
      </c>
      <c r="X14" t="s">
        <v>162</v>
      </c>
      <c r="Y14" t="s">
        <v>149</v>
      </c>
      <c r="Z14" t="s">
        <v>166</v>
      </c>
      <c r="AA14">
        <v>1.8</v>
      </c>
      <c r="AB14">
        <f t="shared" si="0"/>
        <v>37.5</v>
      </c>
      <c r="AD14">
        <v>3</v>
      </c>
      <c r="AE14">
        <v>0.4</v>
      </c>
      <c r="AF14">
        <v>140</v>
      </c>
      <c r="AG14">
        <v>0.8</v>
      </c>
      <c r="AH14">
        <v>1</v>
      </c>
      <c r="AI14">
        <v>12</v>
      </c>
    </row>
    <row r="19" spans="1:1" x14ac:dyDescent="0.6">
      <c r="A19" s="9" t="s">
        <v>186</v>
      </c>
    </row>
    <row r="20" spans="1:1" x14ac:dyDescent="0.6">
      <c r="A20" s="8" t="s">
        <v>99</v>
      </c>
    </row>
    <row r="21" spans="1:1" x14ac:dyDescent="0.6">
      <c r="A21" s="6" t="s">
        <v>98</v>
      </c>
    </row>
    <row r="22" spans="1:1" x14ac:dyDescent="0.6">
      <c r="A22" s="7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1075E-E0FF-4C4B-8E78-0A81F9FB15AC}">
  <dimension ref="A1:D38"/>
  <sheetViews>
    <sheetView topLeftCell="A11" workbookViewId="0">
      <selection activeCell="B39" sqref="B39"/>
    </sheetView>
  </sheetViews>
  <sheetFormatPr defaultRowHeight="16.899999999999999" x14ac:dyDescent="0.6"/>
  <cols>
    <col min="1" max="1" width="46.3125" customWidth="1"/>
    <col min="2" max="2" width="43.8125" bestFit="1" customWidth="1"/>
    <col min="3" max="3" width="43.5625" bestFit="1" customWidth="1"/>
  </cols>
  <sheetData>
    <row r="1" spans="1:1" x14ac:dyDescent="0.6">
      <c r="A1" t="s">
        <v>101</v>
      </c>
    </row>
    <row r="2" spans="1:1" x14ac:dyDescent="0.6">
      <c r="A2" t="s">
        <v>102</v>
      </c>
    </row>
    <row r="3" spans="1:1" x14ac:dyDescent="0.6">
      <c r="A3" t="s">
        <v>103</v>
      </c>
    </row>
    <row r="4" spans="1:1" x14ac:dyDescent="0.6">
      <c r="A4" t="s">
        <v>104</v>
      </c>
    </row>
    <row r="5" spans="1:1" x14ac:dyDescent="0.6">
      <c r="A5" t="s">
        <v>105</v>
      </c>
    </row>
    <row r="6" spans="1:1" x14ac:dyDescent="0.6">
      <c r="A6" t="s">
        <v>106</v>
      </c>
    </row>
    <row r="7" spans="1:1" x14ac:dyDescent="0.6">
      <c r="A7" t="s">
        <v>51</v>
      </c>
    </row>
    <row r="9" spans="1:1" x14ac:dyDescent="0.6">
      <c r="A9" t="s">
        <v>113</v>
      </c>
    </row>
    <row r="10" spans="1:1" x14ac:dyDescent="0.6">
      <c r="A10" t="s">
        <v>114</v>
      </c>
    </row>
    <row r="11" spans="1:1" x14ac:dyDescent="0.6">
      <c r="A11" t="s">
        <v>115</v>
      </c>
    </row>
    <row r="12" spans="1:1" x14ac:dyDescent="0.6">
      <c r="A12" t="s">
        <v>116</v>
      </c>
    </row>
    <row r="17" spans="1:4" x14ac:dyDescent="0.6">
      <c r="A17" t="s">
        <v>107</v>
      </c>
    </row>
    <row r="19" spans="1:4" x14ac:dyDescent="0.6">
      <c r="A19" s="10" t="s">
        <v>57</v>
      </c>
      <c r="B19" s="10" t="s">
        <v>58</v>
      </c>
      <c r="C19" s="10" t="s">
        <v>59</v>
      </c>
      <c r="D19" s="10" t="s">
        <v>61</v>
      </c>
    </row>
    <row r="20" spans="1:4" x14ac:dyDescent="0.6">
      <c r="A20" t="s">
        <v>60</v>
      </c>
      <c r="B20" t="s">
        <v>96</v>
      </c>
      <c r="C20" t="s">
        <v>62</v>
      </c>
    </row>
    <row r="21" spans="1:4" x14ac:dyDescent="0.6">
      <c r="A21" t="s">
        <v>63</v>
      </c>
      <c r="D21" t="s">
        <v>64</v>
      </c>
    </row>
    <row r="22" spans="1:4" x14ac:dyDescent="0.6">
      <c r="A22" t="s">
        <v>65</v>
      </c>
      <c r="B22" t="s">
        <v>66</v>
      </c>
    </row>
    <row r="23" spans="1:4" x14ac:dyDescent="0.6">
      <c r="A23" t="s">
        <v>67</v>
      </c>
      <c r="C23" t="s">
        <v>68</v>
      </c>
    </row>
    <row r="24" spans="1:4" x14ac:dyDescent="0.6">
      <c r="A24" t="s">
        <v>69</v>
      </c>
      <c r="B24" t="s">
        <v>70</v>
      </c>
    </row>
    <row r="25" spans="1:4" x14ac:dyDescent="0.6">
      <c r="A25" t="s">
        <v>71</v>
      </c>
      <c r="B25" t="s">
        <v>74</v>
      </c>
      <c r="C25" t="s">
        <v>110</v>
      </c>
    </row>
    <row r="26" spans="1:4" x14ac:dyDescent="0.6">
      <c r="A26" t="s">
        <v>73</v>
      </c>
      <c r="B26" t="s">
        <v>75</v>
      </c>
      <c r="C26" t="s">
        <v>76</v>
      </c>
    </row>
    <row r="27" spans="1:4" x14ac:dyDescent="0.6">
      <c r="A27" t="s">
        <v>77</v>
      </c>
      <c r="B27" t="s">
        <v>112</v>
      </c>
      <c r="D27" t="s">
        <v>78</v>
      </c>
    </row>
    <row r="28" spans="1:4" x14ac:dyDescent="0.6">
      <c r="A28" t="s">
        <v>79</v>
      </c>
      <c r="B28" t="s">
        <v>80</v>
      </c>
      <c r="C28" t="s">
        <v>81</v>
      </c>
    </row>
    <row r="29" spans="1:4" x14ac:dyDescent="0.6">
      <c r="A29" t="s">
        <v>82</v>
      </c>
      <c r="B29" t="s">
        <v>83</v>
      </c>
      <c r="C29" t="s">
        <v>111</v>
      </c>
    </row>
    <row r="30" spans="1:4" x14ac:dyDescent="0.6">
      <c r="A30" t="s">
        <v>84</v>
      </c>
      <c r="B30" t="s">
        <v>85</v>
      </c>
    </row>
    <row r="31" spans="1:4" x14ac:dyDescent="0.6">
      <c r="A31" t="s">
        <v>86</v>
      </c>
      <c r="B31" t="s">
        <v>72</v>
      </c>
    </row>
    <row r="32" spans="1:4" x14ac:dyDescent="0.6">
      <c r="A32" t="s">
        <v>87</v>
      </c>
      <c r="C32" t="s">
        <v>88</v>
      </c>
      <c r="D32" t="s">
        <v>97</v>
      </c>
    </row>
    <row r="33" spans="1:3" x14ac:dyDescent="0.6">
      <c r="A33" t="s">
        <v>89</v>
      </c>
      <c r="B33" t="s">
        <v>90</v>
      </c>
    </row>
    <row r="34" spans="1:3" x14ac:dyDescent="0.6">
      <c r="A34" t="s">
        <v>91</v>
      </c>
      <c r="B34" t="s">
        <v>95</v>
      </c>
      <c r="C34" t="s">
        <v>92</v>
      </c>
    </row>
    <row r="35" spans="1:3" x14ac:dyDescent="0.6">
      <c r="A35" t="s">
        <v>140</v>
      </c>
      <c r="B35" t="s">
        <v>154</v>
      </c>
      <c r="C35" t="s">
        <v>144</v>
      </c>
    </row>
    <row r="36" spans="1:3" x14ac:dyDescent="0.6">
      <c r="A36" t="s">
        <v>156</v>
      </c>
      <c r="B36" t="s">
        <v>157</v>
      </c>
      <c r="C36" t="s">
        <v>158</v>
      </c>
    </row>
    <row r="37" spans="1:3" x14ac:dyDescent="0.6">
      <c r="A37" t="s">
        <v>147</v>
      </c>
      <c r="B37" t="s">
        <v>155</v>
      </c>
      <c r="C37" t="s">
        <v>153</v>
      </c>
    </row>
    <row r="38" spans="1:3" x14ac:dyDescent="0.6">
      <c r="A38" t="s">
        <v>165</v>
      </c>
      <c r="B38" t="s">
        <v>167</v>
      </c>
      <c r="C38" t="s">
        <v>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97702-2973-4EFC-86ED-DC4DF3989F27}">
  <dimension ref="A1:N22"/>
  <sheetViews>
    <sheetView topLeftCell="E1" workbookViewId="0">
      <selection activeCell="C4" sqref="C4:H5"/>
    </sheetView>
  </sheetViews>
  <sheetFormatPr defaultRowHeight="16.899999999999999" x14ac:dyDescent="0.6"/>
  <cols>
    <col min="1" max="1" width="19.4375" customWidth="1"/>
    <col min="2" max="2" width="7.5" bestFit="1" customWidth="1"/>
    <col min="3" max="3" width="9.6875" bestFit="1" customWidth="1"/>
    <col min="4" max="4" width="8.5" bestFit="1" customWidth="1"/>
    <col min="7" max="7" width="6.6875" bestFit="1" customWidth="1"/>
    <col min="8" max="8" width="14.8125" bestFit="1" customWidth="1"/>
    <col min="9" max="10" width="10.4375" bestFit="1" customWidth="1"/>
    <col min="11" max="11" width="12.3125" bestFit="1" customWidth="1"/>
    <col min="12" max="12" width="20.9375" bestFit="1" customWidth="1"/>
    <col min="13" max="13" width="24.6875" bestFit="1" customWidth="1"/>
    <col min="14" max="14" width="30.3125" bestFit="1" customWidth="1"/>
  </cols>
  <sheetData>
    <row r="1" spans="1:14" ht="33.75" x14ac:dyDescent="0.6">
      <c r="A1" s="21" t="s">
        <v>127</v>
      </c>
      <c r="B1" s="21"/>
      <c r="C1" s="21" t="s">
        <v>128</v>
      </c>
      <c r="D1" s="21" t="s">
        <v>133</v>
      </c>
      <c r="E1" s="21" t="s">
        <v>135</v>
      </c>
      <c r="F1" s="21" t="s">
        <v>134</v>
      </c>
      <c r="G1" s="21" t="s">
        <v>129</v>
      </c>
      <c r="H1" s="21" t="s">
        <v>131</v>
      </c>
      <c r="I1" s="21" t="s">
        <v>179</v>
      </c>
      <c r="J1" s="21" t="s">
        <v>180</v>
      </c>
      <c r="K1" s="21" t="s">
        <v>183</v>
      </c>
      <c r="L1" s="21" t="s">
        <v>181</v>
      </c>
      <c r="M1" s="21" t="s">
        <v>182</v>
      </c>
      <c r="N1" s="21" t="s">
        <v>188</v>
      </c>
    </row>
    <row r="2" spans="1:14" x14ac:dyDescent="0.6">
      <c r="H2" t="s">
        <v>132</v>
      </c>
      <c r="L2" s="38" t="s">
        <v>189</v>
      </c>
      <c r="M2" s="38"/>
      <c r="N2" s="38"/>
    </row>
    <row r="3" spans="1:14" ht="17.25" thickBot="1" x14ac:dyDescent="0.65">
      <c r="B3" s="1" t="s">
        <v>17</v>
      </c>
      <c r="C3" t="s">
        <v>14</v>
      </c>
      <c r="D3" t="s">
        <v>15</v>
      </c>
      <c r="E3" t="s">
        <v>15</v>
      </c>
      <c r="F3" t="s">
        <v>15</v>
      </c>
      <c r="G3" t="s">
        <v>15</v>
      </c>
      <c r="H3" t="s">
        <v>117</v>
      </c>
      <c r="I3" t="s">
        <v>35</v>
      </c>
      <c r="J3" t="s">
        <v>15</v>
      </c>
      <c r="K3" t="s">
        <v>15</v>
      </c>
      <c r="L3" t="s">
        <v>117</v>
      </c>
      <c r="M3" t="s">
        <v>117</v>
      </c>
      <c r="N3" t="s">
        <v>117</v>
      </c>
    </row>
    <row r="4" spans="1:14" ht="17.25" thickBot="1" x14ac:dyDescent="0.65">
      <c r="A4" t="s">
        <v>8</v>
      </c>
      <c r="B4" s="1" t="s">
        <v>5</v>
      </c>
      <c r="C4" s="31" t="s">
        <v>128</v>
      </c>
      <c r="D4" s="9" t="s">
        <v>209</v>
      </c>
      <c r="E4" s="9" t="s">
        <v>210</v>
      </c>
      <c r="F4" s="8" t="s">
        <v>211</v>
      </c>
      <c r="G4" s="9" t="s">
        <v>212</v>
      </c>
      <c r="H4" s="9" t="s">
        <v>131</v>
      </c>
      <c r="I4" s="8" t="s">
        <v>213</v>
      </c>
      <c r="J4" s="8" t="s">
        <v>214</v>
      </c>
      <c r="K4" s="8" t="s">
        <v>215</v>
      </c>
      <c r="L4" s="27" t="s">
        <v>216</v>
      </c>
      <c r="M4" s="28" t="s">
        <v>217</v>
      </c>
      <c r="N4" s="29" t="s">
        <v>219</v>
      </c>
    </row>
    <row r="5" spans="1:14" x14ac:dyDescent="0.6">
      <c r="A5" t="s">
        <v>6</v>
      </c>
      <c r="B5" t="s">
        <v>0</v>
      </c>
      <c r="C5" s="3">
        <v>2600</v>
      </c>
      <c r="D5">
        <v>130</v>
      </c>
      <c r="E5">
        <v>30</v>
      </c>
      <c r="F5">
        <f>C5*0.1/4</f>
        <v>65</v>
      </c>
      <c r="G5">
        <v>65</v>
      </c>
      <c r="I5">
        <v>300</v>
      </c>
      <c r="J5" s="20">
        <f>C5*0.08/9</f>
        <v>23.111111111111111</v>
      </c>
      <c r="K5" s="20">
        <f>C5*0.01/9</f>
        <v>2.8888888888888888</v>
      </c>
      <c r="L5">
        <v>13</v>
      </c>
      <c r="M5">
        <v>1.6</v>
      </c>
      <c r="N5">
        <v>210</v>
      </c>
    </row>
    <row r="6" spans="1:14" x14ac:dyDescent="0.6">
      <c r="A6" t="s">
        <v>6</v>
      </c>
      <c r="B6" t="s">
        <v>1</v>
      </c>
      <c r="C6" s="3">
        <v>2500</v>
      </c>
      <c r="D6">
        <v>130</v>
      </c>
      <c r="E6">
        <v>30</v>
      </c>
      <c r="F6">
        <f t="shared" ref="F6:F14" si="0">C6*0.1/4</f>
        <v>62.5</v>
      </c>
      <c r="G6">
        <v>65</v>
      </c>
      <c r="I6">
        <v>300</v>
      </c>
      <c r="J6" s="20">
        <f t="shared" ref="J6:J14" si="1">C6*0.08/9</f>
        <v>22.222222222222221</v>
      </c>
      <c r="K6" s="20">
        <f t="shared" ref="K6:K14" si="2">C6*0.01/9</f>
        <v>2.7777777777777777</v>
      </c>
      <c r="L6">
        <v>11.5</v>
      </c>
      <c r="M6">
        <v>1.4</v>
      </c>
      <c r="N6">
        <v>400</v>
      </c>
    </row>
    <row r="7" spans="1:14" x14ac:dyDescent="0.6">
      <c r="A7" t="s">
        <v>6</v>
      </c>
      <c r="B7" t="s">
        <v>2</v>
      </c>
      <c r="C7" s="3">
        <v>2200</v>
      </c>
      <c r="D7">
        <v>130</v>
      </c>
      <c r="E7">
        <v>30</v>
      </c>
      <c r="F7">
        <f t="shared" si="0"/>
        <v>55</v>
      </c>
      <c r="G7">
        <v>60</v>
      </c>
      <c r="I7">
        <v>300</v>
      </c>
      <c r="J7" s="20">
        <f t="shared" si="1"/>
        <v>19.555555555555557</v>
      </c>
      <c r="K7" s="20">
        <f t="shared" si="2"/>
        <v>2.4444444444444446</v>
      </c>
      <c r="L7">
        <v>9</v>
      </c>
      <c r="M7">
        <v>1.4</v>
      </c>
      <c r="N7">
        <v>500</v>
      </c>
    </row>
    <row r="8" spans="1:14" x14ac:dyDescent="0.6">
      <c r="A8" t="s">
        <v>6</v>
      </c>
      <c r="B8" t="s">
        <v>3</v>
      </c>
      <c r="C8" s="3">
        <v>2000</v>
      </c>
      <c r="D8">
        <v>130</v>
      </c>
      <c r="E8">
        <v>25</v>
      </c>
      <c r="F8">
        <f t="shared" si="0"/>
        <v>50</v>
      </c>
      <c r="G8">
        <v>60</v>
      </c>
      <c r="I8">
        <v>300</v>
      </c>
      <c r="J8" s="20">
        <f t="shared" si="1"/>
        <v>17.777777777777779</v>
      </c>
      <c r="K8" s="20">
        <f t="shared" si="2"/>
        <v>2.2222222222222223</v>
      </c>
      <c r="L8">
        <v>7</v>
      </c>
      <c r="M8">
        <v>1.2</v>
      </c>
      <c r="N8">
        <v>310</v>
      </c>
    </row>
    <row r="9" spans="1:14" x14ac:dyDescent="0.6">
      <c r="A9" t="s">
        <v>6</v>
      </c>
      <c r="B9" t="s">
        <v>4</v>
      </c>
      <c r="C9" s="3">
        <v>1900</v>
      </c>
      <c r="D9">
        <v>130</v>
      </c>
      <c r="E9">
        <v>25</v>
      </c>
      <c r="F9">
        <f t="shared" si="0"/>
        <v>47.5</v>
      </c>
      <c r="G9">
        <v>60</v>
      </c>
      <c r="I9">
        <v>300</v>
      </c>
      <c r="J9" s="20">
        <f t="shared" si="1"/>
        <v>16.888888888888889</v>
      </c>
      <c r="K9" s="20">
        <f t="shared" si="2"/>
        <v>2.1111111111111112</v>
      </c>
      <c r="L9">
        <v>5</v>
      </c>
      <c r="M9">
        <v>0.9</v>
      </c>
      <c r="N9">
        <v>280</v>
      </c>
    </row>
    <row r="10" spans="1:14" x14ac:dyDescent="0.6">
      <c r="A10" t="s">
        <v>7</v>
      </c>
      <c r="B10" t="s">
        <v>0</v>
      </c>
      <c r="C10" s="3">
        <v>2000</v>
      </c>
      <c r="D10">
        <v>130</v>
      </c>
      <c r="E10">
        <v>20</v>
      </c>
      <c r="F10">
        <f t="shared" si="0"/>
        <v>50</v>
      </c>
      <c r="G10">
        <v>55</v>
      </c>
      <c r="I10">
        <v>300</v>
      </c>
      <c r="J10" s="20">
        <f t="shared" si="1"/>
        <v>17.777777777777779</v>
      </c>
      <c r="K10" s="20">
        <f t="shared" si="2"/>
        <v>2.2222222222222223</v>
      </c>
      <c r="L10">
        <v>10</v>
      </c>
      <c r="M10">
        <v>1.2</v>
      </c>
      <c r="N10">
        <v>150</v>
      </c>
    </row>
    <row r="11" spans="1:14" x14ac:dyDescent="0.6">
      <c r="A11" t="s">
        <v>7</v>
      </c>
      <c r="B11" t="s">
        <v>1</v>
      </c>
      <c r="C11" s="3">
        <v>1900</v>
      </c>
      <c r="D11">
        <v>130</v>
      </c>
      <c r="E11">
        <v>20</v>
      </c>
      <c r="F11">
        <f t="shared" si="0"/>
        <v>47.5</v>
      </c>
      <c r="G11">
        <v>50</v>
      </c>
      <c r="I11">
        <v>300</v>
      </c>
      <c r="J11" s="20">
        <f t="shared" si="1"/>
        <v>16.888888888888889</v>
      </c>
      <c r="K11" s="20">
        <f t="shared" si="2"/>
        <v>2.1111111111111112</v>
      </c>
      <c r="L11">
        <v>8.5</v>
      </c>
      <c r="M11">
        <v>1.2</v>
      </c>
      <c r="N11">
        <v>260</v>
      </c>
    </row>
    <row r="12" spans="1:14" x14ac:dyDescent="0.6">
      <c r="A12" t="s">
        <v>7</v>
      </c>
      <c r="B12" t="s">
        <v>2</v>
      </c>
      <c r="C12" s="3">
        <v>1700</v>
      </c>
      <c r="D12">
        <v>130</v>
      </c>
      <c r="E12">
        <v>20</v>
      </c>
      <c r="F12">
        <f t="shared" si="0"/>
        <v>42.5</v>
      </c>
      <c r="G12">
        <v>50</v>
      </c>
      <c r="I12">
        <v>300</v>
      </c>
      <c r="J12" s="20">
        <f t="shared" si="1"/>
        <v>15.111111111111111</v>
      </c>
      <c r="K12" s="20">
        <f t="shared" si="2"/>
        <v>1.8888888888888888</v>
      </c>
      <c r="L12">
        <v>7</v>
      </c>
      <c r="M12">
        <v>1.2</v>
      </c>
      <c r="N12">
        <v>240</v>
      </c>
    </row>
    <row r="13" spans="1:14" x14ac:dyDescent="0.6">
      <c r="A13" t="s">
        <v>7</v>
      </c>
      <c r="B13" t="s">
        <v>3</v>
      </c>
      <c r="C13" s="3">
        <v>1600</v>
      </c>
      <c r="D13">
        <v>130</v>
      </c>
      <c r="E13">
        <v>20</v>
      </c>
      <c r="F13">
        <f t="shared" si="0"/>
        <v>40</v>
      </c>
      <c r="G13">
        <v>50</v>
      </c>
      <c r="I13">
        <v>300</v>
      </c>
      <c r="J13" s="20">
        <f t="shared" si="1"/>
        <v>14.222222222222221</v>
      </c>
      <c r="K13" s="20">
        <f t="shared" si="2"/>
        <v>1.7777777777777777</v>
      </c>
      <c r="L13">
        <v>4.5</v>
      </c>
      <c r="M13">
        <v>1</v>
      </c>
      <c r="N13">
        <v>150</v>
      </c>
    </row>
    <row r="14" spans="1:14" x14ac:dyDescent="0.6">
      <c r="A14" t="s">
        <v>7</v>
      </c>
      <c r="B14" t="s">
        <v>4</v>
      </c>
      <c r="C14" s="3">
        <v>1500</v>
      </c>
      <c r="D14">
        <v>130</v>
      </c>
      <c r="E14">
        <v>20</v>
      </c>
      <c r="F14">
        <f t="shared" si="0"/>
        <v>37.5</v>
      </c>
      <c r="G14">
        <v>50</v>
      </c>
      <c r="I14">
        <v>300</v>
      </c>
      <c r="J14" s="20">
        <f t="shared" si="1"/>
        <v>13.333333333333334</v>
      </c>
      <c r="K14" s="20">
        <f t="shared" si="2"/>
        <v>1.6666666666666667</v>
      </c>
      <c r="L14">
        <v>3</v>
      </c>
      <c r="M14">
        <v>0.4</v>
      </c>
      <c r="N14">
        <v>140</v>
      </c>
    </row>
    <row r="19" spans="1:1" x14ac:dyDescent="0.6">
      <c r="A19" s="9"/>
    </row>
    <row r="20" spans="1:1" x14ac:dyDescent="0.6">
      <c r="A20" s="8"/>
    </row>
    <row r="21" spans="1:1" x14ac:dyDescent="0.6">
      <c r="A21" s="6"/>
    </row>
    <row r="22" spans="1:1" x14ac:dyDescent="0.6">
      <c r="A22" s="7"/>
    </row>
  </sheetData>
  <mergeCells count="1">
    <mergeCell ref="L2:N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646F-BF52-4A3F-A229-08D9E2B7EDC4}">
  <dimension ref="A1:K22"/>
  <sheetViews>
    <sheetView workbookViewId="0">
      <selection activeCell="C4" sqref="C4:K14"/>
    </sheetView>
  </sheetViews>
  <sheetFormatPr defaultRowHeight="16.899999999999999" x14ac:dyDescent="0.6"/>
  <cols>
    <col min="1" max="1" width="19.4375" customWidth="1"/>
    <col min="2" max="2" width="7.5" bestFit="1" customWidth="1"/>
    <col min="3" max="3" width="12.9375" bestFit="1" customWidth="1"/>
    <col min="4" max="4" width="13.9375" customWidth="1"/>
    <col min="6" max="6" width="9.5" bestFit="1" customWidth="1"/>
    <col min="7" max="11" width="9.5" customWidth="1"/>
  </cols>
  <sheetData>
    <row r="1" spans="1:11" ht="33.75" x14ac:dyDescent="0.6">
      <c r="A1" s="21" t="s">
        <v>127</v>
      </c>
      <c r="B1" s="21"/>
      <c r="C1" s="21" t="s">
        <v>136</v>
      </c>
      <c r="D1" s="21" t="s">
        <v>146</v>
      </c>
      <c r="E1" s="21" t="s">
        <v>145</v>
      </c>
      <c r="F1" s="21" t="s">
        <v>137</v>
      </c>
      <c r="G1" s="21" t="s">
        <v>138</v>
      </c>
      <c r="H1" s="21" t="s">
        <v>141</v>
      </c>
      <c r="I1" s="21" t="s">
        <v>164</v>
      </c>
      <c r="J1" s="21" t="s">
        <v>163</v>
      </c>
      <c r="K1" s="21" t="s">
        <v>187</v>
      </c>
    </row>
    <row r="3" spans="1:11" x14ac:dyDescent="0.6">
      <c r="B3" s="1" t="s">
        <v>17</v>
      </c>
      <c r="C3" t="s">
        <v>35</v>
      </c>
      <c r="D3" t="s">
        <v>35</v>
      </c>
      <c r="E3" t="s">
        <v>35</v>
      </c>
      <c r="F3" t="s">
        <v>35</v>
      </c>
      <c r="G3" t="s">
        <v>121</v>
      </c>
      <c r="H3" t="s">
        <v>121</v>
      </c>
      <c r="I3" t="s">
        <v>121</v>
      </c>
      <c r="J3" s="5" t="s">
        <v>35</v>
      </c>
      <c r="K3" s="5" t="s">
        <v>148</v>
      </c>
    </row>
    <row r="4" spans="1:11" x14ac:dyDescent="0.6">
      <c r="A4" t="s">
        <v>8</v>
      </c>
      <c r="B4" s="1" t="s">
        <v>5</v>
      </c>
      <c r="C4" s="6" t="s">
        <v>220</v>
      </c>
      <c r="D4" s="30" t="s">
        <v>221</v>
      </c>
      <c r="E4" s="9" t="s">
        <v>222</v>
      </c>
      <c r="F4" s="6" t="s">
        <v>223</v>
      </c>
      <c r="G4" s="26" t="s">
        <v>224</v>
      </c>
      <c r="H4" s="26" t="s">
        <v>225</v>
      </c>
      <c r="I4" s="26" t="s">
        <v>164</v>
      </c>
      <c r="J4" s="26" t="s">
        <v>230</v>
      </c>
      <c r="K4" s="26" t="s">
        <v>231</v>
      </c>
    </row>
    <row r="5" spans="1:11" x14ac:dyDescent="0.6">
      <c r="A5" t="s">
        <v>6</v>
      </c>
      <c r="B5" t="s">
        <v>0</v>
      </c>
      <c r="C5" t="s">
        <v>193</v>
      </c>
      <c r="D5" s="3">
        <v>2300</v>
      </c>
      <c r="E5" s="2">
        <v>3500</v>
      </c>
      <c r="F5" t="s">
        <v>198</v>
      </c>
      <c r="G5" t="s">
        <v>190</v>
      </c>
      <c r="H5" t="s">
        <v>142</v>
      </c>
      <c r="I5" t="s">
        <v>159</v>
      </c>
      <c r="J5" t="s">
        <v>226</v>
      </c>
      <c r="K5" t="s">
        <v>166</v>
      </c>
    </row>
    <row r="6" spans="1:11" x14ac:dyDescent="0.6">
      <c r="A6" t="s">
        <v>6</v>
      </c>
      <c r="B6" t="s">
        <v>1</v>
      </c>
      <c r="C6" t="s">
        <v>193</v>
      </c>
      <c r="D6" s="3">
        <v>2300</v>
      </c>
      <c r="E6" s="2">
        <v>3500</v>
      </c>
      <c r="F6" t="s">
        <v>198</v>
      </c>
      <c r="G6" t="s">
        <v>191</v>
      </c>
      <c r="H6" t="s">
        <v>142</v>
      </c>
      <c r="I6" t="s">
        <v>159</v>
      </c>
      <c r="J6" t="s">
        <v>226</v>
      </c>
      <c r="K6" t="s">
        <v>166</v>
      </c>
    </row>
    <row r="7" spans="1:11" x14ac:dyDescent="0.6">
      <c r="A7" t="s">
        <v>6</v>
      </c>
      <c r="B7" t="s">
        <v>2</v>
      </c>
      <c r="C7" t="s">
        <v>194</v>
      </c>
      <c r="D7" s="3">
        <v>2300</v>
      </c>
      <c r="E7" s="2">
        <v>3500</v>
      </c>
      <c r="F7" t="s">
        <v>198</v>
      </c>
      <c r="G7" t="s">
        <v>191</v>
      </c>
      <c r="H7" t="s">
        <v>142</v>
      </c>
      <c r="I7" t="s">
        <v>159</v>
      </c>
      <c r="J7" t="s">
        <v>226</v>
      </c>
      <c r="K7" t="s">
        <v>166</v>
      </c>
    </row>
    <row r="8" spans="1:11" x14ac:dyDescent="0.6">
      <c r="A8" t="s">
        <v>6</v>
      </c>
      <c r="B8" t="s">
        <v>3</v>
      </c>
      <c r="C8" t="s">
        <v>195</v>
      </c>
      <c r="D8" s="3">
        <v>2100</v>
      </c>
      <c r="E8" s="2">
        <v>3500</v>
      </c>
      <c r="F8" t="s">
        <v>199</v>
      </c>
      <c r="G8" t="s">
        <v>191</v>
      </c>
      <c r="H8" t="s">
        <v>142</v>
      </c>
      <c r="I8" t="s">
        <v>160</v>
      </c>
      <c r="J8" t="s">
        <v>227</v>
      </c>
      <c r="K8" t="s">
        <v>166</v>
      </c>
    </row>
    <row r="9" spans="1:11" x14ac:dyDescent="0.6">
      <c r="A9" t="s">
        <v>6</v>
      </c>
      <c r="B9" t="s">
        <v>4</v>
      </c>
      <c r="C9" t="s">
        <v>195</v>
      </c>
      <c r="D9" s="3">
        <v>1700</v>
      </c>
      <c r="E9" s="2">
        <v>3500</v>
      </c>
      <c r="F9" t="s">
        <v>199</v>
      </c>
      <c r="G9" t="s">
        <v>191</v>
      </c>
      <c r="H9" t="s">
        <v>143</v>
      </c>
      <c r="I9" t="s">
        <v>160</v>
      </c>
      <c r="J9" t="s">
        <v>227</v>
      </c>
      <c r="K9" t="s">
        <v>166</v>
      </c>
    </row>
    <row r="10" spans="1:11" x14ac:dyDescent="0.6">
      <c r="A10" t="s">
        <v>7</v>
      </c>
      <c r="B10" t="s">
        <v>0</v>
      </c>
      <c r="C10" t="s">
        <v>196</v>
      </c>
      <c r="D10" s="3">
        <v>2300</v>
      </c>
      <c r="E10" s="2">
        <v>3500</v>
      </c>
      <c r="F10" t="s">
        <v>200</v>
      </c>
      <c r="G10" t="s">
        <v>192</v>
      </c>
      <c r="H10" t="s">
        <v>142</v>
      </c>
      <c r="I10" t="s">
        <v>161</v>
      </c>
      <c r="J10" t="s">
        <v>228</v>
      </c>
      <c r="K10" t="s">
        <v>166</v>
      </c>
    </row>
    <row r="11" spans="1:11" x14ac:dyDescent="0.6">
      <c r="A11" t="s">
        <v>7</v>
      </c>
      <c r="B11" t="s">
        <v>1</v>
      </c>
      <c r="C11" t="s">
        <v>196</v>
      </c>
      <c r="D11" s="3">
        <v>2300</v>
      </c>
      <c r="E11" s="2">
        <v>3500</v>
      </c>
      <c r="F11" t="s">
        <v>200</v>
      </c>
      <c r="G11" t="s">
        <v>192</v>
      </c>
      <c r="H11" t="s">
        <v>142</v>
      </c>
      <c r="I11" t="s">
        <v>161</v>
      </c>
      <c r="J11" t="s">
        <v>228</v>
      </c>
      <c r="K11" t="s">
        <v>166</v>
      </c>
    </row>
    <row r="12" spans="1:11" x14ac:dyDescent="0.6">
      <c r="A12" t="s">
        <v>7</v>
      </c>
      <c r="B12" t="s">
        <v>2</v>
      </c>
      <c r="C12" t="s">
        <v>197</v>
      </c>
      <c r="D12" s="3">
        <v>2300</v>
      </c>
      <c r="E12" s="2">
        <v>3500</v>
      </c>
      <c r="F12" t="s">
        <v>201</v>
      </c>
      <c r="G12" t="s">
        <v>192</v>
      </c>
      <c r="H12" t="s">
        <v>142</v>
      </c>
      <c r="I12" t="s">
        <v>161</v>
      </c>
      <c r="J12" t="s">
        <v>228</v>
      </c>
      <c r="K12" t="s">
        <v>166</v>
      </c>
    </row>
    <row r="13" spans="1:11" x14ac:dyDescent="0.6">
      <c r="A13" t="s">
        <v>7</v>
      </c>
      <c r="B13" t="s">
        <v>3</v>
      </c>
      <c r="C13" t="s">
        <v>197</v>
      </c>
      <c r="D13" s="3">
        <v>2100</v>
      </c>
      <c r="E13" s="2">
        <v>3500</v>
      </c>
      <c r="F13" t="s">
        <v>201</v>
      </c>
      <c r="G13" t="s">
        <v>192</v>
      </c>
      <c r="H13" t="s">
        <v>142</v>
      </c>
      <c r="I13" t="s">
        <v>162</v>
      </c>
      <c r="J13" t="s">
        <v>229</v>
      </c>
      <c r="K13" t="s">
        <v>166</v>
      </c>
    </row>
    <row r="14" spans="1:11" x14ac:dyDescent="0.6">
      <c r="A14" t="s">
        <v>7</v>
      </c>
      <c r="B14" t="s">
        <v>4</v>
      </c>
      <c r="C14" t="s">
        <v>197</v>
      </c>
      <c r="D14" s="3">
        <v>1700</v>
      </c>
      <c r="E14" s="2">
        <v>3500</v>
      </c>
      <c r="F14" t="s">
        <v>202</v>
      </c>
      <c r="G14" t="s">
        <v>192</v>
      </c>
      <c r="H14" t="s">
        <v>143</v>
      </c>
      <c r="I14" t="s">
        <v>162</v>
      </c>
      <c r="J14" t="s">
        <v>229</v>
      </c>
      <c r="K14" t="s">
        <v>166</v>
      </c>
    </row>
    <row r="19" spans="1:1" x14ac:dyDescent="0.6">
      <c r="A19" s="9"/>
    </row>
    <row r="20" spans="1:1" x14ac:dyDescent="0.6">
      <c r="A20" s="8"/>
    </row>
    <row r="21" spans="1:1" x14ac:dyDescent="0.6">
      <c r="A21" s="6"/>
    </row>
    <row r="22" spans="1:1" x14ac:dyDescent="0.6">
      <c r="A22" s="7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E65F5-8763-4A1E-9077-7E13232A856C}">
  <dimension ref="A1:L22"/>
  <sheetViews>
    <sheetView topLeftCell="C1" workbookViewId="0">
      <selection activeCell="C4" sqref="C4:L14"/>
    </sheetView>
  </sheetViews>
  <sheetFormatPr defaultRowHeight="16.899999999999999" x14ac:dyDescent="0.6"/>
  <cols>
    <col min="1" max="1" width="19.4375" customWidth="1"/>
    <col min="2" max="2" width="7.5" bestFit="1" customWidth="1"/>
    <col min="3" max="3" width="23.9375" bestFit="1" customWidth="1"/>
    <col min="4" max="4" width="19.4375" bestFit="1" customWidth="1"/>
    <col min="5" max="5" width="16" bestFit="1" customWidth="1"/>
    <col min="6" max="6" width="11.5" bestFit="1" customWidth="1"/>
    <col min="7" max="7" width="11.8125" bestFit="1" customWidth="1"/>
    <col min="8" max="8" width="11.5" customWidth="1"/>
    <col min="9" max="9" width="9.9375" bestFit="1" customWidth="1"/>
    <col min="10" max="10" width="13.8125" bestFit="1" customWidth="1"/>
    <col min="11" max="11" width="9.9375" bestFit="1" customWidth="1"/>
    <col min="12" max="12" width="10.5" bestFit="1" customWidth="1"/>
  </cols>
  <sheetData>
    <row r="1" spans="1:12" ht="33.75" x14ac:dyDescent="0.6">
      <c r="A1" s="21" t="s">
        <v>127</v>
      </c>
      <c r="B1" s="21"/>
      <c r="C1" s="21" t="s">
        <v>169</v>
      </c>
      <c r="D1" s="21" t="s">
        <v>170</v>
      </c>
      <c r="E1" s="21" t="s">
        <v>171</v>
      </c>
      <c r="F1" s="21" t="s">
        <v>172</v>
      </c>
      <c r="G1" s="21" t="s">
        <v>178</v>
      </c>
      <c r="H1" s="21" t="s">
        <v>176</v>
      </c>
      <c r="I1" s="21" t="s">
        <v>173</v>
      </c>
      <c r="J1" s="21" t="s">
        <v>174</v>
      </c>
      <c r="K1" s="21" t="s">
        <v>175</v>
      </c>
      <c r="L1" s="21" t="s">
        <v>177</v>
      </c>
    </row>
    <row r="2" spans="1:12" x14ac:dyDescent="0.6">
      <c r="C2" t="s">
        <v>125</v>
      </c>
      <c r="E2" t="s">
        <v>126</v>
      </c>
      <c r="I2" s="9" t="s">
        <v>122</v>
      </c>
      <c r="J2" s="24" t="s">
        <v>123</v>
      </c>
      <c r="K2" s="24" t="s">
        <v>124</v>
      </c>
    </row>
    <row r="3" spans="1:12" ht="17.25" thickBot="1" x14ac:dyDescent="0.65">
      <c r="B3" s="1" t="s">
        <v>17</v>
      </c>
      <c r="C3" s="4" t="s">
        <v>37</v>
      </c>
      <c r="D3" s="4" t="s">
        <v>36</v>
      </c>
      <c r="E3" t="s">
        <v>31</v>
      </c>
      <c r="F3" s="4" t="s">
        <v>36</v>
      </c>
      <c r="G3" t="s">
        <v>35</v>
      </c>
      <c r="H3" s="5" t="s">
        <v>41</v>
      </c>
      <c r="I3" t="s">
        <v>121</v>
      </c>
      <c r="J3" t="s">
        <v>121</v>
      </c>
      <c r="K3" t="s">
        <v>121</v>
      </c>
      <c r="L3" s="5" t="s">
        <v>42</v>
      </c>
    </row>
    <row r="4" spans="1:12" ht="17.25" thickBot="1" x14ac:dyDescent="0.65">
      <c r="A4" t="s">
        <v>8</v>
      </c>
      <c r="B4" s="1" t="s">
        <v>5</v>
      </c>
      <c r="C4" s="25" t="s">
        <v>233</v>
      </c>
      <c r="D4" s="22" t="s">
        <v>235</v>
      </c>
      <c r="E4" s="22" t="s">
        <v>236</v>
      </c>
      <c r="F4" s="23" t="s">
        <v>237</v>
      </c>
      <c r="G4" s="6" t="s">
        <v>238</v>
      </c>
      <c r="H4" s="6" t="s">
        <v>240</v>
      </c>
      <c r="I4" s="9" t="s">
        <v>241</v>
      </c>
      <c r="J4" s="24" t="s">
        <v>242</v>
      </c>
      <c r="K4" s="24" t="s">
        <v>243</v>
      </c>
      <c r="L4" s="9" t="s">
        <v>244</v>
      </c>
    </row>
    <row r="5" spans="1:12" x14ac:dyDescent="0.6">
      <c r="A5" t="s">
        <v>6</v>
      </c>
      <c r="B5" t="s">
        <v>0</v>
      </c>
      <c r="C5" t="s">
        <v>204</v>
      </c>
      <c r="D5" t="s">
        <v>27</v>
      </c>
      <c r="E5" s="2" t="s">
        <v>32</v>
      </c>
      <c r="F5">
        <v>75</v>
      </c>
      <c r="G5" t="s">
        <v>203</v>
      </c>
      <c r="H5" t="s">
        <v>40</v>
      </c>
      <c r="I5">
        <v>1.2</v>
      </c>
      <c r="J5">
        <v>1.5</v>
      </c>
      <c r="K5">
        <v>16</v>
      </c>
      <c r="L5" s="2">
        <v>2</v>
      </c>
    </row>
    <row r="6" spans="1:12" x14ac:dyDescent="0.6">
      <c r="A6" t="s">
        <v>6</v>
      </c>
      <c r="B6" t="s">
        <v>1</v>
      </c>
      <c r="C6" t="s">
        <v>204</v>
      </c>
      <c r="D6" t="s">
        <v>27</v>
      </c>
      <c r="E6" s="2" t="s">
        <v>32</v>
      </c>
      <c r="F6">
        <v>75</v>
      </c>
      <c r="G6" t="s">
        <v>203</v>
      </c>
      <c r="H6" t="s">
        <v>40</v>
      </c>
      <c r="I6">
        <v>1.2</v>
      </c>
      <c r="J6">
        <v>1.5</v>
      </c>
      <c r="K6">
        <v>16</v>
      </c>
      <c r="L6" s="2">
        <v>2</v>
      </c>
    </row>
    <row r="7" spans="1:12" x14ac:dyDescent="0.6">
      <c r="A7" t="s">
        <v>6</v>
      </c>
      <c r="B7" t="s">
        <v>2</v>
      </c>
      <c r="C7" t="s">
        <v>205</v>
      </c>
      <c r="D7" t="s">
        <v>27</v>
      </c>
      <c r="E7" s="2" t="s">
        <v>32</v>
      </c>
      <c r="F7">
        <v>75</v>
      </c>
      <c r="G7" t="s">
        <v>203</v>
      </c>
      <c r="H7" t="s">
        <v>40</v>
      </c>
      <c r="I7">
        <v>1.2</v>
      </c>
      <c r="J7">
        <v>1.5</v>
      </c>
      <c r="K7">
        <v>16</v>
      </c>
      <c r="L7" s="2">
        <v>2</v>
      </c>
    </row>
    <row r="8" spans="1:12" x14ac:dyDescent="0.6">
      <c r="A8" t="s">
        <v>6</v>
      </c>
      <c r="B8" t="s">
        <v>3</v>
      </c>
      <c r="C8" t="s">
        <v>206</v>
      </c>
      <c r="D8" t="s">
        <v>28</v>
      </c>
      <c r="E8" s="2" t="s">
        <v>32</v>
      </c>
      <c r="F8">
        <v>75</v>
      </c>
      <c r="G8" t="s">
        <v>203</v>
      </c>
      <c r="H8" t="s">
        <v>40</v>
      </c>
      <c r="I8">
        <v>1.1000000000000001</v>
      </c>
      <c r="J8">
        <v>1.4</v>
      </c>
      <c r="K8">
        <v>14</v>
      </c>
      <c r="L8" s="2">
        <v>2</v>
      </c>
    </row>
    <row r="9" spans="1:12" x14ac:dyDescent="0.6">
      <c r="A9" t="s">
        <v>6</v>
      </c>
      <c r="B9" t="s">
        <v>4</v>
      </c>
      <c r="C9" t="s">
        <v>206</v>
      </c>
      <c r="D9" t="s">
        <v>28</v>
      </c>
      <c r="E9" s="2" t="s">
        <v>32</v>
      </c>
      <c r="F9">
        <v>75</v>
      </c>
      <c r="G9" t="s">
        <v>203</v>
      </c>
      <c r="H9" t="s">
        <v>40</v>
      </c>
      <c r="I9">
        <v>1.1000000000000001</v>
      </c>
      <c r="J9">
        <v>1.3</v>
      </c>
      <c r="K9">
        <v>13</v>
      </c>
      <c r="L9" s="2">
        <v>2</v>
      </c>
    </row>
    <row r="10" spans="1:12" x14ac:dyDescent="0.6">
      <c r="A10" t="s">
        <v>7</v>
      </c>
      <c r="B10" t="s">
        <v>0</v>
      </c>
      <c r="C10" t="s">
        <v>207</v>
      </c>
      <c r="D10" t="s">
        <v>27</v>
      </c>
      <c r="E10" s="2" t="s">
        <v>32</v>
      </c>
      <c r="F10">
        <v>65</v>
      </c>
      <c r="G10" t="s">
        <v>203</v>
      </c>
      <c r="H10" t="s">
        <v>40</v>
      </c>
      <c r="I10">
        <v>1.1000000000000001</v>
      </c>
      <c r="J10">
        <v>1.2</v>
      </c>
      <c r="K10">
        <v>14</v>
      </c>
      <c r="L10" s="2">
        <v>2</v>
      </c>
    </row>
    <row r="11" spans="1:12" x14ac:dyDescent="0.6">
      <c r="A11" t="s">
        <v>7</v>
      </c>
      <c r="B11" t="s">
        <v>1</v>
      </c>
      <c r="C11" t="s">
        <v>207</v>
      </c>
      <c r="D11" t="s">
        <v>27</v>
      </c>
      <c r="E11" s="2" t="s">
        <v>32</v>
      </c>
      <c r="F11">
        <v>65</v>
      </c>
      <c r="G11" t="s">
        <v>203</v>
      </c>
      <c r="H11" t="s">
        <v>40</v>
      </c>
      <c r="I11">
        <v>1.1000000000000001</v>
      </c>
      <c r="J11">
        <v>1.2</v>
      </c>
      <c r="K11">
        <v>14</v>
      </c>
      <c r="L11" s="2">
        <v>2</v>
      </c>
    </row>
    <row r="12" spans="1:12" x14ac:dyDescent="0.6">
      <c r="A12" t="s">
        <v>7</v>
      </c>
      <c r="B12" t="s">
        <v>2</v>
      </c>
      <c r="C12" t="s">
        <v>208</v>
      </c>
      <c r="D12" t="s">
        <v>27</v>
      </c>
      <c r="E12" s="2" t="s">
        <v>32</v>
      </c>
      <c r="F12">
        <v>65</v>
      </c>
      <c r="G12" t="s">
        <v>203</v>
      </c>
      <c r="H12" t="s">
        <v>40</v>
      </c>
      <c r="I12">
        <v>1.1000000000000001</v>
      </c>
      <c r="J12">
        <v>1.2</v>
      </c>
      <c r="K12">
        <v>14</v>
      </c>
      <c r="L12" s="2">
        <v>2</v>
      </c>
    </row>
    <row r="13" spans="1:12" x14ac:dyDescent="0.6">
      <c r="A13" t="s">
        <v>7</v>
      </c>
      <c r="B13" t="s">
        <v>3</v>
      </c>
      <c r="C13" t="s">
        <v>208</v>
      </c>
      <c r="D13" t="s">
        <v>28</v>
      </c>
      <c r="E13" s="2" t="s">
        <v>32</v>
      </c>
      <c r="F13">
        <v>65</v>
      </c>
      <c r="G13" t="s">
        <v>203</v>
      </c>
      <c r="H13" t="s">
        <v>40</v>
      </c>
      <c r="I13">
        <v>1</v>
      </c>
      <c r="J13">
        <v>1.1000000000000001</v>
      </c>
      <c r="K13">
        <v>13</v>
      </c>
      <c r="L13" s="2">
        <v>2</v>
      </c>
    </row>
    <row r="14" spans="1:12" x14ac:dyDescent="0.6">
      <c r="A14" t="s">
        <v>7</v>
      </c>
      <c r="B14" t="s">
        <v>4</v>
      </c>
      <c r="C14" t="s">
        <v>208</v>
      </c>
      <c r="D14" t="s">
        <v>28</v>
      </c>
      <c r="E14" s="2" t="s">
        <v>32</v>
      </c>
      <c r="F14">
        <v>65</v>
      </c>
      <c r="G14" t="s">
        <v>203</v>
      </c>
      <c r="H14" t="s">
        <v>40</v>
      </c>
      <c r="I14">
        <v>0.8</v>
      </c>
      <c r="J14">
        <v>1</v>
      </c>
      <c r="K14">
        <v>12</v>
      </c>
      <c r="L14" s="2">
        <v>2</v>
      </c>
    </row>
    <row r="19" spans="1:1" x14ac:dyDescent="0.6">
      <c r="A19" s="9"/>
    </row>
    <row r="20" spans="1:1" x14ac:dyDescent="0.6">
      <c r="A20" s="8"/>
    </row>
    <row r="21" spans="1:1" x14ac:dyDescent="0.6">
      <c r="A21" s="6"/>
    </row>
    <row r="22" spans="1:1" x14ac:dyDescent="0.6">
      <c r="A22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0489-BAF7-4C1C-BD4E-B51E57654B40}">
  <dimension ref="A1:K22"/>
  <sheetViews>
    <sheetView workbookViewId="0">
      <selection activeCell="M11" sqref="M11"/>
    </sheetView>
  </sheetViews>
  <sheetFormatPr defaultRowHeight="16.899999999999999" x14ac:dyDescent="0.6"/>
  <cols>
    <col min="1" max="1" width="19.4375" customWidth="1"/>
    <col min="2" max="2" width="7.5" bestFit="1" customWidth="1"/>
    <col min="6" max="6" width="20.8125" bestFit="1" customWidth="1"/>
  </cols>
  <sheetData>
    <row r="1" spans="1:11" ht="33" customHeight="1" x14ac:dyDescent="0.6">
      <c r="A1" s="21" t="s">
        <v>127</v>
      </c>
      <c r="B1" s="21"/>
      <c r="F1" s="21" t="s">
        <v>253</v>
      </c>
      <c r="G1" t="s">
        <v>254</v>
      </c>
    </row>
    <row r="3" spans="1:11" x14ac:dyDescent="0.6">
      <c r="B3" s="1" t="s">
        <v>17</v>
      </c>
      <c r="C3" t="s">
        <v>245</v>
      </c>
      <c r="D3" t="s">
        <v>246</v>
      </c>
      <c r="E3" t="s">
        <v>247</v>
      </c>
      <c r="F3" t="s">
        <v>252</v>
      </c>
      <c r="G3" t="s">
        <v>255</v>
      </c>
      <c r="H3" t="s">
        <v>248</v>
      </c>
      <c r="I3" t="s">
        <v>249</v>
      </c>
      <c r="J3" t="s">
        <v>250</v>
      </c>
      <c r="K3" t="s">
        <v>251</v>
      </c>
    </row>
    <row r="4" spans="1:11" x14ac:dyDescent="0.6">
      <c r="A4" t="s">
        <v>8</v>
      </c>
      <c r="B4" s="1" t="s">
        <v>5</v>
      </c>
    </row>
    <row r="5" spans="1:11" x14ac:dyDescent="0.6">
      <c r="A5" t="s">
        <v>6</v>
      </c>
      <c r="B5" t="s">
        <v>0</v>
      </c>
      <c r="C5">
        <v>1400</v>
      </c>
      <c r="D5">
        <v>3100</v>
      </c>
      <c r="E5">
        <v>3100</v>
      </c>
      <c r="F5">
        <v>1400</v>
      </c>
      <c r="G5">
        <v>3600</v>
      </c>
      <c r="H5">
        <v>1500</v>
      </c>
      <c r="I5">
        <v>300</v>
      </c>
      <c r="J5">
        <v>1700</v>
      </c>
      <c r="K5">
        <v>1000</v>
      </c>
    </row>
    <row r="6" spans="1:11" x14ac:dyDescent="0.6">
      <c r="A6" t="s">
        <v>6</v>
      </c>
      <c r="B6" t="s">
        <v>1</v>
      </c>
      <c r="C6">
        <v>1400</v>
      </c>
      <c r="D6">
        <v>3100</v>
      </c>
      <c r="E6">
        <v>3100</v>
      </c>
      <c r="F6">
        <v>1400</v>
      </c>
      <c r="G6">
        <v>3500</v>
      </c>
      <c r="H6">
        <v>1500</v>
      </c>
      <c r="I6">
        <v>300</v>
      </c>
      <c r="J6">
        <v>1700</v>
      </c>
      <c r="K6">
        <v>1000</v>
      </c>
    </row>
    <row r="7" spans="1:11" x14ac:dyDescent="0.6">
      <c r="A7" t="s">
        <v>6</v>
      </c>
      <c r="B7" t="s">
        <v>2</v>
      </c>
      <c r="C7">
        <v>1300</v>
      </c>
      <c r="D7">
        <v>2800</v>
      </c>
      <c r="E7">
        <v>2900</v>
      </c>
      <c r="F7">
        <v>1300</v>
      </c>
      <c r="G7">
        <v>3400</v>
      </c>
      <c r="H7">
        <v>1400</v>
      </c>
      <c r="I7">
        <v>300</v>
      </c>
      <c r="J7">
        <v>1600</v>
      </c>
      <c r="K7">
        <v>900</v>
      </c>
    </row>
    <row r="8" spans="1:11" x14ac:dyDescent="0.6">
      <c r="A8" t="s">
        <v>6</v>
      </c>
      <c r="B8" t="s">
        <v>3</v>
      </c>
      <c r="C8">
        <v>1300</v>
      </c>
      <c r="D8">
        <v>2800</v>
      </c>
      <c r="E8">
        <v>2900</v>
      </c>
      <c r="F8">
        <v>1300</v>
      </c>
      <c r="G8">
        <v>3300</v>
      </c>
      <c r="H8">
        <v>1300</v>
      </c>
      <c r="I8">
        <v>300</v>
      </c>
      <c r="J8">
        <v>1600</v>
      </c>
      <c r="K8">
        <v>1000</v>
      </c>
    </row>
    <row r="9" spans="1:11" x14ac:dyDescent="0.6">
      <c r="A9" t="s">
        <v>6</v>
      </c>
      <c r="B9" t="s">
        <v>4</v>
      </c>
      <c r="C9">
        <v>1100</v>
      </c>
      <c r="D9">
        <v>2700</v>
      </c>
      <c r="E9">
        <v>2700</v>
      </c>
      <c r="F9">
        <v>1100</v>
      </c>
      <c r="G9">
        <v>3100</v>
      </c>
      <c r="H9">
        <v>1300</v>
      </c>
      <c r="I9">
        <v>300</v>
      </c>
      <c r="J9">
        <v>1500</v>
      </c>
      <c r="K9">
        <v>800</v>
      </c>
    </row>
    <row r="10" spans="1:11" x14ac:dyDescent="0.6">
      <c r="A10" t="s">
        <v>7</v>
      </c>
      <c r="B10" t="s">
        <v>0</v>
      </c>
      <c r="C10">
        <v>1100</v>
      </c>
      <c r="D10">
        <v>2500</v>
      </c>
      <c r="E10">
        <v>2600</v>
      </c>
      <c r="F10">
        <v>1000</v>
      </c>
      <c r="G10">
        <v>2900</v>
      </c>
      <c r="H10">
        <v>1100</v>
      </c>
      <c r="I10">
        <v>300</v>
      </c>
      <c r="J10">
        <v>1300</v>
      </c>
      <c r="K10">
        <v>800</v>
      </c>
    </row>
    <row r="11" spans="1:11" x14ac:dyDescent="0.6">
      <c r="A11" t="s">
        <v>7</v>
      </c>
      <c r="B11" t="s">
        <v>1</v>
      </c>
      <c r="C11">
        <v>1000</v>
      </c>
      <c r="D11">
        <v>2400</v>
      </c>
      <c r="E11">
        <v>2500</v>
      </c>
      <c r="F11">
        <v>1000</v>
      </c>
      <c r="G11">
        <v>2800</v>
      </c>
      <c r="H11">
        <v>1200</v>
      </c>
      <c r="I11">
        <v>300</v>
      </c>
      <c r="J11">
        <v>1400</v>
      </c>
      <c r="K11">
        <v>800</v>
      </c>
    </row>
    <row r="12" spans="1:11" x14ac:dyDescent="0.6">
      <c r="A12" t="s">
        <v>7</v>
      </c>
      <c r="B12" t="s">
        <v>2</v>
      </c>
      <c r="C12">
        <v>1100</v>
      </c>
      <c r="D12">
        <v>2300</v>
      </c>
      <c r="E12">
        <v>2400</v>
      </c>
      <c r="F12">
        <v>1100</v>
      </c>
      <c r="G12">
        <v>2700</v>
      </c>
      <c r="H12">
        <v>1100</v>
      </c>
      <c r="I12">
        <v>300</v>
      </c>
      <c r="J12">
        <v>1300</v>
      </c>
      <c r="K12">
        <v>700</v>
      </c>
    </row>
    <row r="13" spans="1:11" x14ac:dyDescent="0.6">
      <c r="A13" t="s">
        <v>7</v>
      </c>
      <c r="B13" t="s">
        <v>3</v>
      </c>
      <c r="C13">
        <v>900</v>
      </c>
      <c r="D13">
        <v>2200</v>
      </c>
      <c r="E13">
        <v>2300</v>
      </c>
      <c r="F13">
        <v>900</v>
      </c>
      <c r="G13">
        <v>2600</v>
      </c>
      <c r="H13">
        <v>1000</v>
      </c>
      <c r="I13">
        <v>200</v>
      </c>
      <c r="J13">
        <v>1300</v>
      </c>
      <c r="K13">
        <v>700</v>
      </c>
    </row>
    <row r="14" spans="1:11" x14ac:dyDescent="0.6">
      <c r="A14" t="s">
        <v>7</v>
      </c>
      <c r="B14" t="s">
        <v>4</v>
      </c>
      <c r="C14">
        <v>900</v>
      </c>
      <c r="D14">
        <v>2100</v>
      </c>
      <c r="E14">
        <v>2100</v>
      </c>
      <c r="F14">
        <v>900</v>
      </c>
      <c r="G14">
        <v>2400</v>
      </c>
      <c r="H14">
        <v>900</v>
      </c>
      <c r="I14">
        <v>200</v>
      </c>
      <c r="J14">
        <v>1100</v>
      </c>
      <c r="K14">
        <v>700</v>
      </c>
    </row>
    <row r="19" spans="1:1" x14ac:dyDescent="0.6">
      <c r="A19" s="9"/>
    </row>
    <row r="20" spans="1:1" x14ac:dyDescent="0.6">
      <c r="A20" s="8"/>
    </row>
    <row r="21" spans="1:1" x14ac:dyDescent="0.6">
      <c r="A21" s="6"/>
    </row>
    <row r="22" spans="1:1" x14ac:dyDescent="0.6">
      <c r="A22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총정리</vt:lpstr>
      <vt:lpstr>탄단지 자동계산법</vt:lpstr>
      <vt:lpstr>Sheet1</vt:lpstr>
      <vt:lpstr>info</vt:lpstr>
      <vt:lpstr>탄단지</vt:lpstr>
      <vt:lpstr>미네랄</vt:lpstr>
      <vt:lpstr>비타민</vt:lpstr>
      <vt:lpstr>아미노산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쏘</dc:creator>
  <cp:lastModifiedBy>so jung lee</cp:lastModifiedBy>
  <dcterms:created xsi:type="dcterms:W3CDTF">2024-02-29T07:13:02Z</dcterms:created>
  <dcterms:modified xsi:type="dcterms:W3CDTF">2024-03-13T10:45:36Z</dcterms:modified>
</cp:coreProperties>
</file>