
<file path=[Content_Types].xml><?xml version="1.0" encoding="utf-8"?>
<Types xmlns="http://schemas.openxmlformats.org/package/2006/content-types">
  <Default Extension="xml" ContentType="application/xml"/>
  <Default Extension="docx" ContentType="application/vnd.openxmlformats-officedocument.wordprocessingml.document"/>
  <Default Extension="jpeg" ContentType="image/jpeg"/>
  <Default Extension="vml" ContentType="application/vnd.openxmlformats-officedocument.vmlDrawing"/>
  <Default Extension="rels" ContentType="application/vnd.openxmlformats-package.relationships+xml"/>
  <Default Extension="emf" ContentType="image/x-em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0" yWindow="0" windowWidth="28800" windowHeight="17460" tabRatio="500" activeTab="4"/>
  </bookViews>
  <sheets>
    <sheet name="Sheet1" sheetId="1" r:id="rId1"/>
    <sheet name="Sheet2" sheetId="2" r:id="rId2"/>
    <sheet name="Sheet2 (2)" sheetId="3" r:id="rId3"/>
    <sheet name="Sheet2 (3)" sheetId="4" r:id="rId4"/>
    <sheet name="Sheet2 (4)" sheetId="5" r:id="rId5"/>
    <sheet name="Proposed" sheetId="6" r:id="rId6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I3" i="6" l="1"/>
  <c r="AJ3" i="6"/>
  <c r="AK3" i="6"/>
  <c r="AI4" i="6"/>
  <c r="AJ4" i="6"/>
  <c r="AK4" i="6"/>
  <c r="AI5" i="6"/>
  <c r="AJ5" i="6"/>
  <c r="AK5" i="6"/>
  <c r="AI6" i="6"/>
  <c r="AJ6" i="6"/>
  <c r="AK6" i="6"/>
  <c r="AI7" i="6"/>
  <c r="AJ7" i="6"/>
  <c r="AK7" i="6"/>
  <c r="AI8" i="6"/>
  <c r="AJ8" i="6"/>
  <c r="AK8" i="6"/>
  <c r="AI9" i="6"/>
  <c r="AJ9" i="6"/>
  <c r="AK9" i="6"/>
  <c r="AI10" i="6"/>
  <c r="AJ10" i="6"/>
  <c r="AK10" i="6"/>
  <c r="AI11" i="6"/>
  <c r="AJ11" i="6"/>
  <c r="AK11" i="6"/>
  <c r="AK12" i="6"/>
  <c r="AD3" i="6"/>
  <c r="AE3" i="6"/>
  <c r="AF3" i="6"/>
  <c r="AD4" i="6"/>
  <c r="AE4" i="6"/>
  <c r="AF4" i="6"/>
  <c r="AD5" i="6"/>
  <c r="AE5" i="6"/>
  <c r="AF5" i="6"/>
  <c r="AD6" i="6"/>
  <c r="AE6" i="6"/>
  <c r="AF6" i="6"/>
  <c r="AD7" i="6"/>
  <c r="AE7" i="6"/>
  <c r="AF7" i="6"/>
  <c r="AD8" i="6"/>
  <c r="AE8" i="6"/>
  <c r="AF8" i="6"/>
  <c r="AD9" i="6"/>
  <c r="AE9" i="6"/>
  <c r="AF9" i="6"/>
  <c r="AD10" i="6"/>
  <c r="AE10" i="6"/>
  <c r="AF10" i="6"/>
  <c r="AD11" i="6"/>
  <c r="AE11" i="6"/>
  <c r="AF11" i="6"/>
  <c r="AF12" i="6"/>
  <c r="Y3" i="6"/>
  <c r="Z3" i="6"/>
  <c r="AA3" i="6"/>
  <c r="Y4" i="6"/>
  <c r="Z4" i="6"/>
  <c r="AA4" i="6"/>
  <c r="Y5" i="6"/>
  <c r="Z5" i="6"/>
  <c r="AA5" i="6"/>
  <c r="Y6" i="6"/>
  <c r="Z6" i="6"/>
  <c r="AA6" i="6"/>
  <c r="Y7" i="6"/>
  <c r="Z7" i="6"/>
  <c r="AA7" i="6"/>
  <c r="Y8" i="6"/>
  <c r="Z8" i="6"/>
  <c r="AA8" i="6"/>
  <c r="Y9" i="6"/>
  <c r="Z9" i="6"/>
  <c r="AA9" i="6"/>
  <c r="Y10" i="6"/>
  <c r="Z10" i="6"/>
  <c r="AA10" i="6"/>
  <c r="Y11" i="6"/>
  <c r="Z11" i="6"/>
  <c r="AA11" i="6"/>
  <c r="AA12" i="6"/>
  <c r="T3" i="6"/>
  <c r="U3" i="6"/>
  <c r="V3" i="6"/>
  <c r="T4" i="6"/>
  <c r="U4" i="6"/>
  <c r="V4" i="6"/>
  <c r="T5" i="6"/>
  <c r="U5" i="6"/>
  <c r="V5" i="6"/>
  <c r="T6" i="6"/>
  <c r="U6" i="6"/>
  <c r="V6" i="6"/>
  <c r="T7" i="6"/>
  <c r="U7" i="6"/>
  <c r="V7" i="6"/>
  <c r="T8" i="6"/>
  <c r="U8" i="6"/>
  <c r="V8" i="6"/>
  <c r="T9" i="6"/>
  <c r="U9" i="6"/>
  <c r="V9" i="6"/>
  <c r="T10" i="6"/>
  <c r="U10" i="6"/>
  <c r="V10" i="6"/>
  <c r="T11" i="6"/>
  <c r="U11" i="6"/>
  <c r="V11" i="6"/>
  <c r="V12" i="6"/>
  <c r="O3" i="6"/>
  <c r="P3" i="6"/>
  <c r="Q3" i="6"/>
  <c r="O4" i="6"/>
  <c r="P4" i="6"/>
  <c r="Q4" i="6"/>
  <c r="O5" i="6"/>
  <c r="P5" i="6"/>
  <c r="Q5" i="6"/>
  <c r="O6" i="6"/>
  <c r="P6" i="6"/>
  <c r="Q6" i="6"/>
  <c r="O7" i="6"/>
  <c r="P7" i="6"/>
  <c r="Q7" i="6"/>
  <c r="O8" i="6"/>
  <c r="P8" i="6"/>
  <c r="Q8" i="6"/>
  <c r="O9" i="6"/>
  <c r="P9" i="6"/>
  <c r="Q9" i="6"/>
  <c r="O10" i="6"/>
  <c r="P10" i="6"/>
  <c r="Q10" i="6"/>
  <c r="O11" i="6"/>
  <c r="P11" i="6"/>
  <c r="Q11" i="6"/>
  <c r="Q12" i="6"/>
  <c r="C4" i="6"/>
  <c r="D4" i="6"/>
  <c r="C5" i="6"/>
  <c r="D5" i="6"/>
  <c r="C6" i="6"/>
  <c r="D6" i="6"/>
  <c r="C7" i="6"/>
  <c r="D7" i="6"/>
  <c r="C8" i="6"/>
  <c r="D8" i="6"/>
  <c r="C9" i="6"/>
  <c r="D9" i="6"/>
  <c r="C10" i="6"/>
  <c r="D10" i="6"/>
  <c r="C11" i="6"/>
  <c r="D11" i="6"/>
  <c r="C3" i="6"/>
  <c r="D3" i="6"/>
  <c r="E3" i="6"/>
  <c r="E4" i="6"/>
  <c r="E5" i="6"/>
  <c r="E6" i="6"/>
  <c r="E7" i="6"/>
  <c r="E8" i="6"/>
  <c r="E9" i="6"/>
  <c r="E10" i="6"/>
  <c r="E11" i="6"/>
  <c r="E12" i="6"/>
  <c r="G20" i="5"/>
  <c r="G21" i="5"/>
  <c r="G22" i="5"/>
  <c r="G23" i="5"/>
  <c r="G24" i="5"/>
  <c r="G25" i="5"/>
  <c r="G26" i="5"/>
  <c r="G27" i="5"/>
  <c r="G28" i="5"/>
  <c r="G30" i="5"/>
  <c r="F20" i="5"/>
  <c r="F21" i="5"/>
  <c r="F22" i="5"/>
  <c r="F23" i="5"/>
  <c r="F24" i="5"/>
  <c r="F25" i="5"/>
  <c r="F26" i="5"/>
  <c r="F27" i="5"/>
  <c r="F28" i="5"/>
  <c r="F30" i="5"/>
  <c r="E20" i="5"/>
  <c r="E21" i="5"/>
  <c r="E22" i="5"/>
  <c r="E23" i="5"/>
  <c r="E24" i="5"/>
  <c r="E25" i="5"/>
  <c r="E26" i="5"/>
  <c r="E27" i="5"/>
  <c r="E28" i="5"/>
  <c r="E30" i="5"/>
  <c r="D20" i="5"/>
  <c r="D21" i="5"/>
  <c r="D22" i="5"/>
  <c r="D23" i="5"/>
  <c r="D24" i="5"/>
  <c r="D25" i="5"/>
  <c r="D26" i="5"/>
  <c r="D27" i="5"/>
  <c r="D28" i="5"/>
  <c r="D30" i="5"/>
  <c r="C20" i="5"/>
  <c r="C21" i="5"/>
  <c r="C22" i="5"/>
  <c r="C23" i="5"/>
  <c r="C24" i="5"/>
  <c r="C25" i="5"/>
  <c r="C26" i="5"/>
  <c r="C27" i="5"/>
  <c r="C28" i="5"/>
  <c r="C30" i="5"/>
  <c r="B20" i="5"/>
  <c r="B21" i="5"/>
  <c r="B22" i="5"/>
  <c r="B23" i="5"/>
  <c r="B24" i="5"/>
  <c r="B25" i="5"/>
  <c r="B26" i="5"/>
  <c r="B27" i="5"/>
  <c r="B28" i="5"/>
  <c r="B30" i="5"/>
  <c r="G29" i="5"/>
  <c r="F29" i="5"/>
  <c r="E29" i="5"/>
  <c r="D29" i="5"/>
  <c r="C29" i="5"/>
  <c r="B29" i="5"/>
  <c r="C12" i="5"/>
  <c r="C10" i="5"/>
  <c r="C9" i="5"/>
  <c r="C8" i="5"/>
  <c r="C7" i="5"/>
  <c r="C6" i="5"/>
  <c r="C5" i="5"/>
  <c r="C4" i="5"/>
  <c r="C3" i="5"/>
  <c r="C2" i="5"/>
  <c r="G20" i="4"/>
  <c r="G21" i="4"/>
  <c r="G22" i="4"/>
  <c r="G23" i="4"/>
  <c r="G24" i="4"/>
  <c r="G25" i="4"/>
  <c r="G26" i="4"/>
  <c r="G27" i="4"/>
  <c r="G28" i="4"/>
  <c r="G30" i="4"/>
  <c r="F20" i="4"/>
  <c r="F21" i="4"/>
  <c r="F22" i="4"/>
  <c r="F23" i="4"/>
  <c r="F24" i="4"/>
  <c r="F25" i="4"/>
  <c r="F26" i="4"/>
  <c r="F27" i="4"/>
  <c r="F28" i="4"/>
  <c r="F30" i="4"/>
  <c r="E20" i="4"/>
  <c r="E21" i="4"/>
  <c r="E22" i="4"/>
  <c r="E23" i="4"/>
  <c r="E24" i="4"/>
  <c r="E25" i="4"/>
  <c r="E26" i="4"/>
  <c r="E27" i="4"/>
  <c r="E28" i="4"/>
  <c r="E30" i="4"/>
  <c r="D20" i="4"/>
  <c r="D21" i="4"/>
  <c r="D22" i="4"/>
  <c r="D23" i="4"/>
  <c r="D24" i="4"/>
  <c r="D25" i="4"/>
  <c r="D26" i="4"/>
  <c r="D27" i="4"/>
  <c r="D28" i="4"/>
  <c r="D30" i="4"/>
  <c r="C20" i="4"/>
  <c r="C21" i="4"/>
  <c r="C22" i="4"/>
  <c r="C23" i="4"/>
  <c r="C24" i="4"/>
  <c r="C25" i="4"/>
  <c r="C26" i="4"/>
  <c r="C27" i="4"/>
  <c r="C28" i="4"/>
  <c r="C30" i="4"/>
  <c r="B20" i="4"/>
  <c r="B21" i="4"/>
  <c r="B22" i="4"/>
  <c r="B23" i="4"/>
  <c r="B24" i="4"/>
  <c r="B25" i="4"/>
  <c r="B26" i="4"/>
  <c r="B27" i="4"/>
  <c r="B28" i="4"/>
  <c r="B30" i="4"/>
  <c r="G29" i="4"/>
  <c r="F29" i="4"/>
  <c r="E29" i="4"/>
  <c r="D29" i="4"/>
  <c r="C29" i="4"/>
  <c r="B29" i="4"/>
  <c r="C12" i="4"/>
  <c r="C10" i="4"/>
  <c r="C9" i="4"/>
  <c r="C8" i="4"/>
  <c r="C7" i="4"/>
  <c r="C6" i="4"/>
  <c r="C5" i="4"/>
  <c r="C4" i="4"/>
  <c r="C3" i="4"/>
  <c r="C2" i="4"/>
  <c r="G30" i="3"/>
  <c r="F30" i="3"/>
  <c r="E30" i="3"/>
  <c r="D30" i="3"/>
  <c r="C30" i="3"/>
  <c r="C12" i="3"/>
  <c r="B30" i="3"/>
  <c r="C29" i="3"/>
  <c r="D29" i="3"/>
  <c r="E29" i="3"/>
  <c r="F29" i="3"/>
  <c r="G29" i="3"/>
  <c r="B29" i="3"/>
  <c r="C21" i="3"/>
  <c r="D21" i="3"/>
  <c r="E21" i="3"/>
  <c r="F21" i="3"/>
  <c r="G21" i="3"/>
  <c r="C22" i="3"/>
  <c r="D22" i="3"/>
  <c r="E22" i="3"/>
  <c r="F22" i="3"/>
  <c r="G22" i="3"/>
  <c r="C23" i="3"/>
  <c r="D23" i="3"/>
  <c r="E23" i="3"/>
  <c r="F23" i="3"/>
  <c r="G23" i="3"/>
  <c r="C24" i="3"/>
  <c r="D24" i="3"/>
  <c r="E24" i="3"/>
  <c r="F24" i="3"/>
  <c r="G24" i="3"/>
  <c r="C25" i="3"/>
  <c r="D25" i="3"/>
  <c r="E25" i="3"/>
  <c r="F25" i="3"/>
  <c r="G25" i="3"/>
  <c r="C26" i="3"/>
  <c r="D26" i="3"/>
  <c r="E26" i="3"/>
  <c r="F26" i="3"/>
  <c r="G26" i="3"/>
  <c r="C27" i="3"/>
  <c r="D27" i="3"/>
  <c r="E27" i="3"/>
  <c r="F27" i="3"/>
  <c r="G27" i="3"/>
  <c r="C28" i="3"/>
  <c r="D28" i="3"/>
  <c r="E28" i="3"/>
  <c r="F28" i="3"/>
  <c r="G28" i="3"/>
  <c r="D20" i="3"/>
  <c r="E20" i="3"/>
  <c r="F20" i="3"/>
  <c r="G20" i="3"/>
  <c r="C20" i="3"/>
  <c r="B21" i="3"/>
  <c r="B22" i="3"/>
  <c r="B23" i="3"/>
  <c r="B24" i="3"/>
  <c r="B25" i="3"/>
  <c r="B26" i="3"/>
  <c r="B27" i="3"/>
  <c r="B28" i="3"/>
  <c r="B20" i="3"/>
  <c r="C3" i="3"/>
  <c r="C4" i="3"/>
  <c r="C5" i="3"/>
  <c r="C6" i="3"/>
  <c r="C7" i="3"/>
  <c r="C8" i="3"/>
  <c r="C9" i="3"/>
  <c r="C10" i="3"/>
  <c r="C2" i="3"/>
  <c r="M12" i="1"/>
  <c r="K12" i="1"/>
  <c r="E39" i="1"/>
  <c r="E38" i="1"/>
  <c r="E40" i="1"/>
  <c r="B17" i="1"/>
  <c r="D17" i="1"/>
  <c r="F17" i="1"/>
  <c r="H17" i="1"/>
  <c r="J17" i="1"/>
  <c r="L17" i="1"/>
  <c r="B18" i="1"/>
  <c r="D18" i="1"/>
  <c r="F18" i="1"/>
  <c r="H18" i="1"/>
  <c r="J18" i="1"/>
  <c r="L18" i="1"/>
  <c r="B19" i="1"/>
  <c r="D19" i="1"/>
  <c r="F19" i="1"/>
  <c r="H19" i="1"/>
  <c r="J19" i="1"/>
  <c r="L19" i="1"/>
  <c r="B20" i="1"/>
  <c r="D20" i="1"/>
  <c r="F20" i="1"/>
  <c r="H20" i="1"/>
  <c r="J20" i="1"/>
  <c r="L20" i="1"/>
  <c r="B21" i="1"/>
  <c r="D21" i="1"/>
  <c r="F21" i="1"/>
  <c r="H21" i="1"/>
  <c r="J21" i="1"/>
  <c r="L21" i="1"/>
  <c r="B22" i="1"/>
  <c r="D22" i="1"/>
  <c r="F22" i="1"/>
  <c r="H22" i="1"/>
  <c r="J22" i="1"/>
  <c r="L22" i="1"/>
  <c r="B23" i="1"/>
  <c r="D23" i="1"/>
  <c r="F23" i="1"/>
  <c r="H23" i="1"/>
  <c r="J23" i="1"/>
  <c r="L23" i="1"/>
  <c r="B24" i="1"/>
  <c r="D24" i="1"/>
  <c r="F24" i="1"/>
  <c r="H24" i="1"/>
  <c r="J24" i="1"/>
  <c r="L24" i="1"/>
  <c r="L16" i="1"/>
  <c r="J16" i="1"/>
  <c r="H16" i="1"/>
  <c r="F16" i="1"/>
  <c r="D16" i="1"/>
  <c r="B16" i="1"/>
  <c r="E32" i="1"/>
  <c r="E33" i="1"/>
  <c r="E34" i="1"/>
  <c r="E35" i="1"/>
  <c r="E36" i="1"/>
  <c r="E37" i="1"/>
  <c r="E31" i="1"/>
  <c r="I12" i="1"/>
  <c r="G12" i="1"/>
  <c r="E12" i="1"/>
  <c r="C12" i="1"/>
  <c r="C31" i="1"/>
  <c r="C32" i="1"/>
  <c r="C33" i="1"/>
  <c r="C34" i="1"/>
  <c r="C35" i="1"/>
  <c r="C36" i="1"/>
  <c r="C37" i="1"/>
  <c r="C38" i="1"/>
  <c r="C39" i="1"/>
  <c r="L11" i="1"/>
  <c r="J11" i="1"/>
  <c r="H11" i="1"/>
  <c r="F11" i="1"/>
  <c r="D11" i="1"/>
  <c r="B11" i="1"/>
</calcChain>
</file>

<file path=xl/sharedStrings.xml><?xml version="1.0" encoding="utf-8"?>
<sst xmlns="http://schemas.openxmlformats.org/spreadsheetml/2006/main" count="465" uniqueCount="56">
  <si>
    <t>Image</t>
  </si>
  <si>
    <t>Proposed Algorithm</t>
  </si>
  <si>
    <t>ISBF</t>
  </si>
  <si>
    <t>MSBF</t>
  </si>
  <si>
    <t>SBF</t>
  </si>
  <si>
    <t>MNT</t>
  </si>
  <si>
    <t>RSA</t>
  </si>
  <si>
    <t>#1</t>
  </si>
  <si>
    <t>#2</t>
  </si>
  <si>
    <t>#3</t>
  </si>
  <si>
    <t>#4</t>
  </si>
  <si>
    <t>#5</t>
  </si>
  <si>
    <t>#6</t>
  </si>
  <si>
    <t>#7</t>
  </si>
  <si>
    <t>#8</t>
  </si>
  <si>
    <t>#9</t>
  </si>
  <si>
    <t xml:space="preserve">Average </t>
  </si>
  <si>
    <t>Average time per traced contour pixel</t>
  </si>
  <si>
    <t>LSE</t>
  </si>
  <si>
    <t>R-square</t>
  </si>
  <si>
    <t>Total</t>
  </si>
  <si>
    <t>Number</t>
  </si>
  <si>
    <t>Proposed</t>
  </si>
  <si>
    <t xml:space="preserve">Number </t>
  </si>
  <si>
    <t>%</t>
  </si>
  <si>
    <r>
      <t>2.45</t>
    </r>
    <r>
      <rPr>
        <sz val="11"/>
        <color theme="1"/>
        <rFont val="Wingdings 2"/>
      </rPr>
      <t>Í</t>
    </r>
    <r>
      <rPr>
        <sz val="11"/>
        <color theme="1"/>
        <rFont val="Times New Roman"/>
      </rPr>
      <t>10</t>
    </r>
    <r>
      <rPr>
        <vertAlign val="superscript"/>
        <sz val="11"/>
        <color theme="1"/>
        <rFont val="Times New Roman"/>
      </rPr>
      <t>-07</t>
    </r>
  </si>
  <si>
    <r>
      <t>2.71</t>
    </r>
    <r>
      <rPr>
        <sz val="11"/>
        <color theme="1"/>
        <rFont val="Wingdings 2"/>
      </rPr>
      <t>Í</t>
    </r>
    <r>
      <rPr>
        <sz val="11"/>
        <color theme="1"/>
        <rFont val="Times New Roman"/>
      </rPr>
      <t>10</t>
    </r>
    <r>
      <rPr>
        <vertAlign val="superscript"/>
        <sz val="11"/>
        <color theme="1"/>
        <rFont val="Times New Roman"/>
      </rPr>
      <t>-07</t>
    </r>
  </si>
  <si>
    <r>
      <t>3.59</t>
    </r>
    <r>
      <rPr>
        <sz val="11"/>
        <color theme="1"/>
        <rFont val="Wingdings 2"/>
      </rPr>
      <t>Í</t>
    </r>
    <r>
      <rPr>
        <sz val="11"/>
        <color theme="1"/>
        <rFont val="Times New Roman"/>
      </rPr>
      <t>10</t>
    </r>
    <r>
      <rPr>
        <vertAlign val="superscript"/>
        <sz val="11"/>
        <color theme="1"/>
        <rFont val="Times New Roman"/>
      </rPr>
      <t>-07</t>
    </r>
  </si>
  <si>
    <r>
      <t>2.75</t>
    </r>
    <r>
      <rPr>
        <sz val="11"/>
        <color theme="1"/>
        <rFont val="Wingdings 2"/>
      </rPr>
      <t>Í</t>
    </r>
    <r>
      <rPr>
        <sz val="11"/>
        <color theme="1"/>
        <rFont val="Times New Roman"/>
      </rPr>
      <t>10</t>
    </r>
    <r>
      <rPr>
        <vertAlign val="superscript"/>
        <sz val="11"/>
        <color theme="1"/>
        <rFont val="Times New Roman"/>
      </rPr>
      <t>-07</t>
    </r>
  </si>
  <si>
    <r>
      <t>3.09</t>
    </r>
    <r>
      <rPr>
        <sz val="11"/>
        <color theme="1"/>
        <rFont val="Wingdings 2"/>
      </rPr>
      <t>Í</t>
    </r>
    <r>
      <rPr>
        <sz val="11"/>
        <color theme="1"/>
        <rFont val="Times New Roman"/>
      </rPr>
      <t>10</t>
    </r>
    <r>
      <rPr>
        <vertAlign val="superscript"/>
        <sz val="11"/>
        <color theme="1"/>
        <rFont val="Times New Roman"/>
      </rPr>
      <t>-07</t>
    </r>
  </si>
  <si>
    <r>
      <t>3.79</t>
    </r>
    <r>
      <rPr>
        <sz val="11"/>
        <color theme="1"/>
        <rFont val="Wingdings 2"/>
      </rPr>
      <t>Í</t>
    </r>
    <r>
      <rPr>
        <sz val="11"/>
        <color theme="1"/>
        <rFont val="Times New Roman"/>
      </rPr>
      <t>10</t>
    </r>
    <r>
      <rPr>
        <vertAlign val="superscript"/>
        <sz val="11"/>
        <color theme="1"/>
        <rFont val="Times New Roman"/>
      </rPr>
      <t>-07</t>
    </r>
  </si>
  <si>
    <r>
      <t xml:space="preserve">1.62 </t>
    </r>
    <r>
      <rPr>
        <sz val="11"/>
        <color theme="1"/>
        <rFont val="Wingdings 2"/>
      </rPr>
      <t>Í</t>
    </r>
    <r>
      <rPr>
        <sz val="11"/>
        <color theme="1"/>
        <rFont val="Times New Roman"/>
      </rPr>
      <t xml:space="preserve"> 10</t>
    </r>
    <r>
      <rPr>
        <vertAlign val="superscript"/>
        <sz val="11"/>
        <color theme="1"/>
        <rFont val="Times New Roman"/>
      </rPr>
      <t xml:space="preserve">-07 </t>
    </r>
    <r>
      <rPr>
        <sz val="11"/>
        <color theme="1"/>
        <rFont val="Times New Roman"/>
      </rPr>
      <t>+ 0.0156</t>
    </r>
  </si>
  <si>
    <r>
      <t xml:space="preserve">1.79 </t>
    </r>
    <r>
      <rPr>
        <sz val="11"/>
        <color theme="1"/>
        <rFont val="Wingdings 2"/>
      </rPr>
      <t>Í</t>
    </r>
    <r>
      <rPr>
        <sz val="11"/>
        <color theme="1"/>
        <rFont val="Times New Roman"/>
      </rPr>
      <t xml:space="preserve"> 10</t>
    </r>
    <r>
      <rPr>
        <vertAlign val="superscript"/>
        <sz val="11"/>
        <color theme="1"/>
        <rFont val="Times New Roman"/>
      </rPr>
      <t xml:space="preserve">-07 </t>
    </r>
    <r>
      <rPr>
        <sz val="11"/>
        <color theme="1"/>
        <rFont val="Times New Roman"/>
      </rPr>
      <t>+ 0.0173</t>
    </r>
  </si>
  <si>
    <r>
      <t xml:space="preserve">2.87 </t>
    </r>
    <r>
      <rPr>
        <sz val="11"/>
        <color theme="1"/>
        <rFont val="Wingdings 2"/>
      </rPr>
      <t>Í</t>
    </r>
    <r>
      <rPr>
        <sz val="11"/>
        <color theme="1"/>
        <rFont val="Times New Roman"/>
      </rPr>
      <t xml:space="preserve"> 10</t>
    </r>
    <r>
      <rPr>
        <vertAlign val="superscript"/>
        <sz val="11"/>
        <color theme="1"/>
        <rFont val="Times New Roman"/>
      </rPr>
      <t xml:space="preserve">-07 </t>
    </r>
    <r>
      <rPr>
        <sz val="11"/>
        <color theme="1"/>
        <rFont val="Times New Roman"/>
      </rPr>
      <t>+ 0.0124</t>
    </r>
  </si>
  <si>
    <r>
      <t xml:space="preserve">1.79 </t>
    </r>
    <r>
      <rPr>
        <sz val="11"/>
        <color theme="1"/>
        <rFont val="Wingdings 2"/>
      </rPr>
      <t>Í</t>
    </r>
    <r>
      <rPr>
        <sz val="11"/>
        <color theme="1"/>
        <rFont val="Times New Roman"/>
      </rPr>
      <t xml:space="preserve"> 10</t>
    </r>
    <r>
      <rPr>
        <vertAlign val="superscript"/>
        <sz val="11"/>
        <color theme="1"/>
        <rFont val="Times New Roman"/>
      </rPr>
      <t xml:space="preserve">-07 </t>
    </r>
    <r>
      <rPr>
        <sz val="11"/>
        <color theme="1"/>
        <rFont val="Times New Roman"/>
      </rPr>
      <t>+ 0.0164</t>
    </r>
  </si>
  <si>
    <r>
      <t xml:space="preserve">2.03 </t>
    </r>
    <r>
      <rPr>
        <sz val="11"/>
        <color theme="1"/>
        <rFont val="Wingdings 2"/>
      </rPr>
      <t>Í</t>
    </r>
    <r>
      <rPr>
        <sz val="11"/>
        <color theme="1"/>
        <rFont val="Times New Roman"/>
      </rPr>
      <t xml:space="preserve"> 10</t>
    </r>
    <r>
      <rPr>
        <vertAlign val="superscript"/>
        <sz val="11"/>
        <color theme="1"/>
        <rFont val="Times New Roman"/>
      </rPr>
      <t xml:space="preserve">-07 </t>
    </r>
    <r>
      <rPr>
        <sz val="11"/>
        <color theme="1"/>
        <rFont val="Times New Roman"/>
      </rPr>
      <t>+ 0.0161</t>
    </r>
  </si>
  <si>
    <r>
      <t xml:space="preserve">2.77 </t>
    </r>
    <r>
      <rPr>
        <sz val="11"/>
        <color theme="1"/>
        <rFont val="Wingdings 2"/>
      </rPr>
      <t>Í</t>
    </r>
    <r>
      <rPr>
        <sz val="11"/>
        <color theme="1"/>
        <rFont val="Times New Roman"/>
      </rPr>
      <t xml:space="preserve"> 10</t>
    </r>
    <r>
      <rPr>
        <vertAlign val="superscript"/>
        <sz val="11"/>
        <color theme="1"/>
        <rFont val="Times New Roman"/>
      </rPr>
      <t xml:space="preserve">-07 </t>
    </r>
    <r>
      <rPr>
        <sz val="11"/>
        <color theme="1"/>
        <rFont val="Times New Roman"/>
      </rPr>
      <t>+ 0.0155</t>
    </r>
  </si>
  <si>
    <r>
      <t>2.45</t>
    </r>
    <r>
      <rPr>
        <sz val="8"/>
        <color theme="1"/>
        <rFont val="Wingdings 2"/>
      </rPr>
      <t>Í</t>
    </r>
    <r>
      <rPr>
        <sz val="8"/>
        <color theme="1"/>
        <rFont val="Times New Roman"/>
      </rPr>
      <t>10</t>
    </r>
    <r>
      <rPr>
        <vertAlign val="superscript"/>
        <sz val="8"/>
        <color theme="1"/>
        <rFont val="Times New Roman"/>
      </rPr>
      <t>-07</t>
    </r>
  </si>
  <si>
    <r>
      <t>2.71</t>
    </r>
    <r>
      <rPr>
        <sz val="8"/>
        <color theme="1"/>
        <rFont val="Wingdings 2"/>
      </rPr>
      <t>Í</t>
    </r>
    <r>
      <rPr>
        <sz val="8"/>
        <color theme="1"/>
        <rFont val="Times New Roman"/>
      </rPr>
      <t>10</t>
    </r>
    <r>
      <rPr>
        <vertAlign val="superscript"/>
        <sz val="8"/>
        <color theme="1"/>
        <rFont val="Times New Roman"/>
      </rPr>
      <t>-07</t>
    </r>
  </si>
  <si>
    <r>
      <t>3.59</t>
    </r>
    <r>
      <rPr>
        <sz val="8"/>
        <color theme="1"/>
        <rFont val="Wingdings 2"/>
      </rPr>
      <t>Í</t>
    </r>
    <r>
      <rPr>
        <sz val="8"/>
        <color theme="1"/>
        <rFont val="Times New Roman"/>
      </rPr>
      <t>10</t>
    </r>
    <r>
      <rPr>
        <vertAlign val="superscript"/>
        <sz val="8"/>
        <color theme="1"/>
        <rFont val="Times New Roman"/>
      </rPr>
      <t>-07</t>
    </r>
  </si>
  <si>
    <r>
      <t>2.75</t>
    </r>
    <r>
      <rPr>
        <sz val="8"/>
        <color theme="1"/>
        <rFont val="Wingdings 2"/>
      </rPr>
      <t>Í</t>
    </r>
    <r>
      <rPr>
        <sz val="8"/>
        <color theme="1"/>
        <rFont val="Times New Roman"/>
      </rPr>
      <t>10</t>
    </r>
    <r>
      <rPr>
        <vertAlign val="superscript"/>
        <sz val="8"/>
        <color theme="1"/>
        <rFont val="Times New Roman"/>
      </rPr>
      <t>-07</t>
    </r>
  </si>
  <si>
    <r>
      <t>3.09</t>
    </r>
    <r>
      <rPr>
        <sz val="8"/>
        <color theme="1"/>
        <rFont val="Wingdings 2"/>
      </rPr>
      <t>Í</t>
    </r>
    <r>
      <rPr>
        <sz val="8"/>
        <color theme="1"/>
        <rFont val="Times New Roman"/>
      </rPr>
      <t>10</t>
    </r>
    <r>
      <rPr>
        <vertAlign val="superscript"/>
        <sz val="8"/>
        <color theme="1"/>
        <rFont val="Times New Roman"/>
      </rPr>
      <t>-07</t>
    </r>
  </si>
  <si>
    <r>
      <t>3.79</t>
    </r>
    <r>
      <rPr>
        <sz val="8"/>
        <color theme="1"/>
        <rFont val="Wingdings 2"/>
      </rPr>
      <t>Í</t>
    </r>
    <r>
      <rPr>
        <sz val="8"/>
        <color theme="1"/>
        <rFont val="Times New Roman"/>
      </rPr>
      <t>10</t>
    </r>
    <r>
      <rPr>
        <vertAlign val="superscript"/>
        <sz val="8"/>
        <color theme="1"/>
        <rFont val="Times New Roman"/>
      </rPr>
      <t>-07</t>
    </r>
  </si>
  <si>
    <r>
      <t xml:space="preserve">1.62 </t>
    </r>
    <r>
      <rPr>
        <sz val="8"/>
        <color theme="1"/>
        <rFont val="Wingdings 2"/>
      </rPr>
      <t>Í</t>
    </r>
    <r>
      <rPr>
        <sz val="8"/>
        <color theme="1"/>
        <rFont val="Times New Roman"/>
      </rPr>
      <t xml:space="preserve"> 10</t>
    </r>
    <r>
      <rPr>
        <vertAlign val="superscript"/>
        <sz val="8"/>
        <color theme="1"/>
        <rFont val="Times New Roman"/>
      </rPr>
      <t xml:space="preserve">-07 </t>
    </r>
    <r>
      <rPr>
        <sz val="8"/>
        <color theme="1"/>
        <rFont val="Times New Roman"/>
      </rPr>
      <t>+ 0.0156</t>
    </r>
  </si>
  <si>
    <r>
      <t xml:space="preserve">1.79 </t>
    </r>
    <r>
      <rPr>
        <sz val="8"/>
        <color theme="1"/>
        <rFont val="Wingdings 2"/>
      </rPr>
      <t>Í</t>
    </r>
    <r>
      <rPr>
        <sz val="8"/>
        <color theme="1"/>
        <rFont val="Times New Roman"/>
      </rPr>
      <t xml:space="preserve"> 10</t>
    </r>
    <r>
      <rPr>
        <vertAlign val="superscript"/>
        <sz val="8"/>
        <color theme="1"/>
        <rFont val="Times New Roman"/>
      </rPr>
      <t xml:space="preserve">-07 </t>
    </r>
    <r>
      <rPr>
        <sz val="8"/>
        <color theme="1"/>
        <rFont val="Times New Roman"/>
      </rPr>
      <t>+ 0.0173</t>
    </r>
  </si>
  <si>
    <r>
      <t xml:space="preserve">2.87 </t>
    </r>
    <r>
      <rPr>
        <sz val="8"/>
        <color theme="1"/>
        <rFont val="Wingdings 2"/>
      </rPr>
      <t>Í</t>
    </r>
    <r>
      <rPr>
        <sz val="8"/>
        <color theme="1"/>
        <rFont val="Times New Roman"/>
      </rPr>
      <t xml:space="preserve"> 10</t>
    </r>
    <r>
      <rPr>
        <vertAlign val="superscript"/>
        <sz val="8"/>
        <color theme="1"/>
        <rFont val="Times New Roman"/>
      </rPr>
      <t xml:space="preserve">-07 </t>
    </r>
    <r>
      <rPr>
        <sz val="8"/>
        <color theme="1"/>
        <rFont val="Times New Roman"/>
      </rPr>
      <t>+ 0.0124</t>
    </r>
  </si>
  <si>
    <r>
      <t xml:space="preserve">1.79 </t>
    </r>
    <r>
      <rPr>
        <sz val="8"/>
        <color theme="1"/>
        <rFont val="Wingdings 2"/>
      </rPr>
      <t>Í</t>
    </r>
    <r>
      <rPr>
        <sz val="8"/>
        <color theme="1"/>
        <rFont val="Times New Roman"/>
      </rPr>
      <t xml:space="preserve"> 10</t>
    </r>
    <r>
      <rPr>
        <vertAlign val="superscript"/>
        <sz val="8"/>
        <color theme="1"/>
        <rFont val="Times New Roman"/>
      </rPr>
      <t xml:space="preserve">-07 </t>
    </r>
    <r>
      <rPr>
        <sz val="8"/>
        <color theme="1"/>
        <rFont val="Times New Roman"/>
      </rPr>
      <t>+ 0.0164</t>
    </r>
  </si>
  <si>
    <r>
      <t xml:space="preserve">2.03 </t>
    </r>
    <r>
      <rPr>
        <sz val="8"/>
        <color theme="1"/>
        <rFont val="Wingdings 2"/>
      </rPr>
      <t>Í</t>
    </r>
    <r>
      <rPr>
        <sz val="8"/>
        <color theme="1"/>
        <rFont val="Times New Roman"/>
      </rPr>
      <t xml:space="preserve"> 10</t>
    </r>
    <r>
      <rPr>
        <vertAlign val="superscript"/>
        <sz val="8"/>
        <color theme="1"/>
        <rFont val="Times New Roman"/>
      </rPr>
      <t xml:space="preserve">-07 </t>
    </r>
    <r>
      <rPr>
        <sz val="8"/>
        <color theme="1"/>
        <rFont val="Times New Roman"/>
      </rPr>
      <t>+ 0.0161</t>
    </r>
  </si>
  <si>
    <r>
      <t xml:space="preserve">2.77 </t>
    </r>
    <r>
      <rPr>
        <sz val="8"/>
        <color theme="1"/>
        <rFont val="Wingdings 2"/>
      </rPr>
      <t>Í</t>
    </r>
    <r>
      <rPr>
        <sz val="8"/>
        <color theme="1"/>
        <rFont val="Times New Roman"/>
      </rPr>
      <t xml:space="preserve"> 10</t>
    </r>
    <r>
      <rPr>
        <vertAlign val="superscript"/>
        <sz val="8"/>
        <color theme="1"/>
        <rFont val="Times New Roman"/>
      </rPr>
      <t xml:space="preserve">-07 </t>
    </r>
    <r>
      <rPr>
        <sz val="8"/>
        <color theme="1"/>
        <rFont val="Times New Roman"/>
      </rPr>
      <t>+ 0.0155</t>
    </r>
  </si>
  <si>
    <t>OpenCV</t>
  </si>
  <si>
    <t>Time</t>
  </si>
  <si>
    <t>predicted t</t>
  </si>
  <si>
    <t>a</t>
  </si>
  <si>
    <t>b</t>
  </si>
  <si>
    <t>residual</t>
  </si>
  <si>
    <t>squared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</si>
</sst>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0.00000"/>
    <numFmt numFmtId="178" formatCode="0.00E+00;\_x0000_"/>
  </numFmts>
  <fonts count="13" x14ac:knownFonts="1">
    <font>
      <sz val="12"/>
      <color theme="1"/>
      <name val="Calibri"/>
      <family val="2"/>
      <scheme val="minor"/>
    </font>
    <font>
      <sz val="8"/>
      <color theme="1"/>
      <name val="Times New Roman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Times New Roman"/>
    </font>
    <font>
      <sz val="11"/>
      <color theme="1"/>
      <name val="Wingdings 2"/>
    </font>
    <font>
      <vertAlign val="superscript"/>
      <sz val="11"/>
      <color theme="1"/>
      <name val="Times New Roman"/>
    </font>
    <font>
      <sz val="8"/>
      <color theme="1"/>
      <name val="Wingdings 2"/>
    </font>
    <font>
      <vertAlign val="superscript"/>
      <sz val="8"/>
      <color theme="1"/>
      <name val="Times New Roman"/>
    </font>
    <font>
      <sz val="12"/>
      <color rgb="FF9C0006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굴림"/>
      <family val="2"/>
      <charset val="129"/>
    </font>
    <font>
      <sz val="11"/>
      <color rgb="FF000000"/>
      <name val="Calibri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B3B3B3"/>
        <bgColor indexed="64"/>
      </patternFill>
    </fill>
    <fill>
      <patternFill patternType="solid">
        <fgColor rgb="FFFFC7CE"/>
      </patternFill>
    </fill>
    <fill>
      <patternFill patternType="solid">
        <fgColor rgb="FFA5A5A5"/>
      </patternFill>
    </fill>
    <fill>
      <patternFill patternType="solid">
        <fgColor rgb="FFDBDBDB"/>
        <bgColor rgb="FF000000"/>
      </patternFill>
    </fill>
  </fills>
  <borders count="10">
    <border>
      <left/>
      <right/>
      <top/>
      <bottom/>
      <diagonal/>
    </border>
    <border>
      <left/>
      <right/>
      <top style="double">
        <color auto="1"/>
      </top>
      <bottom style="mediumDashed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</borders>
  <cellStyleXfs count="20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9" fillId="3" borderId="0" applyNumberFormat="0" applyBorder="0" applyAlignment="0" applyProtection="0"/>
    <xf numFmtId="0" fontId="10" fillId="4" borderId="7" applyNumberFormat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0">
    <xf numFmtId="0" fontId="0" fillId="0" borderId="0" xfId="0"/>
    <xf numFmtId="0" fontId="1" fillId="0" borderId="0" xfId="0" applyFont="1" applyAlignment="1">
      <alignment horizontal="justify" vertical="center"/>
    </xf>
    <xf numFmtId="0" fontId="1" fillId="0" borderId="3" xfId="0" applyFont="1" applyBorder="1" applyAlignment="1">
      <alignment horizontal="justify" vertical="center"/>
    </xf>
    <xf numFmtId="0" fontId="1" fillId="0" borderId="5" xfId="0" applyFont="1" applyBorder="1" applyAlignment="1">
      <alignment horizontal="justify" vertical="center"/>
    </xf>
    <xf numFmtId="0" fontId="1" fillId="0" borderId="6" xfId="0" applyFont="1" applyBorder="1" applyAlignment="1">
      <alignment horizontal="justify" vertical="center"/>
    </xf>
    <xf numFmtId="3" fontId="1" fillId="0" borderId="0" xfId="0" applyNumberFormat="1" applyFont="1" applyAlignment="1">
      <alignment horizontal="justify" vertical="center"/>
    </xf>
    <xf numFmtId="3" fontId="1" fillId="0" borderId="5" xfId="0" applyNumberFormat="1" applyFont="1" applyBorder="1" applyAlignment="1">
      <alignment horizontal="justify" vertical="center"/>
    </xf>
    <xf numFmtId="0" fontId="4" fillId="0" borderId="1" xfId="0" applyFont="1" applyBorder="1" applyAlignment="1">
      <alignment horizontal="justify" vertical="center"/>
    </xf>
    <xf numFmtId="0" fontId="4" fillId="0" borderId="2" xfId="0" applyFont="1" applyBorder="1" applyAlignment="1">
      <alignment horizontal="justify" vertical="center"/>
    </xf>
    <xf numFmtId="0" fontId="4" fillId="2" borderId="2" xfId="0" applyFont="1" applyFill="1" applyBorder="1" applyAlignment="1">
      <alignment horizontal="justify" vertical="center"/>
    </xf>
    <xf numFmtId="0" fontId="4" fillId="0" borderId="0" xfId="0" applyFont="1" applyAlignment="1">
      <alignment horizontal="justify" vertical="center"/>
    </xf>
    <xf numFmtId="0" fontId="4" fillId="2" borderId="0" xfId="0" applyFont="1" applyFill="1" applyAlignment="1">
      <alignment horizontal="justify" vertical="center"/>
    </xf>
    <xf numFmtId="0" fontId="4" fillId="0" borderId="3" xfId="0" applyFont="1" applyBorder="1" applyAlignment="1">
      <alignment horizontal="justify" vertical="center"/>
    </xf>
    <xf numFmtId="0" fontId="4" fillId="2" borderId="3" xfId="0" applyFont="1" applyFill="1" applyBorder="1" applyAlignment="1">
      <alignment horizontal="justify" vertical="center"/>
    </xf>
    <xf numFmtId="0" fontId="4" fillId="0" borderId="4" xfId="0" applyFont="1" applyBorder="1" applyAlignment="1">
      <alignment horizontal="justify" vertical="center"/>
    </xf>
    <xf numFmtId="0" fontId="4" fillId="2" borderId="4" xfId="0" applyFont="1" applyFill="1" applyBorder="1" applyAlignment="1">
      <alignment horizontal="justify" vertical="center"/>
    </xf>
    <xf numFmtId="0" fontId="4" fillId="0" borderId="5" xfId="0" applyFont="1" applyBorder="1" applyAlignment="1">
      <alignment horizontal="justify" vertical="center"/>
    </xf>
    <xf numFmtId="0" fontId="4" fillId="2" borderId="5" xfId="0" applyFont="1" applyFill="1" applyBorder="1" applyAlignment="1">
      <alignment horizontal="justify" vertical="center"/>
    </xf>
    <xf numFmtId="0" fontId="1" fillId="0" borderId="3" xfId="0" applyFont="1" applyBorder="1" applyAlignment="1">
      <alignment horizontal="justify" vertical="center"/>
    </xf>
    <xf numFmtId="0" fontId="1" fillId="0" borderId="6" xfId="0" applyFont="1" applyBorder="1" applyAlignment="1">
      <alignment horizontal="justify" vertical="center"/>
    </xf>
    <xf numFmtId="0" fontId="1" fillId="0" borderId="3" xfId="0" applyFont="1" applyBorder="1" applyAlignment="1">
      <alignment horizontal="justify" vertical="center"/>
    </xf>
    <xf numFmtId="0" fontId="1" fillId="0" borderId="1" xfId="0" applyFont="1" applyBorder="1" applyAlignment="1">
      <alignment horizontal="justify" vertical="center"/>
    </xf>
    <xf numFmtId="0" fontId="1" fillId="2" borderId="0" xfId="0" applyFont="1" applyFill="1" applyAlignment="1">
      <alignment horizontal="justify" vertical="center"/>
    </xf>
    <xf numFmtId="0" fontId="1" fillId="2" borderId="3" xfId="0" applyFont="1" applyFill="1" applyBorder="1" applyAlignment="1">
      <alignment horizontal="justify" vertical="center"/>
    </xf>
    <xf numFmtId="0" fontId="1" fillId="2" borderId="5" xfId="0" applyFont="1" applyFill="1" applyBorder="1" applyAlignment="1">
      <alignment horizontal="justify" vertical="center"/>
    </xf>
    <xf numFmtId="0" fontId="1" fillId="0" borderId="6" xfId="0" applyFont="1" applyBorder="1" applyAlignment="1">
      <alignment horizontal="justify" vertical="center"/>
    </xf>
    <xf numFmtId="0" fontId="1" fillId="0" borderId="3" xfId="0" applyFont="1" applyBorder="1" applyAlignment="1">
      <alignment horizontal="justify" vertical="center"/>
    </xf>
    <xf numFmtId="0" fontId="11" fillId="0" borderId="0" xfId="0" applyFont="1"/>
    <xf numFmtId="0" fontId="12" fillId="5" borderId="8" xfId="0" applyFont="1" applyFill="1" applyBorder="1" applyAlignment="1">
      <alignment vertical="center"/>
    </xf>
    <xf numFmtId="0" fontId="12" fillId="0" borderId="8" xfId="0" applyFont="1" applyBorder="1" applyAlignment="1">
      <alignment vertical="center"/>
    </xf>
    <xf numFmtId="0" fontId="12" fillId="5" borderId="9" xfId="0" applyFont="1" applyFill="1" applyBorder="1" applyAlignment="1">
      <alignment vertical="center"/>
    </xf>
    <xf numFmtId="165" fontId="0" fillId="0" borderId="0" xfId="0" applyNumberFormat="1"/>
    <xf numFmtId="11" fontId="0" fillId="0" borderId="0" xfId="0" applyNumberFormat="1"/>
    <xf numFmtId="165" fontId="10" fillId="4" borderId="7" xfId="44" applyNumberFormat="1"/>
    <xf numFmtId="165" fontId="9" fillId="3" borderId="0" xfId="43" applyNumberFormat="1"/>
    <xf numFmtId="0" fontId="1" fillId="0" borderId="0" xfId="0" applyFont="1" applyFill="1" applyBorder="1" applyAlignment="1">
      <alignment horizontal="justify" vertical="center"/>
    </xf>
    <xf numFmtId="0" fontId="1" fillId="0" borderId="0" xfId="0" applyFont="1" applyBorder="1" applyAlignment="1">
      <alignment horizontal="justify" vertical="center"/>
    </xf>
    <xf numFmtId="0" fontId="0" fillId="0" borderId="0" xfId="0" applyAlignment="1">
      <alignment horizontal="center"/>
    </xf>
    <xf numFmtId="0" fontId="1" fillId="2" borderId="0" xfId="0" applyFont="1" applyFill="1" applyBorder="1" applyAlignment="1">
      <alignment horizontal="justify" vertical="center"/>
    </xf>
    <xf numFmtId="178" fontId="0" fillId="0" borderId="0" xfId="0" applyNumberFormat="1"/>
  </cellXfs>
  <cellStyles count="203">
    <cellStyle name="Bad" xfId="43" builtinId="27"/>
    <cellStyle name="Check Cell" xfId="44" builtinId="2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Normal" xfId="0" builtinId="0"/>
  </cellStyles>
  <dxfs count="2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Proposed Algorithm</c:v>
                </c:pt>
              </c:strCache>
            </c:strRef>
          </c:tx>
          <c:cat>
            <c:numRef>
              <c:f>Sheet1!$S$3:$S$11</c:f>
              <c:numCache>
                <c:formatCode>#,##0</c:formatCode>
                <c:ptCount val="9"/>
                <c:pt idx="0">
                  <c:v>81188.0</c:v>
                </c:pt>
                <c:pt idx="1">
                  <c:v>50824.0</c:v>
                </c:pt>
                <c:pt idx="2">
                  <c:v>152487.0</c:v>
                </c:pt>
                <c:pt idx="3">
                  <c:v>312812.0</c:v>
                </c:pt>
                <c:pt idx="4">
                  <c:v>157374.0</c:v>
                </c:pt>
                <c:pt idx="5">
                  <c:v>98566.0</c:v>
                </c:pt>
                <c:pt idx="6">
                  <c:v>283551.0</c:v>
                </c:pt>
                <c:pt idx="7">
                  <c:v>97015.0</c:v>
                </c:pt>
                <c:pt idx="8">
                  <c:v>445972.0</c:v>
                </c:pt>
              </c:numCache>
            </c:numRef>
          </c:cat>
          <c:val>
            <c:numRef>
              <c:f>Sheet1!$B$2:$B$10</c:f>
              <c:numCache>
                <c:formatCode>General</c:formatCode>
                <c:ptCount val="9"/>
                <c:pt idx="0">
                  <c:v>0.0061</c:v>
                </c:pt>
                <c:pt idx="1">
                  <c:v>0.0045</c:v>
                </c:pt>
                <c:pt idx="2">
                  <c:v>0.0075</c:v>
                </c:pt>
                <c:pt idx="3">
                  <c:v>0.0128</c:v>
                </c:pt>
                <c:pt idx="4">
                  <c:v>0.0078</c:v>
                </c:pt>
                <c:pt idx="5">
                  <c:v>0.0059</c:v>
                </c:pt>
                <c:pt idx="6">
                  <c:v>0.0125</c:v>
                </c:pt>
                <c:pt idx="7">
                  <c:v>0.0153</c:v>
                </c:pt>
                <c:pt idx="8">
                  <c:v>0.021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ISBF</c:v>
                </c:pt>
              </c:strCache>
            </c:strRef>
          </c:tx>
          <c:cat>
            <c:numRef>
              <c:f>Sheet1!$S$3:$S$11</c:f>
              <c:numCache>
                <c:formatCode>#,##0</c:formatCode>
                <c:ptCount val="9"/>
                <c:pt idx="0">
                  <c:v>81188.0</c:v>
                </c:pt>
                <c:pt idx="1">
                  <c:v>50824.0</c:v>
                </c:pt>
                <c:pt idx="2">
                  <c:v>152487.0</c:v>
                </c:pt>
                <c:pt idx="3">
                  <c:v>312812.0</c:v>
                </c:pt>
                <c:pt idx="4">
                  <c:v>157374.0</c:v>
                </c:pt>
                <c:pt idx="5">
                  <c:v>98566.0</c:v>
                </c:pt>
                <c:pt idx="6">
                  <c:v>283551.0</c:v>
                </c:pt>
                <c:pt idx="7">
                  <c:v>97015.0</c:v>
                </c:pt>
                <c:pt idx="8">
                  <c:v>445972.0</c:v>
                </c:pt>
              </c:numCache>
            </c:numRef>
          </c:cat>
          <c:val>
            <c:numRef>
              <c:f>Sheet1!$D$2:$D$10</c:f>
              <c:numCache>
                <c:formatCode>General</c:formatCode>
                <c:ptCount val="9"/>
                <c:pt idx="0">
                  <c:v>0.0086</c:v>
                </c:pt>
                <c:pt idx="1">
                  <c:v>0.0056</c:v>
                </c:pt>
                <c:pt idx="2">
                  <c:v>0.0087</c:v>
                </c:pt>
                <c:pt idx="3">
                  <c:v>0.0143</c:v>
                </c:pt>
                <c:pt idx="4">
                  <c:v>0.0096</c:v>
                </c:pt>
                <c:pt idx="5">
                  <c:v>0.0064</c:v>
                </c:pt>
                <c:pt idx="6">
                  <c:v>0.0163</c:v>
                </c:pt>
                <c:pt idx="7">
                  <c:v>0.0183</c:v>
                </c:pt>
                <c:pt idx="8">
                  <c:v>0.028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7813496"/>
        <c:axId val="2108202136"/>
      </c:lineChart>
      <c:catAx>
        <c:axId val="2087813496"/>
        <c:scaling>
          <c:orientation val="minMax"/>
        </c:scaling>
        <c:delete val="0"/>
        <c:axPos val="b"/>
        <c:numFmt formatCode="#,##0" sourceLinked="1"/>
        <c:majorTickMark val="out"/>
        <c:minorTickMark val="none"/>
        <c:tickLblPos val="nextTo"/>
        <c:crossAx val="2108202136"/>
        <c:crosses val="autoZero"/>
        <c:auto val="1"/>
        <c:lblAlgn val="ctr"/>
        <c:lblOffset val="100"/>
        <c:noMultiLvlLbl val="0"/>
      </c:catAx>
      <c:valAx>
        <c:axId val="2108202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78134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'Sheet2 (3)'!$J$19</c:f>
              <c:strCache>
                <c:ptCount val="1"/>
                <c:pt idx="0">
                  <c:v>Proposed</c:v>
                </c:pt>
              </c:strCache>
            </c:strRef>
          </c:tx>
          <c:xVal>
            <c:numRef>
              <c:f>'Sheet2 (3)'!$J$21:$J$29</c:f>
              <c:numCache>
                <c:formatCode>#,##0</c:formatCode>
                <c:ptCount val="9"/>
                <c:pt idx="0">
                  <c:v>50824.0</c:v>
                </c:pt>
                <c:pt idx="1">
                  <c:v>81188.0</c:v>
                </c:pt>
                <c:pt idx="2">
                  <c:v>97015.0</c:v>
                </c:pt>
                <c:pt idx="3">
                  <c:v>98566.0</c:v>
                </c:pt>
                <c:pt idx="4">
                  <c:v>152487.0</c:v>
                </c:pt>
                <c:pt idx="5">
                  <c:v>157374.0</c:v>
                </c:pt>
                <c:pt idx="6">
                  <c:v>283551.0</c:v>
                </c:pt>
                <c:pt idx="7">
                  <c:v>312812.0</c:v>
                </c:pt>
                <c:pt idx="8">
                  <c:v>445975.0</c:v>
                </c:pt>
              </c:numCache>
            </c:numRef>
          </c:xVal>
          <c:yVal>
            <c:numRef>
              <c:f>'Sheet2 (3)'!$K$21:$K$29</c:f>
              <c:numCache>
                <c:formatCode>General</c:formatCode>
                <c:ptCount val="9"/>
                <c:pt idx="0">
                  <c:v>0.00432</c:v>
                </c:pt>
                <c:pt idx="1">
                  <c:v>0.00596</c:v>
                </c:pt>
                <c:pt idx="2">
                  <c:v>0.00624</c:v>
                </c:pt>
                <c:pt idx="3">
                  <c:v>0.00592</c:v>
                </c:pt>
                <c:pt idx="4">
                  <c:v>0.00778</c:v>
                </c:pt>
                <c:pt idx="5">
                  <c:v>0.00848</c:v>
                </c:pt>
                <c:pt idx="6">
                  <c:v>0.01308</c:v>
                </c:pt>
                <c:pt idx="7">
                  <c:v>0.01406</c:v>
                </c:pt>
                <c:pt idx="8">
                  <c:v>0.01656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'Sheet2 (3)'!$L$19</c:f>
              <c:strCache>
                <c:ptCount val="1"/>
                <c:pt idx="0">
                  <c:v>ISBF</c:v>
                </c:pt>
              </c:strCache>
            </c:strRef>
          </c:tx>
          <c:xVal>
            <c:numRef>
              <c:f>'Sheet2 (3)'!$L$21:$L$29</c:f>
              <c:numCache>
                <c:formatCode>#,##0</c:formatCode>
                <c:ptCount val="9"/>
                <c:pt idx="0">
                  <c:v>50824.0</c:v>
                </c:pt>
                <c:pt idx="1">
                  <c:v>81188.0</c:v>
                </c:pt>
                <c:pt idx="2">
                  <c:v>97015.0</c:v>
                </c:pt>
                <c:pt idx="3">
                  <c:v>98566.0</c:v>
                </c:pt>
                <c:pt idx="4">
                  <c:v>152487.0</c:v>
                </c:pt>
                <c:pt idx="5">
                  <c:v>157374.0</c:v>
                </c:pt>
                <c:pt idx="6">
                  <c:v>283551.0</c:v>
                </c:pt>
                <c:pt idx="7">
                  <c:v>312812.0</c:v>
                </c:pt>
                <c:pt idx="8">
                  <c:v>445972.0</c:v>
                </c:pt>
              </c:numCache>
            </c:numRef>
          </c:xVal>
          <c:yVal>
            <c:numRef>
              <c:f>'Sheet2 (3)'!$M$21:$M$29</c:f>
              <c:numCache>
                <c:formatCode>General</c:formatCode>
                <c:ptCount val="9"/>
                <c:pt idx="0">
                  <c:v>0.00562</c:v>
                </c:pt>
                <c:pt idx="1">
                  <c:v>0.00622</c:v>
                </c:pt>
                <c:pt idx="2">
                  <c:v>0.00688</c:v>
                </c:pt>
                <c:pt idx="3">
                  <c:v>0.00684</c:v>
                </c:pt>
                <c:pt idx="4">
                  <c:v>0.00808</c:v>
                </c:pt>
                <c:pt idx="5">
                  <c:v>0.00908</c:v>
                </c:pt>
                <c:pt idx="6">
                  <c:v>0.0147</c:v>
                </c:pt>
                <c:pt idx="7">
                  <c:v>0.015</c:v>
                </c:pt>
                <c:pt idx="8">
                  <c:v>0.01874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'Sheet2 (3)'!$N$19:$O$19</c:f>
              <c:strCache>
                <c:ptCount val="1"/>
                <c:pt idx="0">
                  <c:v>MSBF</c:v>
                </c:pt>
              </c:strCache>
            </c:strRef>
          </c:tx>
          <c:xVal>
            <c:numRef>
              <c:f>'Sheet2 (3)'!$N$21:$N$29</c:f>
              <c:numCache>
                <c:formatCode>#,##0</c:formatCode>
                <c:ptCount val="9"/>
                <c:pt idx="0">
                  <c:v>45003.0</c:v>
                </c:pt>
                <c:pt idx="1">
                  <c:v>73743.0</c:v>
                </c:pt>
                <c:pt idx="2">
                  <c:v>86822.0</c:v>
                </c:pt>
                <c:pt idx="3">
                  <c:v>91176.0</c:v>
                </c:pt>
                <c:pt idx="4">
                  <c:v>139589.0</c:v>
                </c:pt>
                <c:pt idx="5">
                  <c:v>142447.0</c:v>
                </c:pt>
                <c:pt idx="6">
                  <c:v>264108.0</c:v>
                </c:pt>
                <c:pt idx="7">
                  <c:v>283709.0</c:v>
                </c:pt>
                <c:pt idx="8">
                  <c:v>417687.0</c:v>
                </c:pt>
              </c:numCache>
            </c:numRef>
          </c:xVal>
          <c:yVal>
            <c:numRef>
              <c:f>'Sheet2 (3)'!$O$21:$O$29</c:f>
              <c:numCache>
                <c:formatCode>General</c:formatCode>
                <c:ptCount val="9"/>
                <c:pt idx="0">
                  <c:v>0.00592</c:v>
                </c:pt>
                <c:pt idx="1">
                  <c:v>0.00658</c:v>
                </c:pt>
                <c:pt idx="2">
                  <c:v>0.00784</c:v>
                </c:pt>
                <c:pt idx="3">
                  <c:v>0.0075</c:v>
                </c:pt>
                <c:pt idx="4">
                  <c:v>0.00936</c:v>
                </c:pt>
                <c:pt idx="5">
                  <c:v>0.01</c:v>
                </c:pt>
                <c:pt idx="6">
                  <c:v>0.01904</c:v>
                </c:pt>
                <c:pt idx="7">
                  <c:v>0.01844</c:v>
                </c:pt>
                <c:pt idx="8">
                  <c:v>0.02628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'Sheet2 (3)'!$P$19:$Q$19</c:f>
              <c:strCache>
                <c:ptCount val="1"/>
                <c:pt idx="0">
                  <c:v>SBF</c:v>
                </c:pt>
              </c:strCache>
            </c:strRef>
          </c:tx>
          <c:xVal>
            <c:numRef>
              <c:f>'Sheet2 (3)'!$P$21:$P$29</c:f>
              <c:numCache>
                <c:formatCode>#,##0</c:formatCode>
                <c:ptCount val="9"/>
                <c:pt idx="0">
                  <c:v>45003.0</c:v>
                </c:pt>
                <c:pt idx="1">
                  <c:v>73613.0</c:v>
                </c:pt>
                <c:pt idx="2">
                  <c:v>86822.0</c:v>
                </c:pt>
                <c:pt idx="3">
                  <c:v>91174.0</c:v>
                </c:pt>
                <c:pt idx="4">
                  <c:v>139589.0</c:v>
                </c:pt>
                <c:pt idx="5">
                  <c:v>142453.0</c:v>
                </c:pt>
                <c:pt idx="6">
                  <c:v>264067.0</c:v>
                </c:pt>
                <c:pt idx="7">
                  <c:v>283712.0</c:v>
                </c:pt>
                <c:pt idx="8">
                  <c:v>417735.0</c:v>
                </c:pt>
              </c:numCache>
            </c:numRef>
          </c:xVal>
          <c:yVal>
            <c:numRef>
              <c:f>'Sheet2 (3)'!$Q$21:$Q$29</c:f>
              <c:numCache>
                <c:formatCode>General</c:formatCode>
                <c:ptCount val="9"/>
                <c:pt idx="0">
                  <c:v>0.00468</c:v>
                </c:pt>
                <c:pt idx="1">
                  <c:v>0.00626</c:v>
                </c:pt>
                <c:pt idx="2">
                  <c:v>0.00622</c:v>
                </c:pt>
                <c:pt idx="3">
                  <c:v>0.00658</c:v>
                </c:pt>
                <c:pt idx="4">
                  <c:v>0.00752</c:v>
                </c:pt>
                <c:pt idx="5">
                  <c:v>0.00866</c:v>
                </c:pt>
                <c:pt idx="6">
                  <c:v>0.01376</c:v>
                </c:pt>
                <c:pt idx="7">
                  <c:v>0.01346</c:v>
                </c:pt>
                <c:pt idx="8">
                  <c:v>0.01778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'Sheet2 (3)'!$R$19:$S$19</c:f>
              <c:strCache>
                <c:ptCount val="1"/>
                <c:pt idx="0">
                  <c:v>MNT</c:v>
                </c:pt>
              </c:strCache>
            </c:strRef>
          </c:tx>
          <c:xVal>
            <c:numRef>
              <c:f>'Sheet2 (3)'!$R$21:$R$29</c:f>
              <c:numCache>
                <c:formatCode>#,##0</c:formatCode>
                <c:ptCount val="9"/>
                <c:pt idx="0">
                  <c:v>38819.0</c:v>
                </c:pt>
                <c:pt idx="1">
                  <c:v>65503.0</c:v>
                </c:pt>
                <c:pt idx="2">
                  <c:v>76251.0</c:v>
                </c:pt>
                <c:pt idx="3">
                  <c:v>82239.0</c:v>
                </c:pt>
                <c:pt idx="4">
                  <c:v>126414.0</c:v>
                </c:pt>
                <c:pt idx="5">
                  <c:v>127306.0</c:v>
                </c:pt>
                <c:pt idx="6">
                  <c:v>238533.0</c:v>
                </c:pt>
                <c:pt idx="7">
                  <c:v>253169.0</c:v>
                </c:pt>
                <c:pt idx="8">
                  <c:v>361439.0</c:v>
                </c:pt>
              </c:numCache>
            </c:numRef>
          </c:xVal>
          <c:yVal>
            <c:numRef>
              <c:f>'Sheet2 (3)'!$S$21:$S$29</c:f>
              <c:numCache>
                <c:formatCode>General</c:formatCode>
                <c:ptCount val="9"/>
                <c:pt idx="0">
                  <c:v>0.00472</c:v>
                </c:pt>
                <c:pt idx="1">
                  <c:v>0.00626</c:v>
                </c:pt>
                <c:pt idx="2">
                  <c:v>0.00622</c:v>
                </c:pt>
                <c:pt idx="3">
                  <c:v>0.00624</c:v>
                </c:pt>
                <c:pt idx="4">
                  <c:v>0.00808</c:v>
                </c:pt>
                <c:pt idx="5">
                  <c:v>0.00842</c:v>
                </c:pt>
                <c:pt idx="6">
                  <c:v>0.01344</c:v>
                </c:pt>
                <c:pt idx="7">
                  <c:v>0.01374</c:v>
                </c:pt>
                <c:pt idx="8">
                  <c:v>0.0175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'Sheet2 (3)'!$T$19:$U$19</c:f>
              <c:strCache>
                <c:ptCount val="1"/>
                <c:pt idx="0">
                  <c:v>RSA</c:v>
                </c:pt>
              </c:strCache>
            </c:strRef>
          </c:tx>
          <c:xVal>
            <c:numRef>
              <c:f>'Sheet2 (3)'!$T$21:$T$29</c:f>
              <c:numCache>
                <c:formatCode>#,##0</c:formatCode>
                <c:ptCount val="9"/>
                <c:pt idx="0">
                  <c:v>38819.0</c:v>
                </c:pt>
                <c:pt idx="1">
                  <c:v>65503.0</c:v>
                </c:pt>
                <c:pt idx="2">
                  <c:v>76251.0</c:v>
                </c:pt>
                <c:pt idx="3">
                  <c:v>82239.0</c:v>
                </c:pt>
                <c:pt idx="4">
                  <c:v>126414.0</c:v>
                </c:pt>
                <c:pt idx="5">
                  <c:v>127306.0</c:v>
                </c:pt>
                <c:pt idx="6">
                  <c:v>238533.0</c:v>
                </c:pt>
                <c:pt idx="7">
                  <c:v>253169.0</c:v>
                </c:pt>
                <c:pt idx="8">
                  <c:v>361439.0</c:v>
                </c:pt>
              </c:numCache>
            </c:numRef>
          </c:xVal>
          <c:yVal>
            <c:numRef>
              <c:f>'Sheet2 (3)'!$U$21:$U$29</c:f>
              <c:numCache>
                <c:formatCode>General</c:formatCode>
                <c:ptCount val="9"/>
                <c:pt idx="0">
                  <c:v>0.0056</c:v>
                </c:pt>
                <c:pt idx="1">
                  <c:v>0.0075</c:v>
                </c:pt>
                <c:pt idx="2">
                  <c:v>0.00656</c:v>
                </c:pt>
                <c:pt idx="3">
                  <c:v>0.00686</c:v>
                </c:pt>
                <c:pt idx="4">
                  <c:v>0.0094</c:v>
                </c:pt>
                <c:pt idx="5">
                  <c:v>0.01</c:v>
                </c:pt>
                <c:pt idx="6">
                  <c:v>0.01748</c:v>
                </c:pt>
                <c:pt idx="7">
                  <c:v>0.01842</c:v>
                </c:pt>
                <c:pt idx="8">
                  <c:v>0.02188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5399640"/>
        <c:axId val="-2117134936"/>
      </c:scatterChart>
      <c:valAx>
        <c:axId val="-2115399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contour pixels</a:t>
                </a:r>
              </a:p>
            </c:rich>
          </c:tx>
          <c:layout/>
          <c:overlay val="0"/>
        </c:title>
        <c:numFmt formatCode="#,##0" sourceLinked="1"/>
        <c:majorTickMark val="out"/>
        <c:minorTickMark val="none"/>
        <c:tickLblPos val="nextTo"/>
        <c:crossAx val="-2117134936"/>
        <c:crosses val="autoZero"/>
        <c:crossBetween val="midCat"/>
      </c:valAx>
      <c:valAx>
        <c:axId val="-21171349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Processing time (seconds)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15399640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6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'Sheet2 (3)'!$B$19</c:f>
              <c:strCache>
                <c:ptCount val="1"/>
                <c:pt idx="0">
                  <c:v>Proposed Algorithm</c:v>
                </c:pt>
              </c:strCache>
            </c:strRef>
          </c:tx>
          <c:invertIfNegative val="0"/>
          <c:cat>
            <c:strRef>
              <c:f>'Sheet2 (3)'!$A$20:$A$29</c:f>
              <c:strCache>
                <c:ptCount val="10"/>
                <c:pt idx="0">
                  <c:v>#1</c:v>
                </c:pt>
                <c:pt idx="1">
                  <c:v>#2</c:v>
                </c:pt>
                <c:pt idx="2">
                  <c:v>#3</c:v>
                </c:pt>
                <c:pt idx="3">
                  <c:v>#4</c:v>
                </c:pt>
                <c:pt idx="4">
                  <c:v>#5</c:v>
                </c:pt>
                <c:pt idx="5">
                  <c:v>#6</c:v>
                </c:pt>
                <c:pt idx="6">
                  <c:v>#7</c:v>
                </c:pt>
                <c:pt idx="7">
                  <c:v>#8</c:v>
                </c:pt>
                <c:pt idx="8">
                  <c:v>#9</c:v>
                </c:pt>
                <c:pt idx="9">
                  <c:v>Average </c:v>
                </c:pt>
              </c:strCache>
            </c:strRef>
          </c:cat>
          <c:val>
            <c:numRef>
              <c:f>'Sheet2 (3)'!$B$20:$B$29</c:f>
              <c:numCache>
                <c:formatCode>0.00000</c:formatCode>
                <c:ptCount val="10"/>
                <c:pt idx="0">
                  <c:v>0.00596</c:v>
                </c:pt>
                <c:pt idx="1">
                  <c:v>0.00432</c:v>
                </c:pt>
                <c:pt idx="2">
                  <c:v>0.00778</c:v>
                </c:pt>
                <c:pt idx="3">
                  <c:v>0.01406</c:v>
                </c:pt>
                <c:pt idx="4">
                  <c:v>0.00848</c:v>
                </c:pt>
                <c:pt idx="5">
                  <c:v>0.00592</c:v>
                </c:pt>
                <c:pt idx="6">
                  <c:v>0.01308</c:v>
                </c:pt>
                <c:pt idx="7">
                  <c:v>0.00624</c:v>
                </c:pt>
                <c:pt idx="8">
                  <c:v>0.01656</c:v>
                </c:pt>
                <c:pt idx="9">
                  <c:v>0.00915555555555555</c:v>
                </c:pt>
              </c:numCache>
            </c:numRef>
          </c:val>
        </c:ser>
        <c:ser>
          <c:idx val="1"/>
          <c:order val="1"/>
          <c:tx>
            <c:strRef>
              <c:f>'Sheet2 (3)'!$C$19</c:f>
              <c:strCache>
                <c:ptCount val="1"/>
                <c:pt idx="0">
                  <c:v>ISBF</c:v>
                </c:pt>
              </c:strCache>
            </c:strRef>
          </c:tx>
          <c:invertIfNegative val="0"/>
          <c:cat>
            <c:strRef>
              <c:f>'Sheet2 (3)'!$A$20:$A$29</c:f>
              <c:strCache>
                <c:ptCount val="10"/>
                <c:pt idx="0">
                  <c:v>#1</c:v>
                </c:pt>
                <c:pt idx="1">
                  <c:v>#2</c:v>
                </c:pt>
                <c:pt idx="2">
                  <c:v>#3</c:v>
                </c:pt>
                <c:pt idx="3">
                  <c:v>#4</c:v>
                </c:pt>
                <c:pt idx="4">
                  <c:v>#5</c:v>
                </c:pt>
                <c:pt idx="5">
                  <c:v>#6</c:v>
                </c:pt>
                <c:pt idx="6">
                  <c:v>#7</c:v>
                </c:pt>
                <c:pt idx="7">
                  <c:v>#8</c:v>
                </c:pt>
                <c:pt idx="8">
                  <c:v>#9</c:v>
                </c:pt>
                <c:pt idx="9">
                  <c:v>Average </c:v>
                </c:pt>
              </c:strCache>
            </c:strRef>
          </c:cat>
          <c:val>
            <c:numRef>
              <c:f>'Sheet2 (3)'!$C$20:$C$29</c:f>
              <c:numCache>
                <c:formatCode>0.00000</c:formatCode>
                <c:ptCount val="10"/>
                <c:pt idx="0">
                  <c:v>0.00622</c:v>
                </c:pt>
                <c:pt idx="1">
                  <c:v>0.00562</c:v>
                </c:pt>
                <c:pt idx="2">
                  <c:v>0.00808</c:v>
                </c:pt>
                <c:pt idx="3">
                  <c:v>0.015</c:v>
                </c:pt>
                <c:pt idx="4">
                  <c:v>0.00908</c:v>
                </c:pt>
                <c:pt idx="5">
                  <c:v>0.00684</c:v>
                </c:pt>
                <c:pt idx="6">
                  <c:v>0.0147</c:v>
                </c:pt>
                <c:pt idx="7">
                  <c:v>0.00688</c:v>
                </c:pt>
                <c:pt idx="8">
                  <c:v>0.01874</c:v>
                </c:pt>
                <c:pt idx="9">
                  <c:v>0.0101288888888889</c:v>
                </c:pt>
              </c:numCache>
            </c:numRef>
          </c:val>
        </c:ser>
        <c:ser>
          <c:idx val="2"/>
          <c:order val="2"/>
          <c:tx>
            <c:strRef>
              <c:f>'Sheet2 (3)'!$D$19</c:f>
              <c:strCache>
                <c:ptCount val="1"/>
                <c:pt idx="0">
                  <c:v>MSBF</c:v>
                </c:pt>
              </c:strCache>
            </c:strRef>
          </c:tx>
          <c:invertIfNegative val="0"/>
          <c:cat>
            <c:strRef>
              <c:f>'Sheet2 (3)'!$A$20:$A$29</c:f>
              <c:strCache>
                <c:ptCount val="10"/>
                <c:pt idx="0">
                  <c:v>#1</c:v>
                </c:pt>
                <c:pt idx="1">
                  <c:v>#2</c:v>
                </c:pt>
                <c:pt idx="2">
                  <c:v>#3</c:v>
                </c:pt>
                <c:pt idx="3">
                  <c:v>#4</c:v>
                </c:pt>
                <c:pt idx="4">
                  <c:v>#5</c:v>
                </c:pt>
                <c:pt idx="5">
                  <c:v>#6</c:v>
                </c:pt>
                <c:pt idx="6">
                  <c:v>#7</c:v>
                </c:pt>
                <c:pt idx="7">
                  <c:v>#8</c:v>
                </c:pt>
                <c:pt idx="8">
                  <c:v>#9</c:v>
                </c:pt>
                <c:pt idx="9">
                  <c:v>Average </c:v>
                </c:pt>
              </c:strCache>
            </c:strRef>
          </c:cat>
          <c:val>
            <c:numRef>
              <c:f>'Sheet2 (3)'!$D$20:$D$29</c:f>
              <c:numCache>
                <c:formatCode>0.00000</c:formatCode>
                <c:ptCount val="10"/>
                <c:pt idx="0">
                  <c:v>0.00658</c:v>
                </c:pt>
                <c:pt idx="1">
                  <c:v>0.00592</c:v>
                </c:pt>
                <c:pt idx="2">
                  <c:v>0.00936</c:v>
                </c:pt>
                <c:pt idx="3">
                  <c:v>0.01844</c:v>
                </c:pt>
                <c:pt idx="4">
                  <c:v>0.01</c:v>
                </c:pt>
                <c:pt idx="5">
                  <c:v>0.0075</c:v>
                </c:pt>
                <c:pt idx="6">
                  <c:v>0.01904</c:v>
                </c:pt>
                <c:pt idx="7">
                  <c:v>0.00784</c:v>
                </c:pt>
                <c:pt idx="8">
                  <c:v>0.02628</c:v>
                </c:pt>
                <c:pt idx="9">
                  <c:v>0.0123288888888889</c:v>
                </c:pt>
              </c:numCache>
            </c:numRef>
          </c:val>
        </c:ser>
        <c:ser>
          <c:idx val="3"/>
          <c:order val="3"/>
          <c:tx>
            <c:strRef>
              <c:f>'Sheet2 (3)'!$E$19</c:f>
              <c:strCache>
                <c:ptCount val="1"/>
                <c:pt idx="0">
                  <c:v>SBF</c:v>
                </c:pt>
              </c:strCache>
            </c:strRef>
          </c:tx>
          <c:invertIfNegative val="0"/>
          <c:cat>
            <c:strRef>
              <c:f>'Sheet2 (3)'!$A$20:$A$29</c:f>
              <c:strCache>
                <c:ptCount val="10"/>
                <c:pt idx="0">
                  <c:v>#1</c:v>
                </c:pt>
                <c:pt idx="1">
                  <c:v>#2</c:v>
                </c:pt>
                <c:pt idx="2">
                  <c:v>#3</c:v>
                </c:pt>
                <c:pt idx="3">
                  <c:v>#4</c:v>
                </c:pt>
                <c:pt idx="4">
                  <c:v>#5</c:v>
                </c:pt>
                <c:pt idx="5">
                  <c:v>#6</c:v>
                </c:pt>
                <c:pt idx="6">
                  <c:v>#7</c:v>
                </c:pt>
                <c:pt idx="7">
                  <c:v>#8</c:v>
                </c:pt>
                <c:pt idx="8">
                  <c:v>#9</c:v>
                </c:pt>
                <c:pt idx="9">
                  <c:v>Average </c:v>
                </c:pt>
              </c:strCache>
            </c:strRef>
          </c:cat>
          <c:val>
            <c:numRef>
              <c:f>'Sheet2 (3)'!$E$20:$E$29</c:f>
              <c:numCache>
                <c:formatCode>0.00000</c:formatCode>
                <c:ptCount val="10"/>
                <c:pt idx="0">
                  <c:v>0.00626</c:v>
                </c:pt>
                <c:pt idx="1">
                  <c:v>0.00468</c:v>
                </c:pt>
                <c:pt idx="2">
                  <c:v>0.00752</c:v>
                </c:pt>
                <c:pt idx="3">
                  <c:v>0.01346</c:v>
                </c:pt>
                <c:pt idx="4">
                  <c:v>0.00866</c:v>
                </c:pt>
                <c:pt idx="5">
                  <c:v>0.00658</c:v>
                </c:pt>
                <c:pt idx="6">
                  <c:v>0.01376</c:v>
                </c:pt>
                <c:pt idx="7">
                  <c:v>0.00622</c:v>
                </c:pt>
                <c:pt idx="8">
                  <c:v>0.01778</c:v>
                </c:pt>
                <c:pt idx="9">
                  <c:v>0.00943555555555555</c:v>
                </c:pt>
              </c:numCache>
            </c:numRef>
          </c:val>
        </c:ser>
        <c:ser>
          <c:idx val="4"/>
          <c:order val="4"/>
          <c:tx>
            <c:strRef>
              <c:f>'Sheet2 (3)'!$F$19</c:f>
              <c:strCache>
                <c:ptCount val="1"/>
                <c:pt idx="0">
                  <c:v>MNT</c:v>
                </c:pt>
              </c:strCache>
            </c:strRef>
          </c:tx>
          <c:invertIfNegative val="0"/>
          <c:cat>
            <c:strRef>
              <c:f>'Sheet2 (3)'!$A$20:$A$29</c:f>
              <c:strCache>
                <c:ptCount val="10"/>
                <c:pt idx="0">
                  <c:v>#1</c:v>
                </c:pt>
                <c:pt idx="1">
                  <c:v>#2</c:v>
                </c:pt>
                <c:pt idx="2">
                  <c:v>#3</c:v>
                </c:pt>
                <c:pt idx="3">
                  <c:v>#4</c:v>
                </c:pt>
                <c:pt idx="4">
                  <c:v>#5</c:v>
                </c:pt>
                <c:pt idx="5">
                  <c:v>#6</c:v>
                </c:pt>
                <c:pt idx="6">
                  <c:v>#7</c:v>
                </c:pt>
                <c:pt idx="7">
                  <c:v>#8</c:v>
                </c:pt>
                <c:pt idx="8">
                  <c:v>#9</c:v>
                </c:pt>
                <c:pt idx="9">
                  <c:v>Average </c:v>
                </c:pt>
              </c:strCache>
            </c:strRef>
          </c:cat>
          <c:val>
            <c:numRef>
              <c:f>'Sheet2 (3)'!$F$20:$F$29</c:f>
              <c:numCache>
                <c:formatCode>0.00000</c:formatCode>
                <c:ptCount val="10"/>
                <c:pt idx="0">
                  <c:v>0.00626</c:v>
                </c:pt>
                <c:pt idx="1">
                  <c:v>0.00472</c:v>
                </c:pt>
                <c:pt idx="2">
                  <c:v>0.00808</c:v>
                </c:pt>
                <c:pt idx="3">
                  <c:v>0.01374</c:v>
                </c:pt>
                <c:pt idx="4">
                  <c:v>0.00842</c:v>
                </c:pt>
                <c:pt idx="5">
                  <c:v>0.00624</c:v>
                </c:pt>
                <c:pt idx="6">
                  <c:v>0.01344</c:v>
                </c:pt>
                <c:pt idx="7">
                  <c:v>0.00622</c:v>
                </c:pt>
                <c:pt idx="8">
                  <c:v>0.0175</c:v>
                </c:pt>
                <c:pt idx="9">
                  <c:v>0.00940222222222222</c:v>
                </c:pt>
              </c:numCache>
            </c:numRef>
          </c:val>
        </c:ser>
        <c:ser>
          <c:idx val="5"/>
          <c:order val="5"/>
          <c:tx>
            <c:strRef>
              <c:f>'Sheet2 (3)'!$G$19</c:f>
              <c:strCache>
                <c:ptCount val="1"/>
                <c:pt idx="0">
                  <c:v>RSA</c:v>
                </c:pt>
              </c:strCache>
            </c:strRef>
          </c:tx>
          <c:invertIfNegative val="0"/>
          <c:cat>
            <c:strRef>
              <c:f>'Sheet2 (3)'!$A$20:$A$29</c:f>
              <c:strCache>
                <c:ptCount val="10"/>
                <c:pt idx="0">
                  <c:v>#1</c:v>
                </c:pt>
                <c:pt idx="1">
                  <c:v>#2</c:v>
                </c:pt>
                <c:pt idx="2">
                  <c:v>#3</c:v>
                </c:pt>
                <c:pt idx="3">
                  <c:v>#4</c:v>
                </c:pt>
                <c:pt idx="4">
                  <c:v>#5</c:v>
                </c:pt>
                <c:pt idx="5">
                  <c:v>#6</c:v>
                </c:pt>
                <c:pt idx="6">
                  <c:v>#7</c:v>
                </c:pt>
                <c:pt idx="7">
                  <c:v>#8</c:v>
                </c:pt>
                <c:pt idx="8">
                  <c:v>#9</c:v>
                </c:pt>
                <c:pt idx="9">
                  <c:v>Average </c:v>
                </c:pt>
              </c:strCache>
            </c:strRef>
          </c:cat>
          <c:val>
            <c:numRef>
              <c:f>'Sheet2 (3)'!$G$20:$G$29</c:f>
              <c:numCache>
                <c:formatCode>0.00000</c:formatCode>
                <c:ptCount val="10"/>
                <c:pt idx="0">
                  <c:v>0.0075</c:v>
                </c:pt>
                <c:pt idx="1">
                  <c:v>0.0056</c:v>
                </c:pt>
                <c:pt idx="2">
                  <c:v>0.0094</c:v>
                </c:pt>
                <c:pt idx="3">
                  <c:v>0.01842</c:v>
                </c:pt>
                <c:pt idx="4">
                  <c:v>0.01</c:v>
                </c:pt>
                <c:pt idx="5">
                  <c:v>0.00686</c:v>
                </c:pt>
                <c:pt idx="6">
                  <c:v>0.01748</c:v>
                </c:pt>
                <c:pt idx="7">
                  <c:v>0.00656</c:v>
                </c:pt>
                <c:pt idx="8">
                  <c:v>0.02188</c:v>
                </c:pt>
                <c:pt idx="9">
                  <c:v>0.0115222222222222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5177800"/>
        <c:axId val="-2115698568"/>
      </c:barChart>
      <c:catAx>
        <c:axId val="-2105177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Images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2115698568"/>
        <c:crosses val="autoZero"/>
        <c:auto val="1"/>
        <c:lblAlgn val="ctr"/>
        <c:lblOffset val="100"/>
        <c:noMultiLvlLbl val="0"/>
      </c:catAx>
      <c:valAx>
        <c:axId val="-2115698568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contour tracing time (seconds)</a:t>
                </a:r>
              </a:p>
            </c:rich>
          </c:tx>
          <c:layout/>
          <c:overlay val="0"/>
        </c:title>
        <c:numFmt formatCode="0.000" sourceLinked="0"/>
        <c:majorTickMark val="out"/>
        <c:minorTickMark val="none"/>
        <c:tickLblPos val="nextTo"/>
        <c:crossAx val="-210517780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00668973121780831"/>
          <c:y val="0.940695183372349"/>
          <c:w val="0.974402492451601"/>
          <c:h val="0.0448904022132369"/>
        </c:manualLayout>
      </c:layout>
      <c:overlay val="0"/>
      <c:spPr>
        <a:ln>
          <a:solidFill>
            <a:schemeClr val="tx1"/>
          </a:solidFill>
        </a:ln>
      </c:sp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6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'Sheet2 (4)'!$J$19</c:f>
              <c:strCache>
                <c:ptCount val="1"/>
                <c:pt idx="0">
                  <c:v>Proposed</c:v>
                </c:pt>
              </c:strCache>
            </c:strRef>
          </c:tx>
          <c:xVal>
            <c:numRef>
              <c:f>'Sheet2 (4)'!$J$21:$J$29</c:f>
              <c:numCache>
                <c:formatCode>#,##0</c:formatCode>
                <c:ptCount val="9"/>
                <c:pt idx="0">
                  <c:v>50824.0</c:v>
                </c:pt>
                <c:pt idx="1">
                  <c:v>81188.0</c:v>
                </c:pt>
                <c:pt idx="2">
                  <c:v>97015.0</c:v>
                </c:pt>
                <c:pt idx="3">
                  <c:v>98566.0</c:v>
                </c:pt>
                <c:pt idx="4">
                  <c:v>152487.0</c:v>
                </c:pt>
                <c:pt idx="5">
                  <c:v>157374.0</c:v>
                </c:pt>
                <c:pt idx="6">
                  <c:v>283551.0</c:v>
                </c:pt>
                <c:pt idx="7">
                  <c:v>312812.0</c:v>
                </c:pt>
                <c:pt idx="8">
                  <c:v>445975.0</c:v>
                </c:pt>
              </c:numCache>
            </c:numRef>
          </c:xVal>
          <c:yVal>
            <c:numRef>
              <c:f>'Sheet2 (4)'!$K$21:$K$29</c:f>
              <c:numCache>
                <c:formatCode>General</c:formatCode>
                <c:ptCount val="9"/>
                <c:pt idx="0">
                  <c:v>0.00432</c:v>
                </c:pt>
                <c:pt idx="1">
                  <c:v>0.00596</c:v>
                </c:pt>
                <c:pt idx="2">
                  <c:v>0.00624</c:v>
                </c:pt>
                <c:pt idx="3">
                  <c:v>0.00592</c:v>
                </c:pt>
                <c:pt idx="4">
                  <c:v>0.00778</c:v>
                </c:pt>
                <c:pt idx="5">
                  <c:v>0.00848</c:v>
                </c:pt>
                <c:pt idx="6">
                  <c:v>0.01308</c:v>
                </c:pt>
                <c:pt idx="7">
                  <c:v>0.01406</c:v>
                </c:pt>
                <c:pt idx="8">
                  <c:v>0.01656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'Sheet2 (4)'!$L$19</c:f>
              <c:strCache>
                <c:ptCount val="1"/>
                <c:pt idx="0">
                  <c:v>ISBF</c:v>
                </c:pt>
              </c:strCache>
            </c:strRef>
          </c:tx>
          <c:xVal>
            <c:numRef>
              <c:f>'Sheet2 (4)'!$L$21:$L$29</c:f>
              <c:numCache>
                <c:formatCode>#,##0</c:formatCode>
                <c:ptCount val="9"/>
                <c:pt idx="0">
                  <c:v>50824.0</c:v>
                </c:pt>
                <c:pt idx="1">
                  <c:v>81188.0</c:v>
                </c:pt>
                <c:pt idx="2">
                  <c:v>97015.0</c:v>
                </c:pt>
                <c:pt idx="3">
                  <c:v>98566.0</c:v>
                </c:pt>
                <c:pt idx="4">
                  <c:v>152487.0</c:v>
                </c:pt>
                <c:pt idx="5">
                  <c:v>157374.0</c:v>
                </c:pt>
                <c:pt idx="6">
                  <c:v>283551.0</c:v>
                </c:pt>
                <c:pt idx="7">
                  <c:v>312812.0</c:v>
                </c:pt>
                <c:pt idx="8">
                  <c:v>445972.0</c:v>
                </c:pt>
              </c:numCache>
            </c:numRef>
          </c:xVal>
          <c:yVal>
            <c:numRef>
              <c:f>'Sheet2 (4)'!$M$21:$M$29</c:f>
              <c:numCache>
                <c:formatCode>General</c:formatCode>
                <c:ptCount val="9"/>
                <c:pt idx="0">
                  <c:v>0.00562</c:v>
                </c:pt>
                <c:pt idx="1">
                  <c:v>0.00622</c:v>
                </c:pt>
                <c:pt idx="2">
                  <c:v>0.00688</c:v>
                </c:pt>
                <c:pt idx="3">
                  <c:v>0.00684</c:v>
                </c:pt>
                <c:pt idx="4">
                  <c:v>0.00808</c:v>
                </c:pt>
                <c:pt idx="5">
                  <c:v>0.00908</c:v>
                </c:pt>
                <c:pt idx="6">
                  <c:v>0.0147</c:v>
                </c:pt>
                <c:pt idx="7">
                  <c:v>0.015</c:v>
                </c:pt>
                <c:pt idx="8">
                  <c:v>0.01874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'Sheet2 (4)'!$N$19:$O$19</c:f>
              <c:strCache>
                <c:ptCount val="1"/>
                <c:pt idx="0">
                  <c:v>MSBF</c:v>
                </c:pt>
              </c:strCache>
            </c:strRef>
          </c:tx>
          <c:xVal>
            <c:numRef>
              <c:f>'Sheet2 (4)'!$N$21:$N$29</c:f>
              <c:numCache>
                <c:formatCode>#,##0</c:formatCode>
                <c:ptCount val="9"/>
                <c:pt idx="0">
                  <c:v>45003.0</c:v>
                </c:pt>
                <c:pt idx="1">
                  <c:v>73743.0</c:v>
                </c:pt>
                <c:pt idx="2">
                  <c:v>86822.0</c:v>
                </c:pt>
                <c:pt idx="3">
                  <c:v>91176.0</c:v>
                </c:pt>
                <c:pt idx="4">
                  <c:v>139589.0</c:v>
                </c:pt>
                <c:pt idx="5">
                  <c:v>142447.0</c:v>
                </c:pt>
                <c:pt idx="6">
                  <c:v>264108.0</c:v>
                </c:pt>
                <c:pt idx="7">
                  <c:v>283709.0</c:v>
                </c:pt>
                <c:pt idx="8">
                  <c:v>417687.0</c:v>
                </c:pt>
              </c:numCache>
            </c:numRef>
          </c:xVal>
          <c:yVal>
            <c:numRef>
              <c:f>'Sheet2 (4)'!$O$21:$O$29</c:f>
              <c:numCache>
                <c:formatCode>General</c:formatCode>
                <c:ptCount val="9"/>
                <c:pt idx="0">
                  <c:v>0.00592</c:v>
                </c:pt>
                <c:pt idx="1">
                  <c:v>0.00658</c:v>
                </c:pt>
                <c:pt idx="2">
                  <c:v>0.00784</c:v>
                </c:pt>
                <c:pt idx="3">
                  <c:v>0.0075</c:v>
                </c:pt>
                <c:pt idx="4">
                  <c:v>0.00936</c:v>
                </c:pt>
                <c:pt idx="5">
                  <c:v>0.01</c:v>
                </c:pt>
                <c:pt idx="6">
                  <c:v>0.01904</c:v>
                </c:pt>
                <c:pt idx="7">
                  <c:v>0.01844</c:v>
                </c:pt>
                <c:pt idx="8">
                  <c:v>0.02628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'Sheet2 (4)'!$P$19:$Q$19</c:f>
              <c:strCache>
                <c:ptCount val="1"/>
                <c:pt idx="0">
                  <c:v>SBF</c:v>
                </c:pt>
              </c:strCache>
            </c:strRef>
          </c:tx>
          <c:xVal>
            <c:numRef>
              <c:f>'Sheet2 (4)'!$P$21:$P$29</c:f>
              <c:numCache>
                <c:formatCode>#,##0</c:formatCode>
                <c:ptCount val="9"/>
                <c:pt idx="0">
                  <c:v>45003.0</c:v>
                </c:pt>
                <c:pt idx="1">
                  <c:v>73613.0</c:v>
                </c:pt>
                <c:pt idx="2">
                  <c:v>86822.0</c:v>
                </c:pt>
                <c:pt idx="3">
                  <c:v>91174.0</c:v>
                </c:pt>
                <c:pt idx="4">
                  <c:v>139589.0</c:v>
                </c:pt>
                <c:pt idx="5">
                  <c:v>142453.0</c:v>
                </c:pt>
                <c:pt idx="6">
                  <c:v>264067.0</c:v>
                </c:pt>
                <c:pt idx="7">
                  <c:v>283712.0</c:v>
                </c:pt>
                <c:pt idx="8">
                  <c:v>417735.0</c:v>
                </c:pt>
              </c:numCache>
            </c:numRef>
          </c:xVal>
          <c:yVal>
            <c:numRef>
              <c:f>'Sheet2 (4)'!$Q$21:$Q$29</c:f>
              <c:numCache>
                <c:formatCode>General</c:formatCode>
                <c:ptCount val="9"/>
                <c:pt idx="0">
                  <c:v>0.00468</c:v>
                </c:pt>
                <c:pt idx="1">
                  <c:v>0.00626</c:v>
                </c:pt>
                <c:pt idx="2">
                  <c:v>0.00622</c:v>
                </c:pt>
                <c:pt idx="3">
                  <c:v>0.00658</c:v>
                </c:pt>
                <c:pt idx="4">
                  <c:v>0.00752</c:v>
                </c:pt>
                <c:pt idx="5">
                  <c:v>0.00866</c:v>
                </c:pt>
                <c:pt idx="6">
                  <c:v>0.01376</c:v>
                </c:pt>
                <c:pt idx="7">
                  <c:v>0.01346</c:v>
                </c:pt>
                <c:pt idx="8">
                  <c:v>0.01778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'Sheet2 (4)'!$R$19:$S$19</c:f>
              <c:strCache>
                <c:ptCount val="1"/>
                <c:pt idx="0">
                  <c:v>MNT</c:v>
                </c:pt>
              </c:strCache>
            </c:strRef>
          </c:tx>
          <c:xVal>
            <c:numRef>
              <c:f>'Sheet2 (4)'!$R$21:$R$29</c:f>
              <c:numCache>
                <c:formatCode>#,##0</c:formatCode>
                <c:ptCount val="9"/>
                <c:pt idx="0">
                  <c:v>38819.0</c:v>
                </c:pt>
                <c:pt idx="1">
                  <c:v>65503.0</c:v>
                </c:pt>
                <c:pt idx="2">
                  <c:v>76251.0</c:v>
                </c:pt>
                <c:pt idx="3">
                  <c:v>82239.0</c:v>
                </c:pt>
                <c:pt idx="4">
                  <c:v>126414.0</c:v>
                </c:pt>
                <c:pt idx="5">
                  <c:v>127306.0</c:v>
                </c:pt>
                <c:pt idx="6">
                  <c:v>238533.0</c:v>
                </c:pt>
                <c:pt idx="7">
                  <c:v>253169.0</c:v>
                </c:pt>
                <c:pt idx="8">
                  <c:v>361439.0</c:v>
                </c:pt>
              </c:numCache>
            </c:numRef>
          </c:xVal>
          <c:yVal>
            <c:numRef>
              <c:f>'Sheet2 (4)'!$S$21:$S$29</c:f>
              <c:numCache>
                <c:formatCode>General</c:formatCode>
                <c:ptCount val="9"/>
                <c:pt idx="0">
                  <c:v>0.00472</c:v>
                </c:pt>
                <c:pt idx="1">
                  <c:v>0.00626</c:v>
                </c:pt>
                <c:pt idx="2">
                  <c:v>0.00622</c:v>
                </c:pt>
                <c:pt idx="3">
                  <c:v>0.00624</c:v>
                </c:pt>
                <c:pt idx="4">
                  <c:v>0.00808</c:v>
                </c:pt>
                <c:pt idx="5">
                  <c:v>0.00842</c:v>
                </c:pt>
                <c:pt idx="6">
                  <c:v>0.01344</c:v>
                </c:pt>
                <c:pt idx="7">
                  <c:v>0.01374</c:v>
                </c:pt>
                <c:pt idx="8">
                  <c:v>0.0175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'Sheet2 (4)'!$T$19:$U$19</c:f>
              <c:strCache>
                <c:ptCount val="1"/>
                <c:pt idx="0">
                  <c:v>RSA</c:v>
                </c:pt>
              </c:strCache>
            </c:strRef>
          </c:tx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'Sheet2 (4)'!$T$21:$T$29</c:f>
              <c:numCache>
                <c:formatCode>#,##0</c:formatCode>
                <c:ptCount val="9"/>
                <c:pt idx="0">
                  <c:v>38819.0</c:v>
                </c:pt>
                <c:pt idx="1">
                  <c:v>65503.0</c:v>
                </c:pt>
                <c:pt idx="2">
                  <c:v>76251.0</c:v>
                </c:pt>
                <c:pt idx="3">
                  <c:v>82239.0</c:v>
                </c:pt>
                <c:pt idx="4">
                  <c:v>126414.0</c:v>
                </c:pt>
                <c:pt idx="5">
                  <c:v>127306.0</c:v>
                </c:pt>
                <c:pt idx="6">
                  <c:v>238533.0</c:v>
                </c:pt>
                <c:pt idx="7">
                  <c:v>253169.0</c:v>
                </c:pt>
                <c:pt idx="8">
                  <c:v>361439.0</c:v>
                </c:pt>
              </c:numCache>
            </c:numRef>
          </c:xVal>
          <c:yVal>
            <c:numRef>
              <c:f>'Sheet2 (4)'!$U$21:$U$29</c:f>
              <c:numCache>
                <c:formatCode>General</c:formatCode>
                <c:ptCount val="9"/>
                <c:pt idx="0">
                  <c:v>0.0056</c:v>
                </c:pt>
                <c:pt idx="1">
                  <c:v>0.0075</c:v>
                </c:pt>
                <c:pt idx="2">
                  <c:v>0.00656</c:v>
                </c:pt>
                <c:pt idx="3">
                  <c:v>0.00686</c:v>
                </c:pt>
                <c:pt idx="4">
                  <c:v>0.0094</c:v>
                </c:pt>
                <c:pt idx="5">
                  <c:v>0.01</c:v>
                </c:pt>
                <c:pt idx="6">
                  <c:v>0.01748</c:v>
                </c:pt>
                <c:pt idx="7">
                  <c:v>0.01842</c:v>
                </c:pt>
                <c:pt idx="8">
                  <c:v>0.02188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1970248"/>
        <c:axId val="-2102116488"/>
      </c:scatterChart>
      <c:valAx>
        <c:axId val="-2101970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contour pixels</a:t>
                </a:r>
              </a:p>
            </c:rich>
          </c:tx>
          <c:layout/>
          <c:overlay val="0"/>
        </c:title>
        <c:numFmt formatCode="#,##0" sourceLinked="1"/>
        <c:majorTickMark val="out"/>
        <c:minorTickMark val="none"/>
        <c:tickLblPos val="nextTo"/>
        <c:crossAx val="-2102116488"/>
        <c:crosses val="autoZero"/>
        <c:crossBetween val="midCat"/>
      </c:valAx>
      <c:valAx>
        <c:axId val="-21021164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Processing time (seconds)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01970248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6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Proposed!$B$1:$B$2</c:f>
              <c:strCache>
                <c:ptCount val="1"/>
                <c:pt idx="0">
                  <c:v>Proposed Time</c:v>
                </c:pt>
              </c:strCache>
            </c:strRef>
          </c:tx>
          <c:trendline>
            <c:trendlineType val="linear"/>
            <c:dispRSqr val="1"/>
            <c:dispEq val="1"/>
            <c:trendlineLbl>
              <c:layout/>
              <c:numFmt formatCode="0.00E+00" sourceLinked="0"/>
            </c:trendlineLbl>
          </c:trendline>
          <c:xVal>
            <c:numRef>
              <c:f>Proposed!$A$3:$A$11</c:f>
              <c:numCache>
                <c:formatCode>#,##0</c:formatCode>
                <c:ptCount val="9"/>
                <c:pt idx="0">
                  <c:v>38819.0</c:v>
                </c:pt>
                <c:pt idx="1">
                  <c:v>65503.0</c:v>
                </c:pt>
                <c:pt idx="2">
                  <c:v>76251.0</c:v>
                </c:pt>
                <c:pt idx="3">
                  <c:v>82239.0</c:v>
                </c:pt>
                <c:pt idx="4">
                  <c:v>126414.0</c:v>
                </c:pt>
                <c:pt idx="5">
                  <c:v>127306.0</c:v>
                </c:pt>
                <c:pt idx="6">
                  <c:v>238533.0</c:v>
                </c:pt>
                <c:pt idx="7">
                  <c:v>253169.0</c:v>
                </c:pt>
                <c:pt idx="8">
                  <c:v>361439.0</c:v>
                </c:pt>
              </c:numCache>
            </c:numRef>
          </c:xVal>
          <c:yVal>
            <c:numRef>
              <c:f>Proposed!$B$3:$B$11</c:f>
              <c:numCache>
                <c:formatCode>General</c:formatCode>
                <c:ptCount val="9"/>
                <c:pt idx="0">
                  <c:v>0.0056</c:v>
                </c:pt>
                <c:pt idx="1">
                  <c:v>0.0075</c:v>
                </c:pt>
                <c:pt idx="2">
                  <c:v>0.00656</c:v>
                </c:pt>
                <c:pt idx="3">
                  <c:v>0.00686</c:v>
                </c:pt>
                <c:pt idx="4">
                  <c:v>0.0094</c:v>
                </c:pt>
                <c:pt idx="5">
                  <c:v>0.01</c:v>
                </c:pt>
                <c:pt idx="6">
                  <c:v>0.01748</c:v>
                </c:pt>
                <c:pt idx="7">
                  <c:v>0.01842</c:v>
                </c:pt>
                <c:pt idx="8">
                  <c:v>0.02188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1004408"/>
        <c:axId val="-2102142936"/>
      </c:scatterChart>
      <c:valAx>
        <c:axId val="-2101004408"/>
        <c:scaling>
          <c:orientation val="minMax"/>
        </c:scaling>
        <c:delete val="0"/>
        <c:axPos val="b"/>
        <c:numFmt formatCode="#,##0" sourceLinked="1"/>
        <c:majorTickMark val="out"/>
        <c:minorTickMark val="none"/>
        <c:tickLblPos val="nextTo"/>
        <c:crossAx val="-2102142936"/>
        <c:crosses val="autoZero"/>
        <c:crossBetween val="midCat"/>
      </c:valAx>
      <c:valAx>
        <c:axId val="-2102142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10044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Relationship Id="rId2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596900</xdr:colOff>
      <xdr:row>11</xdr:row>
      <xdr:rowOff>571500</xdr:rowOff>
    </xdr:from>
    <xdr:to>
      <xdr:col>15</xdr:col>
      <xdr:colOff>114300</xdr:colOff>
      <xdr:row>32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279400</xdr:colOff>
          <xdr:row>2</xdr:row>
          <xdr:rowOff>114300</xdr:rowOff>
        </xdr:from>
        <xdr:to>
          <xdr:col>16</xdr:col>
          <xdr:colOff>774700</xdr:colOff>
          <xdr:row>26</xdr:row>
          <xdr:rowOff>63500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381000</xdr:colOff>
          <xdr:row>17</xdr:row>
          <xdr:rowOff>63500</xdr:rowOff>
        </xdr:from>
        <xdr:to>
          <xdr:col>11</xdr:col>
          <xdr:colOff>736600</xdr:colOff>
          <xdr:row>42</xdr:row>
          <xdr:rowOff>12700</xdr:rowOff>
        </xdr:to>
        <xdr:sp macro="" textlink="">
          <xdr:nvSpPr>
            <xdr:cNvPr id="2050" name="Object 2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685800</xdr:colOff>
      <xdr:row>35</xdr:row>
      <xdr:rowOff>127000</xdr:rowOff>
    </xdr:from>
    <xdr:to>
      <xdr:col>17</xdr:col>
      <xdr:colOff>749300</xdr:colOff>
      <xdr:row>75</xdr:row>
      <xdr:rowOff>88900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901700</xdr:colOff>
      <xdr:row>15</xdr:row>
      <xdr:rowOff>177800</xdr:rowOff>
    </xdr:from>
    <xdr:to>
      <xdr:col>18</xdr:col>
      <xdr:colOff>228600</xdr:colOff>
      <xdr:row>50</xdr:row>
      <xdr:rowOff>88900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774700</xdr:colOff>
      <xdr:row>32</xdr:row>
      <xdr:rowOff>76200</xdr:rowOff>
    </xdr:from>
    <xdr:to>
      <xdr:col>20</xdr:col>
      <xdr:colOff>165100</xdr:colOff>
      <xdr:row>72</xdr:row>
      <xdr:rowOff>25400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596900</xdr:colOff>
      <xdr:row>17</xdr:row>
      <xdr:rowOff>88900</xdr:rowOff>
    </xdr:from>
    <xdr:to>
      <xdr:col>16</xdr:col>
      <xdr:colOff>622300</xdr:colOff>
      <xdr:row>52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ackage" Target="../embeddings/Microsoft_Word_Document1.docx"/><Relationship Id="rId4" Type="http://schemas.openxmlformats.org/officeDocument/2006/relationships/image" Target="../media/image1.emf"/><Relationship Id="rId5" Type="http://schemas.openxmlformats.org/officeDocument/2006/relationships/package" Target="../embeddings/Microsoft_Word_Document2.docx"/><Relationship Id="rId6" Type="http://schemas.openxmlformats.org/officeDocument/2006/relationships/image" Target="../media/image2.emf"/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0"/>
  <sheetViews>
    <sheetView workbookViewId="0">
      <selection activeCell="B10" sqref="B10"/>
    </sheetView>
  </sheetViews>
  <sheetFormatPr baseColWidth="10" defaultRowHeight="15" x14ac:dyDescent="0"/>
  <cols>
    <col min="2" max="3" width="12.1640625" bestFit="1" customWidth="1"/>
    <col min="4" max="4" width="11" bestFit="1" customWidth="1"/>
    <col min="5" max="5" width="11" customWidth="1"/>
    <col min="6" max="6" width="11" bestFit="1" customWidth="1"/>
    <col min="7" max="7" width="11" customWidth="1"/>
    <col min="8" max="8" width="11" bestFit="1" customWidth="1"/>
    <col min="9" max="9" width="11" customWidth="1"/>
    <col min="10" max="10" width="11" bestFit="1" customWidth="1"/>
    <col min="11" max="11" width="11" customWidth="1"/>
    <col min="12" max="12" width="11" bestFit="1" customWidth="1"/>
  </cols>
  <sheetData>
    <row r="1" spans="1:28" ht="28" thickTop="1" thickBot="1">
      <c r="A1" s="7" t="s">
        <v>0</v>
      </c>
      <c r="B1" s="7" t="s">
        <v>1</v>
      </c>
      <c r="C1" s="7"/>
      <c r="D1" s="7" t="s">
        <v>2</v>
      </c>
      <c r="E1" s="7"/>
      <c r="F1" s="7" t="s">
        <v>3</v>
      </c>
      <c r="G1" s="7"/>
      <c r="H1" s="7" t="s">
        <v>4</v>
      </c>
      <c r="I1" s="7"/>
      <c r="J1" s="7" t="s">
        <v>5</v>
      </c>
      <c r="K1" s="7"/>
      <c r="L1" s="7" t="s">
        <v>6</v>
      </c>
      <c r="O1" s="25" t="s">
        <v>0</v>
      </c>
      <c r="P1" s="4" t="s">
        <v>20</v>
      </c>
      <c r="Q1" s="25" t="s">
        <v>22</v>
      </c>
      <c r="R1" s="25"/>
      <c r="S1" s="25" t="s">
        <v>2</v>
      </c>
      <c r="T1" s="25"/>
      <c r="U1" s="25" t="s">
        <v>3</v>
      </c>
      <c r="V1" s="25"/>
      <c r="W1" s="25" t="s">
        <v>4</v>
      </c>
      <c r="X1" s="25"/>
      <c r="Y1" s="25" t="s">
        <v>5</v>
      </c>
      <c r="Z1" s="25"/>
      <c r="AA1" s="25" t="s">
        <v>6</v>
      </c>
      <c r="AB1" s="25"/>
    </row>
    <row r="2" spans="1:28" ht="16" thickBot="1">
      <c r="A2" s="8" t="s">
        <v>7</v>
      </c>
      <c r="B2" s="9">
        <v>6.1000000000000004E-3</v>
      </c>
      <c r="D2" s="8">
        <v>8.6E-3</v>
      </c>
      <c r="F2" s="8">
        <v>9.1000000000000004E-3</v>
      </c>
      <c r="G2" s="8"/>
      <c r="H2" s="8">
        <v>7.9000000000000008E-3</v>
      </c>
      <c r="I2" s="8"/>
      <c r="J2" s="8">
        <v>8.0000000000000002E-3</v>
      </c>
      <c r="K2" s="8"/>
      <c r="L2" s="8">
        <v>8.8999999999999999E-3</v>
      </c>
      <c r="O2" s="26"/>
      <c r="P2" s="2" t="s">
        <v>21</v>
      </c>
      <c r="Q2" s="2" t="s">
        <v>23</v>
      </c>
      <c r="R2" s="2" t="s">
        <v>24</v>
      </c>
      <c r="S2" s="2" t="s">
        <v>23</v>
      </c>
      <c r="T2" s="2" t="s">
        <v>24</v>
      </c>
      <c r="U2" s="2" t="s">
        <v>23</v>
      </c>
      <c r="V2" s="2" t="s">
        <v>24</v>
      </c>
      <c r="W2" s="2" t="s">
        <v>23</v>
      </c>
      <c r="X2" s="2" t="s">
        <v>24</v>
      </c>
      <c r="Y2" s="2" t="s">
        <v>23</v>
      </c>
      <c r="Z2" s="2" t="s">
        <v>24</v>
      </c>
      <c r="AA2" s="2" t="s">
        <v>23</v>
      </c>
      <c r="AB2" s="2" t="s">
        <v>24</v>
      </c>
    </row>
    <row r="3" spans="1:28">
      <c r="A3" s="10" t="s">
        <v>8</v>
      </c>
      <c r="B3" s="11">
        <v>4.4999999999999997E-3</v>
      </c>
      <c r="D3" s="10">
        <v>5.5999999999999999E-3</v>
      </c>
      <c r="F3" s="10">
        <v>6.7999999999999996E-3</v>
      </c>
      <c r="G3" s="10"/>
      <c r="H3" s="10">
        <v>4.8999999999999998E-3</v>
      </c>
      <c r="I3" s="10"/>
      <c r="J3" s="10">
        <v>5.1000000000000004E-3</v>
      </c>
      <c r="K3" s="10"/>
      <c r="L3" s="10">
        <v>6.8999999999999999E-3</v>
      </c>
      <c r="O3" s="1" t="s">
        <v>7</v>
      </c>
      <c r="P3" s="5">
        <v>81189</v>
      </c>
      <c r="Q3" s="5">
        <v>81188</v>
      </c>
      <c r="R3" s="1">
        <v>100</v>
      </c>
      <c r="S3" s="5">
        <v>81188</v>
      </c>
      <c r="T3" s="1">
        <v>100</v>
      </c>
      <c r="U3" s="5">
        <v>73743</v>
      </c>
      <c r="V3" s="1">
        <v>90.8</v>
      </c>
      <c r="W3" s="5">
        <v>73613</v>
      </c>
      <c r="X3" s="1">
        <v>90.7</v>
      </c>
      <c r="Y3" s="5">
        <v>65503</v>
      </c>
      <c r="Z3" s="1">
        <v>80.7</v>
      </c>
      <c r="AA3" s="5">
        <v>65503</v>
      </c>
      <c r="AB3" s="1">
        <v>80.7</v>
      </c>
    </row>
    <row r="4" spans="1:28">
      <c r="A4" s="10" t="s">
        <v>9</v>
      </c>
      <c r="B4" s="10">
        <v>7.4999999999999997E-3</v>
      </c>
      <c r="D4" s="10">
        <v>8.6999999999999994E-3</v>
      </c>
      <c r="F4" s="10">
        <v>9.1999999999999998E-3</v>
      </c>
      <c r="G4" s="10"/>
      <c r="H4" s="11">
        <v>7.1000000000000004E-3</v>
      </c>
      <c r="I4" s="11"/>
      <c r="J4" s="10">
        <v>7.7999999999999996E-3</v>
      </c>
      <c r="K4" s="10"/>
      <c r="L4" s="10">
        <v>9.1000000000000004E-3</v>
      </c>
      <c r="O4" s="1" t="s">
        <v>8</v>
      </c>
      <c r="P4" s="5">
        <v>50825</v>
      </c>
      <c r="Q4" s="5">
        <v>50824</v>
      </c>
      <c r="R4" s="1">
        <v>100</v>
      </c>
      <c r="S4" s="5">
        <v>50824</v>
      </c>
      <c r="T4" s="1">
        <v>100</v>
      </c>
      <c r="U4" s="5">
        <v>45003</v>
      </c>
      <c r="V4" s="1">
        <v>88.5</v>
      </c>
      <c r="W4" s="5">
        <v>45003</v>
      </c>
      <c r="X4" s="1">
        <v>88.5</v>
      </c>
      <c r="Y4" s="5">
        <v>38819</v>
      </c>
      <c r="Z4" s="1">
        <v>76.400000000000006</v>
      </c>
      <c r="AA4" s="5">
        <v>38819</v>
      </c>
      <c r="AB4" s="1">
        <v>76.400000000000006</v>
      </c>
    </row>
    <row r="5" spans="1:28">
      <c r="A5" s="10" t="s">
        <v>10</v>
      </c>
      <c r="B5" s="10">
        <v>1.2800000000000001E-2</v>
      </c>
      <c r="D5" s="10">
        <v>1.43E-2</v>
      </c>
      <c r="F5" s="10">
        <v>1.4800000000000001E-2</v>
      </c>
      <c r="G5" s="10"/>
      <c r="H5" s="11">
        <v>1.1900000000000001E-2</v>
      </c>
      <c r="I5" s="11"/>
      <c r="J5" s="11">
        <v>1.2099999999999999E-3</v>
      </c>
      <c r="K5" s="11"/>
      <c r="L5" s="10">
        <v>1.4E-2</v>
      </c>
      <c r="O5" s="1" t="s">
        <v>9</v>
      </c>
      <c r="P5" s="5">
        <v>152489</v>
      </c>
      <c r="Q5" s="5">
        <v>152487</v>
      </c>
      <c r="R5" s="1">
        <v>100</v>
      </c>
      <c r="S5" s="5">
        <v>152487</v>
      </c>
      <c r="T5" s="1">
        <v>100</v>
      </c>
      <c r="U5" s="5">
        <v>139589</v>
      </c>
      <c r="V5" s="1">
        <v>91.5</v>
      </c>
      <c r="W5" s="5">
        <v>139589</v>
      </c>
      <c r="X5" s="1">
        <v>91.5</v>
      </c>
      <c r="Y5" s="5">
        <v>126414</v>
      </c>
      <c r="Z5" s="1">
        <v>82.9</v>
      </c>
      <c r="AA5" s="5">
        <v>126414</v>
      </c>
      <c r="AB5" s="1">
        <v>82.9</v>
      </c>
    </row>
    <row r="6" spans="1:28">
      <c r="A6" s="10" t="s">
        <v>11</v>
      </c>
      <c r="B6" s="10">
        <v>7.7999999999999996E-3</v>
      </c>
      <c r="D6" s="10">
        <v>9.5999999999999992E-3</v>
      </c>
      <c r="F6" s="10">
        <v>1.2999999999999999E-2</v>
      </c>
      <c r="G6" s="10"/>
      <c r="H6" s="10">
        <v>8.0999999999999996E-3</v>
      </c>
      <c r="I6" s="10"/>
      <c r="J6" s="11">
        <v>7.7000000000000002E-3</v>
      </c>
      <c r="K6" s="11"/>
      <c r="L6" s="10">
        <v>1.0999999999999999E-2</v>
      </c>
      <c r="O6" s="1" t="s">
        <v>10</v>
      </c>
      <c r="P6" s="5">
        <v>312812</v>
      </c>
      <c r="Q6" s="5">
        <v>312812</v>
      </c>
      <c r="R6" s="1">
        <v>100</v>
      </c>
      <c r="S6" s="5">
        <v>312812</v>
      </c>
      <c r="T6" s="1">
        <v>100</v>
      </c>
      <c r="U6" s="5">
        <v>283709</v>
      </c>
      <c r="V6" s="1">
        <v>90.7</v>
      </c>
      <c r="W6" s="5">
        <v>283712</v>
      </c>
      <c r="X6" s="1">
        <v>90.7</v>
      </c>
      <c r="Y6" s="5">
        <v>253169</v>
      </c>
      <c r="Z6" s="1">
        <v>80.900000000000006</v>
      </c>
      <c r="AA6" s="5">
        <v>253169</v>
      </c>
      <c r="AB6" s="1">
        <v>80.900000000000006</v>
      </c>
    </row>
    <row r="7" spans="1:28">
      <c r="A7" s="10" t="s">
        <v>12</v>
      </c>
      <c r="B7" s="11">
        <v>5.8999999999999999E-3</v>
      </c>
      <c r="D7" s="10">
        <v>6.4000000000000003E-3</v>
      </c>
      <c r="F7" s="10">
        <v>6.8999999999999999E-3</v>
      </c>
      <c r="G7" s="10"/>
      <c r="H7" s="10">
        <v>6.4999999999999997E-3</v>
      </c>
      <c r="I7" s="10"/>
      <c r="J7" s="10">
        <v>6.7000000000000002E-3</v>
      </c>
      <c r="K7" s="10"/>
      <c r="L7" s="10">
        <v>7.1000000000000004E-3</v>
      </c>
      <c r="O7" s="1" t="s">
        <v>11</v>
      </c>
      <c r="P7" s="5">
        <v>157377</v>
      </c>
      <c r="Q7" s="5">
        <v>157374</v>
      </c>
      <c r="R7" s="1">
        <v>100</v>
      </c>
      <c r="S7" s="5">
        <v>157374</v>
      </c>
      <c r="T7" s="1">
        <v>100</v>
      </c>
      <c r="U7" s="5">
        <v>142447</v>
      </c>
      <c r="V7" s="1">
        <v>90.5</v>
      </c>
      <c r="W7" s="5">
        <v>142453</v>
      </c>
      <c r="X7" s="1">
        <v>90.5</v>
      </c>
      <c r="Y7" s="5">
        <v>127306</v>
      </c>
      <c r="Z7" s="1">
        <v>80.900000000000006</v>
      </c>
      <c r="AA7" s="5">
        <v>127306</v>
      </c>
      <c r="AB7" s="1">
        <v>80.900000000000006</v>
      </c>
    </row>
    <row r="8" spans="1:28">
      <c r="A8" s="10" t="s">
        <v>13</v>
      </c>
      <c r="B8" s="11">
        <v>1.2500000000000001E-2</v>
      </c>
      <c r="D8" s="10">
        <v>1.6299999999999999E-2</v>
      </c>
      <c r="F8" s="10">
        <v>1.7899999999999999E-2</v>
      </c>
      <c r="G8" s="10"/>
      <c r="H8" s="10">
        <v>1.4800000000000001E-2</v>
      </c>
      <c r="I8" s="10"/>
      <c r="J8" s="10">
        <v>1.43E-2</v>
      </c>
      <c r="K8" s="10"/>
      <c r="L8" s="10">
        <v>1.72E-2</v>
      </c>
      <c r="O8" s="1" t="s">
        <v>12</v>
      </c>
      <c r="P8" s="5">
        <v>98579</v>
      </c>
      <c r="Q8" s="5">
        <v>98566</v>
      </c>
      <c r="R8" s="1">
        <v>100</v>
      </c>
      <c r="S8" s="5">
        <v>98566</v>
      </c>
      <c r="T8" s="1">
        <v>100</v>
      </c>
      <c r="U8" s="5">
        <v>91176</v>
      </c>
      <c r="V8" s="1">
        <v>92.5</v>
      </c>
      <c r="W8" s="5">
        <v>91174</v>
      </c>
      <c r="X8" s="1">
        <v>92.5</v>
      </c>
      <c r="Y8" s="5">
        <v>82239</v>
      </c>
      <c r="Z8" s="1">
        <v>83.4</v>
      </c>
      <c r="AA8" s="5">
        <v>82239</v>
      </c>
      <c r="AB8" s="1">
        <v>83.4</v>
      </c>
    </row>
    <row r="9" spans="1:28">
      <c r="A9" s="10" t="s">
        <v>14</v>
      </c>
      <c r="B9" s="10">
        <v>1.5299999999999999E-2</v>
      </c>
      <c r="D9" s="10">
        <v>1.83E-2</v>
      </c>
      <c r="F9" s="10">
        <v>8.5000000000000006E-3</v>
      </c>
      <c r="G9" s="10"/>
      <c r="H9" s="11">
        <v>5.0000000000000001E-3</v>
      </c>
      <c r="I9" s="11"/>
      <c r="J9" s="11">
        <v>5.1999999999999998E-3</v>
      </c>
      <c r="K9" s="11"/>
      <c r="L9" s="10">
        <v>7.9000000000000008E-3</v>
      </c>
      <c r="O9" s="1" t="s">
        <v>13</v>
      </c>
      <c r="P9" s="5">
        <v>283717</v>
      </c>
      <c r="Q9" s="5">
        <v>283551</v>
      </c>
      <c r="R9" s="1">
        <v>99.9</v>
      </c>
      <c r="S9" s="5">
        <v>283551</v>
      </c>
      <c r="T9" s="1">
        <v>99.9</v>
      </c>
      <c r="U9" s="5">
        <v>264108</v>
      </c>
      <c r="V9" s="1">
        <v>93.1</v>
      </c>
      <c r="W9" s="5">
        <v>264067</v>
      </c>
      <c r="X9" s="1">
        <v>93.1</v>
      </c>
      <c r="Y9" s="5">
        <v>238533</v>
      </c>
      <c r="Z9" s="1">
        <v>84.1</v>
      </c>
      <c r="AA9" s="5">
        <v>238533</v>
      </c>
      <c r="AB9" s="1">
        <v>84.1</v>
      </c>
    </row>
    <row r="10" spans="1:28" ht="16" thickBot="1">
      <c r="A10" s="12" t="s">
        <v>15</v>
      </c>
      <c r="B10" s="13">
        <v>2.1000000000000001E-2</v>
      </c>
      <c r="D10" s="12">
        <v>2.8000000000000001E-2</v>
      </c>
      <c r="F10" s="12">
        <v>9.0499999999999997E-2</v>
      </c>
      <c r="G10" s="12"/>
      <c r="H10" s="12">
        <v>7.8299999999999995E-2</v>
      </c>
      <c r="I10" s="12"/>
      <c r="J10" s="12">
        <v>7.7899999999999997E-2</v>
      </c>
      <c r="K10" s="12"/>
      <c r="L10" s="12">
        <v>8.9200000000000002E-2</v>
      </c>
      <c r="O10" s="1" t="s">
        <v>14</v>
      </c>
      <c r="P10" s="5">
        <v>97031</v>
      </c>
      <c r="Q10" s="5">
        <v>97015</v>
      </c>
      <c r="R10" s="1">
        <v>100</v>
      </c>
      <c r="S10" s="5">
        <v>97015</v>
      </c>
      <c r="T10" s="1">
        <v>100</v>
      </c>
      <c r="U10" s="5">
        <v>86822</v>
      </c>
      <c r="V10" s="1">
        <v>89.5</v>
      </c>
      <c r="W10" s="5">
        <v>86822</v>
      </c>
      <c r="X10" s="1">
        <v>89.5</v>
      </c>
      <c r="Y10" s="5">
        <v>76251</v>
      </c>
      <c r="Z10" s="1">
        <v>78.599999999999994</v>
      </c>
      <c r="AA10" s="5">
        <v>76251</v>
      </c>
      <c r="AB10" s="1">
        <v>78.599999999999994</v>
      </c>
    </row>
    <row r="11" spans="1:28" ht="16" thickBot="1">
      <c r="A11" s="12" t="s">
        <v>16</v>
      </c>
      <c r="B11" s="13">
        <f>AVERAGE(B2:B10)</f>
        <v>1.0377777777777777E-2</v>
      </c>
      <c r="D11" s="13">
        <f t="shared" ref="D11:L11" si="0">AVERAGE(D2:D10)</f>
        <v>1.2866666666666665E-2</v>
      </c>
      <c r="F11" s="13">
        <f t="shared" si="0"/>
        <v>1.9633333333333332E-2</v>
      </c>
      <c r="G11" s="13"/>
      <c r="H11" s="13">
        <f t="shared" si="0"/>
        <v>1.6055555555555559E-2</v>
      </c>
      <c r="I11" s="13"/>
      <c r="J11" s="13">
        <f t="shared" si="0"/>
        <v>1.4878888888888889E-2</v>
      </c>
      <c r="K11" s="13"/>
      <c r="L11" s="13">
        <f t="shared" si="0"/>
        <v>1.9033333333333333E-2</v>
      </c>
      <c r="O11" s="1" t="s">
        <v>15</v>
      </c>
      <c r="P11" s="5">
        <v>453721</v>
      </c>
      <c r="Q11" s="5">
        <v>445975</v>
      </c>
      <c r="R11" s="1">
        <v>98.3</v>
      </c>
      <c r="S11" s="5">
        <v>445972</v>
      </c>
      <c r="T11" s="1">
        <v>98.3</v>
      </c>
      <c r="U11" s="5">
        <v>417687</v>
      </c>
      <c r="V11" s="1">
        <v>92.1</v>
      </c>
      <c r="W11" s="5">
        <v>417735</v>
      </c>
      <c r="X11" s="1">
        <v>92.1</v>
      </c>
      <c r="Y11" s="5">
        <v>361439</v>
      </c>
      <c r="Z11" s="1">
        <v>79.7</v>
      </c>
      <c r="AA11" s="5">
        <v>361439</v>
      </c>
      <c r="AB11" s="1">
        <v>79.7</v>
      </c>
    </row>
    <row r="12" spans="1:28" ht="66" thickBot="1">
      <c r="A12" s="14" t="s">
        <v>17</v>
      </c>
      <c r="B12" s="15" t="s">
        <v>25</v>
      </c>
      <c r="C12" s="15">
        <f>SUM(B2:B10) / P12</f>
        <v>5.5340277530899304E-8</v>
      </c>
      <c r="D12" s="14" t="s">
        <v>26</v>
      </c>
      <c r="E12" s="15">
        <f>SUM(D2:D10) / S12</f>
        <v>6.8937229616338707E-8</v>
      </c>
      <c r="F12" s="14" t="s">
        <v>27</v>
      </c>
      <c r="G12" s="15">
        <f>SUM(F2:F10) / U12</f>
        <v>1.1442195865527325E-7</v>
      </c>
      <c r="H12" s="14" t="s">
        <v>28</v>
      </c>
      <c r="I12" s="15">
        <f>SUM(H2:H10) / W12</f>
        <v>9.3577900850166573E-8</v>
      </c>
      <c r="J12" s="14" t="s">
        <v>29</v>
      </c>
      <c r="K12" s="15">
        <f>SUM(J2:J10) / Y12</f>
        <v>9.7767861380052028E-8</v>
      </c>
      <c r="L12" s="14" t="s">
        <v>30</v>
      </c>
      <c r="M12" s="15">
        <f>SUM(L2:L10) / AA12</f>
        <v>1.250663479531246E-7</v>
      </c>
      <c r="O12" s="3" t="s">
        <v>20</v>
      </c>
      <c r="P12" s="6">
        <v>1687740</v>
      </c>
      <c r="Q12" s="6">
        <v>1679792</v>
      </c>
      <c r="R12" s="3">
        <v>99.5</v>
      </c>
      <c r="S12" s="6">
        <v>1679789</v>
      </c>
      <c r="T12" s="3">
        <v>99.5</v>
      </c>
      <c r="U12" s="6">
        <v>1544284</v>
      </c>
      <c r="V12" s="3">
        <v>91.5</v>
      </c>
      <c r="W12" s="6">
        <v>1544168</v>
      </c>
      <c r="X12" s="3">
        <v>91.5</v>
      </c>
      <c r="Y12" s="6">
        <v>1369673</v>
      </c>
      <c r="Z12" s="3">
        <v>81.2</v>
      </c>
      <c r="AA12" s="6">
        <v>1369673</v>
      </c>
      <c r="AB12" s="3">
        <v>81.2</v>
      </c>
    </row>
    <row r="13" spans="1:28" ht="27">
      <c r="A13" s="8" t="s">
        <v>18</v>
      </c>
      <c r="B13" s="9" t="s">
        <v>31</v>
      </c>
      <c r="C13" s="9"/>
      <c r="D13" s="8" t="s">
        <v>32</v>
      </c>
      <c r="E13" s="8"/>
      <c r="F13" s="8" t="s">
        <v>33</v>
      </c>
      <c r="G13" s="8"/>
      <c r="H13" s="8" t="s">
        <v>34</v>
      </c>
      <c r="I13" s="8"/>
      <c r="J13" s="8" t="s">
        <v>35</v>
      </c>
      <c r="K13" s="8"/>
      <c r="L13" s="8" t="s">
        <v>36</v>
      </c>
    </row>
    <row r="14" spans="1:28" ht="16" thickBot="1">
      <c r="A14" s="16" t="s">
        <v>19</v>
      </c>
      <c r="B14" s="17">
        <v>0.95599999999999996</v>
      </c>
      <c r="C14" s="17"/>
      <c r="D14" s="16">
        <v>0.95799999999999996</v>
      </c>
      <c r="E14" s="16"/>
      <c r="F14" s="16">
        <v>0.98299999999999998</v>
      </c>
      <c r="G14" s="16"/>
      <c r="H14" s="16">
        <v>0.95799999999999996</v>
      </c>
      <c r="I14" s="16"/>
      <c r="J14" s="16">
        <v>0.96399999999999997</v>
      </c>
      <c r="K14" s="16"/>
      <c r="L14" s="16">
        <v>0.96599999999999997</v>
      </c>
    </row>
    <row r="15" spans="1:28" ht="16" thickTop="1"/>
    <row r="16" spans="1:28">
      <c r="B16">
        <f>B2/Q3</f>
        <v>7.5134256294033609E-8</v>
      </c>
      <c r="D16">
        <f>D2/S3</f>
        <v>1.0592698428339163E-7</v>
      </c>
      <c r="F16">
        <f>F2/U3</f>
        <v>1.2340154319732042E-7</v>
      </c>
      <c r="H16">
        <f>H2/W3</f>
        <v>1.0731800089658078E-7</v>
      </c>
      <c r="J16">
        <f>J2/Y3</f>
        <v>1.2213181075675924E-7</v>
      </c>
      <c r="L16">
        <f>L2/AA3</f>
        <v>1.3587163946689465E-7</v>
      </c>
    </row>
    <row r="17" spans="2:12">
      <c r="B17">
        <f t="shared" ref="B17:L24" si="1">B3/Q4</f>
        <v>8.8540846844010703E-8</v>
      </c>
      <c r="D17">
        <f t="shared" si="1"/>
        <v>1.1018416496143554E-7</v>
      </c>
      <c r="F17">
        <f t="shared" si="1"/>
        <v>1.5110103770859719E-7</v>
      </c>
      <c r="H17">
        <f t="shared" si="1"/>
        <v>1.0888163011354799E-7</v>
      </c>
      <c r="J17">
        <f t="shared" si="1"/>
        <v>1.3137896390942582E-7</v>
      </c>
      <c r="L17">
        <f t="shared" si="1"/>
        <v>1.7774800999510549E-7</v>
      </c>
    </row>
    <row r="18" spans="2:12">
      <c r="B18">
        <f t="shared" si="1"/>
        <v>4.9184520647661766E-8</v>
      </c>
      <c r="D18">
        <f t="shared" si="1"/>
        <v>5.7054043951287648E-8</v>
      </c>
      <c r="F18">
        <f t="shared" si="1"/>
        <v>6.5907772102386289E-8</v>
      </c>
      <c r="H18">
        <f t="shared" si="1"/>
        <v>5.0863606731189424E-8</v>
      </c>
      <c r="J18">
        <f t="shared" si="1"/>
        <v>6.1702026674260759E-8</v>
      </c>
      <c r="L18">
        <f t="shared" si="1"/>
        <v>7.1985697786637559E-8</v>
      </c>
    </row>
    <row r="19" spans="2:12">
      <c r="B19">
        <f t="shared" si="1"/>
        <v>4.0919146324309809E-8</v>
      </c>
      <c r="D19">
        <f t="shared" si="1"/>
        <v>4.5714358784189869E-8</v>
      </c>
      <c r="F19">
        <f t="shared" si="1"/>
        <v>5.216612796915149E-8</v>
      </c>
      <c r="H19">
        <f t="shared" si="1"/>
        <v>4.1943943153620575E-8</v>
      </c>
      <c r="J19">
        <f t="shared" si="1"/>
        <v>4.7794161212470717E-9</v>
      </c>
      <c r="L19">
        <f t="shared" si="1"/>
        <v>5.5299029502032243E-8</v>
      </c>
    </row>
    <row r="20" spans="2:12">
      <c r="B20">
        <f t="shared" si="1"/>
        <v>4.9563460292043156E-8</v>
      </c>
      <c r="D20">
        <f t="shared" si="1"/>
        <v>6.1001181897899261E-8</v>
      </c>
      <c r="F20">
        <f t="shared" si="1"/>
        <v>9.1262013240012074E-8</v>
      </c>
      <c r="H20">
        <f t="shared" si="1"/>
        <v>5.686085937116101E-8</v>
      </c>
      <c r="J20">
        <f t="shared" si="1"/>
        <v>6.0484187705214212E-8</v>
      </c>
      <c r="L20">
        <f t="shared" si="1"/>
        <v>8.6405982436020295E-8</v>
      </c>
    </row>
    <row r="21" spans="2:12">
      <c r="B21">
        <f t="shared" si="1"/>
        <v>5.9858369011626726E-8</v>
      </c>
      <c r="D21">
        <f t="shared" si="1"/>
        <v>6.4931112148205272E-8</v>
      </c>
      <c r="F21">
        <f t="shared" si="1"/>
        <v>7.5677809949986844E-8</v>
      </c>
      <c r="H21">
        <f t="shared" si="1"/>
        <v>7.1292254370763588E-8</v>
      </c>
      <c r="J21">
        <f t="shared" si="1"/>
        <v>8.1469862230815065E-8</v>
      </c>
      <c r="L21">
        <f t="shared" si="1"/>
        <v>8.6333734602804032E-8</v>
      </c>
    </row>
    <row r="22" spans="2:12">
      <c r="B22">
        <f t="shared" si="1"/>
        <v>4.4083780342866015E-8</v>
      </c>
      <c r="D22">
        <f t="shared" si="1"/>
        <v>5.7485249567097272E-8</v>
      </c>
      <c r="F22">
        <f t="shared" si="1"/>
        <v>6.7775304042285725E-8</v>
      </c>
      <c r="H22">
        <f t="shared" si="1"/>
        <v>5.6046382168161868E-8</v>
      </c>
      <c r="J22">
        <f t="shared" si="1"/>
        <v>5.9949776341219029E-8</v>
      </c>
      <c r="L22">
        <f t="shared" si="1"/>
        <v>7.2107423291536178E-8</v>
      </c>
    </row>
    <row r="23" spans="2:12">
      <c r="B23">
        <f t="shared" si="1"/>
        <v>1.5770757099417615E-7</v>
      </c>
      <c r="D23">
        <f t="shared" si="1"/>
        <v>1.8863062413028913E-7</v>
      </c>
      <c r="F23">
        <f t="shared" si="1"/>
        <v>9.7901453548639757E-8</v>
      </c>
      <c r="H23">
        <f t="shared" si="1"/>
        <v>5.7589090322729263E-8</v>
      </c>
      <c r="J23">
        <f t="shared" si="1"/>
        <v>6.8195826939974552E-8</v>
      </c>
      <c r="L23">
        <f t="shared" si="1"/>
        <v>1.0360519862034598E-7</v>
      </c>
    </row>
    <row r="24" spans="2:12">
      <c r="B24">
        <f t="shared" si="1"/>
        <v>4.7087841246706654E-8</v>
      </c>
      <c r="D24">
        <f t="shared" si="1"/>
        <v>6.2784210667934311E-8</v>
      </c>
      <c r="F24">
        <f t="shared" si="1"/>
        <v>2.166694199244889E-7</v>
      </c>
      <c r="H24">
        <f t="shared" si="1"/>
        <v>1.8743940536464504E-7</v>
      </c>
      <c r="J24">
        <f t="shared" si="1"/>
        <v>2.1552737806379499E-7</v>
      </c>
      <c r="L24">
        <f t="shared" si="1"/>
        <v>2.4679129811669467E-7</v>
      </c>
    </row>
    <row r="31" spans="2:12">
      <c r="C31">
        <f t="shared" ref="C31:C38" si="2">B3/Q4</f>
        <v>8.8540846844010703E-8</v>
      </c>
      <c r="E31">
        <f t="shared" ref="E31:E39" si="3">D2/S3</f>
        <v>1.0592698428339163E-7</v>
      </c>
    </row>
    <row r="32" spans="2:12">
      <c r="C32">
        <f t="shared" si="2"/>
        <v>4.9184520647661766E-8</v>
      </c>
      <c r="E32">
        <f t="shared" si="3"/>
        <v>1.1018416496143554E-7</v>
      </c>
    </row>
    <row r="33" spans="3:5">
      <c r="C33">
        <f t="shared" si="2"/>
        <v>4.0919146324309809E-8</v>
      </c>
      <c r="E33">
        <f t="shared" si="3"/>
        <v>5.7054043951287648E-8</v>
      </c>
    </row>
    <row r="34" spans="3:5">
      <c r="C34">
        <f t="shared" si="2"/>
        <v>4.9563460292043156E-8</v>
      </c>
      <c r="E34">
        <f t="shared" si="3"/>
        <v>4.5714358784189869E-8</v>
      </c>
    </row>
    <row r="35" spans="3:5">
      <c r="C35">
        <f t="shared" si="2"/>
        <v>5.9858369011626726E-8</v>
      </c>
      <c r="E35">
        <f t="shared" si="3"/>
        <v>6.1001181897899261E-8</v>
      </c>
    </row>
    <row r="36" spans="3:5">
      <c r="C36">
        <f t="shared" si="2"/>
        <v>4.4083780342866015E-8</v>
      </c>
      <c r="E36">
        <f t="shared" si="3"/>
        <v>6.4931112148205272E-8</v>
      </c>
    </row>
    <row r="37" spans="3:5">
      <c r="C37">
        <f t="shared" si="2"/>
        <v>1.5770757099417615E-7</v>
      </c>
      <c r="E37">
        <f t="shared" si="3"/>
        <v>5.7485249567097272E-8</v>
      </c>
    </row>
    <row r="38" spans="3:5">
      <c r="C38">
        <f t="shared" si="2"/>
        <v>4.7087841246706654E-8</v>
      </c>
      <c r="E38">
        <f t="shared" si="3"/>
        <v>1.8863062413028913E-7</v>
      </c>
    </row>
    <row r="39" spans="3:5" ht="16" thickBot="1">
      <c r="C39" s="13">
        <f>AVERAGE(C30:C38)</f>
        <v>6.7118191962925131E-8</v>
      </c>
      <c r="E39">
        <f t="shared" si="3"/>
        <v>6.2784210667934311E-8</v>
      </c>
    </row>
    <row r="40" spans="3:5" ht="16" thickBot="1">
      <c r="E40" s="13">
        <f>AVERAGE(E31:E39)</f>
        <v>8.3745770043525556E-8</v>
      </c>
    </row>
  </sheetData>
  <mergeCells count="7">
    <mergeCell ref="AA1:AB1"/>
    <mergeCell ref="O1:O2"/>
    <mergeCell ref="Q1:R1"/>
    <mergeCell ref="S1:T1"/>
    <mergeCell ref="U1:V1"/>
    <mergeCell ref="W1:X1"/>
    <mergeCell ref="Y1:Z1"/>
  </mergeCells>
  <conditionalFormatting sqref="B16:L16">
    <cfRule type="top10" dxfId="27" priority="18" bottom="1" rank="1"/>
  </conditionalFormatting>
  <conditionalFormatting sqref="B17:L17">
    <cfRule type="top10" dxfId="26" priority="17" bottom="1" rank="1"/>
  </conditionalFormatting>
  <conditionalFormatting sqref="B18:L18">
    <cfRule type="top10" dxfId="25" priority="16" bottom="1" rank="1"/>
  </conditionalFormatting>
  <conditionalFormatting sqref="B19:L19">
    <cfRule type="top10" dxfId="24" priority="15" bottom="1" rank="1"/>
  </conditionalFormatting>
  <conditionalFormatting sqref="B20:L20">
    <cfRule type="top10" dxfId="23" priority="14" bottom="1" rank="1"/>
  </conditionalFormatting>
  <conditionalFormatting sqref="B21:L21">
    <cfRule type="top10" dxfId="22" priority="13" bottom="1" rank="1"/>
  </conditionalFormatting>
  <conditionalFormatting sqref="B22:L22">
    <cfRule type="top10" dxfId="21" priority="12" bottom="1" rank="1"/>
  </conditionalFormatting>
  <conditionalFormatting sqref="B23:L23">
    <cfRule type="top10" dxfId="20" priority="11" bottom="1" rank="1"/>
  </conditionalFormatting>
  <conditionalFormatting sqref="B24:L24">
    <cfRule type="top10" dxfId="19" priority="10" bottom="1" rank="1"/>
  </conditionalFormatting>
  <conditionalFormatting sqref="D2:L2">
    <cfRule type="cellIs" dxfId="18" priority="9" operator="lessThan">
      <formula>$B$2</formula>
    </cfRule>
  </conditionalFormatting>
  <conditionalFormatting sqref="D3:L3">
    <cfRule type="cellIs" dxfId="17" priority="8" operator="lessThan">
      <formula>$B$3</formula>
    </cfRule>
  </conditionalFormatting>
  <conditionalFormatting sqref="D4:L4">
    <cfRule type="cellIs" dxfId="16" priority="7" operator="lessThan">
      <formula>$B$4</formula>
    </cfRule>
  </conditionalFormatting>
  <conditionalFormatting sqref="D5:L5">
    <cfRule type="cellIs" dxfId="15" priority="6" operator="lessThan">
      <formula>$B$5</formula>
    </cfRule>
  </conditionalFormatting>
  <conditionalFormatting sqref="D6:L6">
    <cfRule type="cellIs" dxfId="14" priority="5" operator="lessThan">
      <formula>$B$6</formula>
    </cfRule>
  </conditionalFormatting>
  <conditionalFormatting sqref="D7:L7">
    <cfRule type="cellIs" dxfId="13" priority="4" operator="lessThan">
      <formula>$B$7</formula>
    </cfRule>
  </conditionalFormatting>
  <conditionalFormatting sqref="D8:L8">
    <cfRule type="cellIs" dxfId="12" priority="3" operator="lessThan">
      <formula>$B$8</formula>
    </cfRule>
  </conditionalFormatting>
  <conditionalFormatting sqref="D9:L9">
    <cfRule type="cellIs" dxfId="11" priority="2" operator="lessThan">
      <formula>$B$9</formula>
    </cfRule>
  </conditionalFormatting>
  <conditionalFormatting sqref="D10:L10">
    <cfRule type="cellIs" dxfId="10" priority="1" operator="lessThan">
      <formula>$B$10</formula>
    </cfRule>
  </conditionalFormatting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5"/>
  <sheetViews>
    <sheetView topLeftCell="A7" workbookViewId="0">
      <selection activeCell="E17" sqref="E17"/>
    </sheetView>
  </sheetViews>
  <sheetFormatPr baseColWidth="10" defaultRowHeight="15" x14ac:dyDescent="0"/>
  <sheetData>
    <row r="1" spans="1:7" ht="22" thickTop="1" thickBot="1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</row>
    <row r="2" spans="1:7">
      <c r="A2" s="1" t="s">
        <v>7</v>
      </c>
      <c r="B2" s="22">
        <v>2.98E-2</v>
      </c>
      <c r="C2" s="1">
        <v>3.1099999999999999E-2</v>
      </c>
      <c r="D2" s="1">
        <v>3.2899999999999999E-2</v>
      </c>
      <c r="E2" s="1">
        <v>3.1300000000000001E-2</v>
      </c>
      <c r="F2" s="1">
        <v>3.1300000000000001E-2</v>
      </c>
      <c r="G2" s="1">
        <v>3.7499999999999999E-2</v>
      </c>
    </row>
    <row r="3" spans="1:7">
      <c r="A3" s="1" t="s">
        <v>8</v>
      </c>
      <c r="B3" s="22">
        <v>2.1600000000000001E-2</v>
      </c>
      <c r="C3" s="1">
        <v>2.81E-2</v>
      </c>
      <c r="D3" s="1">
        <v>2.9600000000000001E-2</v>
      </c>
      <c r="E3" s="1">
        <v>2.3400000000000001E-2</v>
      </c>
      <c r="F3" s="1">
        <v>2.3599999999999999E-2</v>
      </c>
      <c r="G3" s="1">
        <v>2.8000000000000001E-2</v>
      </c>
    </row>
    <row r="4" spans="1:7">
      <c r="A4" s="1" t="s">
        <v>9</v>
      </c>
      <c r="B4" s="1">
        <v>3.8899999999999997E-2</v>
      </c>
      <c r="C4" s="1">
        <v>4.0399999999999998E-2</v>
      </c>
      <c r="D4" s="1">
        <v>4.6800000000000001E-2</v>
      </c>
      <c r="E4" s="22">
        <v>3.7600000000000001E-2</v>
      </c>
      <c r="F4" s="1">
        <v>4.0399999999999998E-2</v>
      </c>
      <c r="G4" s="1">
        <v>4.7E-2</v>
      </c>
    </row>
    <row r="5" spans="1:7">
      <c r="A5" s="1" t="s">
        <v>10</v>
      </c>
      <c r="B5" s="1">
        <v>7.0300000000000001E-2</v>
      </c>
      <c r="C5" s="1">
        <v>7.4999999999999997E-2</v>
      </c>
      <c r="D5" s="1">
        <v>9.2200000000000004E-2</v>
      </c>
      <c r="E5" s="22">
        <v>6.7299999999999999E-2</v>
      </c>
      <c r="F5" s="22">
        <v>6.8699999999999997E-2</v>
      </c>
      <c r="G5" s="1">
        <v>9.2100000000000001E-2</v>
      </c>
    </row>
    <row r="6" spans="1:7">
      <c r="A6" s="1" t="s">
        <v>11</v>
      </c>
      <c r="B6" s="1">
        <v>4.24E-2</v>
      </c>
      <c r="C6" s="1">
        <v>4.5400000000000003E-2</v>
      </c>
      <c r="D6" s="1">
        <v>0.05</v>
      </c>
      <c r="E6" s="1">
        <v>4.3299999999999998E-2</v>
      </c>
      <c r="F6" s="22">
        <v>4.2099999999999999E-2</v>
      </c>
      <c r="G6" s="1">
        <v>0.05</v>
      </c>
    </row>
    <row r="7" spans="1:7">
      <c r="A7" s="1" t="s">
        <v>12</v>
      </c>
      <c r="B7" s="22">
        <v>2.9600000000000001E-2</v>
      </c>
      <c r="C7" s="1">
        <v>3.4200000000000001E-2</v>
      </c>
      <c r="D7" s="1">
        <v>3.7499999999999999E-2</v>
      </c>
      <c r="E7" s="1">
        <v>3.2899999999999999E-2</v>
      </c>
      <c r="F7" s="1">
        <v>3.1199999999999999E-2</v>
      </c>
      <c r="G7" s="1">
        <v>3.4299999999999997E-2</v>
      </c>
    </row>
    <row r="8" spans="1:7">
      <c r="A8" s="1" t="s">
        <v>13</v>
      </c>
      <c r="B8" s="22">
        <v>6.54E-2</v>
      </c>
      <c r="C8" s="1">
        <v>7.3499999999999996E-2</v>
      </c>
      <c r="D8" s="1">
        <v>9.5200000000000007E-2</v>
      </c>
      <c r="E8" s="1">
        <v>6.88E-2</v>
      </c>
      <c r="F8" s="1">
        <v>6.7199999999999996E-2</v>
      </c>
      <c r="G8" s="1">
        <v>8.7400000000000005E-2</v>
      </c>
    </row>
    <row r="9" spans="1:7">
      <c r="A9" s="1" t="s">
        <v>14</v>
      </c>
      <c r="B9" s="1">
        <v>3.1199999999999999E-2</v>
      </c>
      <c r="C9" s="1">
        <v>3.44E-2</v>
      </c>
      <c r="D9" s="1">
        <v>3.9199999999999999E-2</v>
      </c>
      <c r="E9" s="22">
        <v>3.1099999999999999E-2</v>
      </c>
      <c r="F9" s="22">
        <v>3.1099999999999999E-2</v>
      </c>
      <c r="G9" s="1">
        <v>3.2800000000000003E-2</v>
      </c>
    </row>
    <row r="10" spans="1:7" ht="16" thickBot="1">
      <c r="A10" s="18" t="s">
        <v>15</v>
      </c>
      <c r="B10" s="23">
        <v>8.2799999999999999E-2</v>
      </c>
      <c r="C10" s="18">
        <v>9.3700000000000006E-2</v>
      </c>
      <c r="D10" s="18">
        <v>0.13139999999999999</v>
      </c>
      <c r="E10" s="18">
        <v>8.8900000000000007E-2</v>
      </c>
      <c r="F10" s="18">
        <v>8.7499999999999994E-2</v>
      </c>
      <c r="G10" s="18">
        <v>0.1094</v>
      </c>
    </row>
    <row r="11" spans="1:7" ht="16" thickBot="1">
      <c r="A11" s="18" t="s">
        <v>16</v>
      </c>
      <c r="B11" s="23">
        <v>4.58E-2</v>
      </c>
      <c r="C11" s="18">
        <v>5.0599999999999999E-2</v>
      </c>
      <c r="D11" s="18">
        <v>6.1600000000000002E-2</v>
      </c>
      <c r="E11" s="18">
        <v>4.7199999999999999E-2</v>
      </c>
      <c r="F11" s="18">
        <v>4.7E-2</v>
      </c>
      <c r="G11" s="18">
        <v>5.7599999999999998E-2</v>
      </c>
    </row>
    <row r="12" spans="1:7" ht="31" thickBot="1">
      <c r="A12" s="18" t="s">
        <v>17</v>
      </c>
      <c r="B12" s="23" t="s">
        <v>37</v>
      </c>
      <c r="C12" s="18" t="s">
        <v>38</v>
      </c>
      <c r="D12" s="18" t="s">
        <v>39</v>
      </c>
      <c r="E12" s="18" t="s">
        <v>40</v>
      </c>
      <c r="F12" s="18" t="s">
        <v>41</v>
      </c>
      <c r="G12" s="18" t="s">
        <v>42</v>
      </c>
    </row>
    <row r="13" spans="1:7" ht="20">
      <c r="A13" s="1" t="s">
        <v>18</v>
      </c>
      <c r="B13" s="22" t="s">
        <v>43</v>
      </c>
      <c r="C13" s="1" t="s">
        <v>44</v>
      </c>
      <c r="D13" s="1" t="s">
        <v>45</v>
      </c>
      <c r="E13" s="1" t="s">
        <v>46</v>
      </c>
      <c r="F13" s="1" t="s">
        <v>47</v>
      </c>
      <c r="G13" s="1" t="s">
        <v>48</v>
      </c>
    </row>
    <row r="14" spans="1:7" ht="16" thickBot="1">
      <c r="A14" s="3" t="s">
        <v>19</v>
      </c>
      <c r="B14" s="24">
        <v>0.95599999999999996</v>
      </c>
      <c r="C14" s="3">
        <v>0.95799999999999996</v>
      </c>
      <c r="D14" s="3">
        <v>0.98299999999999998</v>
      </c>
      <c r="E14" s="3">
        <v>0.95799999999999996</v>
      </c>
      <c r="F14" s="3">
        <v>0.96399999999999997</v>
      </c>
      <c r="G14" s="3">
        <v>0.96599999999999997</v>
      </c>
    </row>
    <row r="15" spans="1:7" ht="16" thickTop="1"/>
  </sheetData>
  <pageMargins left="0.75" right="0.75" top="1" bottom="1" header="0.5" footer="0.5"/>
  <pageSetup paperSize="9" orientation="portrait" horizontalDpi="4294967292" verticalDpi="4294967292"/>
  <drawing r:id="rId1"/>
  <legacyDrawing r:id="rId2"/>
  <oleObjects>
    <mc:AlternateContent xmlns:mc="http://schemas.openxmlformats.org/markup-compatibility/2006">
      <mc:Choice Requires="x14">
        <oleObject progId="Word.Document.12" shapeId="2049" r:id="rId3">
          <objectPr defaultSize="0" autoPict="0" r:id="rId4">
            <anchor moveWithCells="1">
              <from>
                <xdr:col>8</xdr:col>
                <xdr:colOff>279400</xdr:colOff>
                <xdr:row>2</xdr:row>
                <xdr:rowOff>114300</xdr:rowOff>
              </from>
              <to>
                <xdr:col>16</xdr:col>
                <xdr:colOff>774700</xdr:colOff>
                <xdr:row>26</xdr:row>
                <xdr:rowOff>63500</xdr:rowOff>
              </to>
            </anchor>
          </objectPr>
        </oleObject>
      </mc:Choice>
      <mc:Fallback>
        <oleObject progId="Word.Document.12" shapeId="2049" r:id="rId3"/>
      </mc:Fallback>
    </mc:AlternateContent>
    <mc:AlternateContent xmlns:mc="http://schemas.openxmlformats.org/markup-compatibility/2006">
      <mc:Choice Requires="x14">
        <oleObject progId="Word.Document.12" shapeId="2050" r:id="rId5">
          <objectPr defaultSize="0" r:id="rId6">
            <anchor moveWithCells="1">
              <from>
                <xdr:col>2</xdr:col>
                <xdr:colOff>381000</xdr:colOff>
                <xdr:row>17</xdr:row>
                <xdr:rowOff>63500</xdr:rowOff>
              </from>
              <to>
                <xdr:col>11</xdr:col>
                <xdr:colOff>736600</xdr:colOff>
                <xdr:row>42</xdr:row>
                <xdr:rowOff>12700</xdr:rowOff>
              </to>
            </anchor>
          </objectPr>
        </oleObject>
      </mc:Choice>
      <mc:Fallback>
        <oleObject progId="Word.Document.12" shapeId="2050" r:id="rId5"/>
      </mc:Fallback>
    </mc:AlternateContent>
  </oleObject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3"/>
  <sheetViews>
    <sheetView workbookViewId="0">
      <selection activeCell="I22" sqref="I22"/>
    </sheetView>
  </sheetViews>
  <sheetFormatPr baseColWidth="10" defaultRowHeight="15" x14ac:dyDescent="0"/>
  <cols>
    <col min="2" max="2" width="12.83203125" bestFit="1" customWidth="1"/>
  </cols>
  <sheetData>
    <row r="1" spans="1:23" ht="17" thickTop="1" thickBot="1">
      <c r="A1" s="21" t="s">
        <v>0</v>
      </c>
      <c r="B1" s="21" t="s">
        <v>1</v>
      </c>
      <c r="C1" s="21"/>
      <c r="D1" s="21" t="s">
        <v>2</v>
      </c>
      <c r="E1" s="21" t="s">
        <v>3</v>
      </c>
      <c r="F1" s="21" t="s">
        <v>4</v>
      </c>
      <c r="G1" s="21" t="s">
        <v>5</v>
      </c>
      <c r="H1" s="21" t="s">
        <v>6</v>
      </c>
      <c r="I1" s="27" t="s">
        <v>49</v>
      </c>
      <c r="J1" s="25" t="s">
        <v>0</v>
      </c>
      <c r="K1" s="19" t="s">
        <v>20</v>
      </c>
      <c r="L1" s="25" t="s">
        <v>22</v>
      </c>
      <c r="M1" s="25"/>
      <c r="N1" s="25" t="s">
        <v>2</v>
      </c>
      <c r="O1" s="25"/>
      <c r="P1" s="25" t="s">
        <v>3</v>
      </c>
      <c r="Q1" s="25"/>
      <c r="R1" s="25" t="s">
        <v>4</v>
      </c>
      <c r="S1" s="25"/>
      <c r="T1" s="25" t="s">
        <v>5</v>
      </c>
      <c r="U1" s="25"/>
      <c r="V1" s="25" t="s">
        <v>6</v>
      </c>
      <c r="W1" s="25"/>
    </row>
    <row r="2" spans="1:23" ht="16" thickBot="1">
      <c r="A2" s="1" t="s">
        <v>7</v>
      </c>
      <c r="B2" s="22">
        <v>2.98E-2</v>
      </c>
      <c r="C2" s="22">
        <f>I2/B2</f>
        <v>0.20942281879194632</v>
      </c>
      <c r="D2" s="1">
        <v>3.1099999999999999E-2</v>
      </c>
      <c r="E2" s="1">
        <v>3.2899999999999999E-2</v>
      </c>
      <c r="F2" s="1">
        <v>3.1300000000000001E-2</v>
      </c>
      <c r="G2" s="1">
        <v>3.1300000000000001E-2</v>
      </c>
      <c r="H2" s="1">
        <v>3.7499999999999999E-2</v>
      </c>
      <c r="I2" s="28">
        <v>6.2408000000000003E-3</v>
      </c>
      <c r="J2" s="26"/>
      <c r="K2" s="20" t="s">
        <v>21</v>
      </c>
      <c r="L2" s="20" t="s">
        <v>23</v>
      </c>
      <c r="M2" s="20" t="s">
        <v>24</v>
      </c>
      <c r="N2" s="20" t="s">
        <v>23</v>
      </c>
      <c r="O2" s="20" t="s">
        <v>24</v>
      </c>
      <c r="P2" s="20" t="s">
        <v>23</v>
      </c>
      <c r="Q2" s="20" t="s">
        <v>24</v>
      </c>
      <c r="R2" s="20" t="s">
        <v>23</v>
      </c>
      <c r="S2" s="20" t="s">
        <v>24</v>
      </c>
      <c r="T2" s="20" t="s">
        <v>23</v>
      </c>
      <c r="U2" s="20" t="s">
        <v>24</v>
      </c>
      <c r="V2" s="20" t="s">
        <v>23</v>
      </c>
      <c r="W2" s="20" t="s">
        <v>24</v>
      </c>
    </row>
    <row r="3" spans="1:23">
      <c r="A3" s="1" t="s">
        <v>8</v>
      </c>
      <c r="B3" s="22">
        <v>2.1600000000000001E-2</v>
      </c>
      <c r="C3" s="22">
        <f>I3/B3</f>
        <v>0.22424074074074074</v>
      </c>
      <c r="D3" s="1">
        <v>2.81E-2</v>
      </c>
      <c r="E3" s="1">
        <v>2.9600000000000001E-2</v>
      </c>
      <c r="F3" s="1">
        <v>2.3400000000000001E-2</v>
      </c>
      <c r="G3" s="1">
        <v>2.3599999999999999E-2</v>
      </c>
      <c r="H3" s="1">
        <v>2.8000000000000001E-2</v>
      </c>
      <c r="I3" s="29">
        <v>4.8436E-3</v>
      </c>
      <c r="J3" s="1" t="s">
        <v>7</v>
      </c>
      <c r="K3" s="5">
        <v>81189</v>
      </c>
      <c r="L3" s="5">
        <v>81188</v>
      </c>
      <c r="M3" s="1">
        <v>100</v>
      </c>
      <c r="N3" s="5">
        <v>81188</v>
      </c>
      <c r="O3" s="1">
        <v>100</v>
      </c>
      <c r="P3" s="5">
        <v>73743</v>
      </c>
      <c r="Q3" s="1">
        <v>90.8</v>
      </c>
      <c r="R3" s="5">
        <v>73613</v>
      </c>
      <c r="S3" s="1">
        <v>90.7</v>
      </c>
      <c r="T3" s="5">
        <v>65503</v>
      </c>
      <c r="U3" s="1">
        <v>80.7</v>
      </c>
      <c r="V3" s="5">
        <v>65503</v>
      </c>
      <c r="W3" s="1">
        <v>80.7</v>
      </c>
    </row>
    <row r="4" spans="1:23">
      <c r="A4" s="1" t="s">
        <v>9</v>
      </c>
      <c r="B4" s="1">
        <v>3.8899999999999997E-2</v>
      </c>
      <c r="C4" s="22">
        <f>I4/B4</f>
        <v>0.19313624678663241</v>
      </c>
      <c r="D4" s="1">
        <v>4.0399999999999998E-2</v>
      </c>
      <c r="E4" s="1">
        <v>4.6800000000000001E-2</v>
      </c>
      <c r="F4" s="22">
        <v>3.7600000000000001E-2</v>
      </c>
      <c r="G4" s="1">
        <v>4.0399999999999998E-2</v>
      </c>
      <c r="H4" s="1">
        <v>4.7E-2</v>
      </c>
      <c r="I4" s="28">
        <v>7.5129999999999997E-3</v>
      </c>
      <c r="J4" s="1" t="s">
        <v>8</v>
      </c>
      <c r="K4" s="5">
        <v>50825</v>
      </c>
      <c r="L4" s="5">
        <v>50824</v>
      </c>
      <c r="M4" s="1">
        <v>100</v>
      </c>
      <c r="N4" s="5">
        <v>50824</v>
      </c>
      <c r="O4" s="1">
        <v>100</v>
      </c>
      <c r="P4" s="5">
        <v>45003</v>
      </c>
      <c r="Q4" s="1">
        <v>88.5</v>
      </c>
      <c r="R4" s="5">
        <v>45003</v>
      </c>
      <c r="S4" s="1">
        <v>88.5</v>
      </c>
      <c r="T4" s="5">
        <v>38819</v>
      </c>
      <c r="U4" s="1">
        <v>76.400000000000006</v>
      </c>
      <c r="V4" s="5">
        <v>38819</v>
      </c>
      <c r="W4" s="1">
        <v>76.400000000000006</v>
      </c>
    </row>
    <row r="5" spans="1:23">
      <c r="A5" s="1" t="s">
        <v>10</v>
      </c>
      <c r="B5" s="1">
        <v>7.0300000000000001E-2</v>
      </c>
      <c r="C5" s="22">
        <f>I5/B5</f>
        <v>0.21804551920341392</v>
      </c>
      <c r="D5" s="1">
        <v>7.4999999999999997E-2</v>
      </c>
      <c r="E5" s="1">
        <v>9.2200000000000004E-2</v>
      </c>
      <c r="F5" s="22">
        <v>6.7299999999999999E-2</v>
      </c>
      <c r="G5" s="22">
        <v>6.8699999999999997E-2</v>
      </c>
      <c r="H5" s="1">
        <v>9.2100000000000001E-2</v>
      </c>
      <c r="I5" s="29">
        <v>1.53286E-2</v>
      </c>
      <c r="J5" s="1" t="s">
        <v>9</v>
      </c>
      <c r="K5" s="5">
        <v>152489</v>
      </c>
      <c r="L5" s="5">
        <v>152487</v>
      </c>
      <c r="M5" s="1">
        <v>100</v>
      </c>
      <c r="N5" s="5">
        <v>152487</v>
      </c>
      <c r="O5" s="1">
        <v>100</v>
      </c>
      <c r="P5" s="5">
        <v>139589</v>
      </c>
      <c r="Q5" s="1">
        <v>91.5</v>
      </c>
      <c r="R5" s="5">
        <v>139589</v>
      </c>
      <c r="S5" s="1">
        <v>91.5</v>
      </c>
      <c r="T5" s="5">
        <v>126414</v>
      </c>
      <c r="U5" s="1">
        <v>82.9</v>
      </c>
      <c r="V5" s="5">
        <v>126414</v>
      </c>
      <c r="W5" s="1">
        <v>82.9</v>
      </c>
    </row>
    <row r="6" spans="1:23">
      <c r="A6" s="1" t="s">
        <v>11</v>
      </c>
      <c r="B6" s="1">
        <v>4.24E-2</v>
      </c>
      <c r="C6" s="22">
        <f>I6/B6</f>
        <v>0.20125471698113206</v>
      </c>
      <c r="D6" s="1">
        <v>4.5400000000000003E-2</v>
      </c>
      <c r="E6" s="1">
        <v>0.05</v>
      </c>
      <c r="F6" s="1">
        <v>4.3299999999999998E-2</v>
      </c>
      <c r="G6" s="22">
        <v>4.2099999999999999E-2</v>
      </c>
      <c r="H6" s="1">
        <v>0.05</v>
      </c>
      <c r="I6" s="28">
        <v>8.5331999999999995E-3</v>
      </c>
      <c r="J6" s="1" t="s">
        <v>10</v>
      </c>
      <c r="K6" s="5">
        <v>312812</v>
      </c>
      <c r="L6" s="5">
        <v>312812</v>
      </c>
      <c r="M6" s="1">
        <v>100</v>
      </c>
      <c r="N6" s="5">
        <v>312812</v>
      </c>
      <c r="O6" s="1">
        <v>100</v>
      </c>
      <c r="P6" s="5">
        <v>283709</v>
      </c>
      <c r="Q6" s="1">
        <v>90.7</v>
      </c>
      <c r="R6" s="5">
        <v>283712</v>
      </c>
      <c r="S6" s="1">
        <v>90.7</v>
      </c>
      <c r="T6" s="5">
        <v>253169</v>
      </c>
      <c r="U6" s="1">
        <v>80.900000000000006</v>
      </c>
      <c r="V6" s="5">
        <v>253169</v>
      </c>
      <c r="W6" s="1">
        <v>80.900000000000006</v>
      </c>
    </row>
    <row r="7" spans="1:23">
      <c r="A7" s="1" t="s">
        <v>12</v>
      </c>
      <c r="B7" s="22">
        <v>2.9600000000000001E-2</v>
      </c>
      <c r="C7" s="22">
        <f>I7/B7</f>
        <v>0.19954729729729728</v>
      </c>
      <c r="D7" s="1">
        <v>3.4200000000000001E-2</v>
      </c>
      <c r="E7" s="1">
        <v>3.7499999999999999E-2</v>
      </c>
      <c r="F7" s="1">
        <v>3.2899999999999999E-2</v>
      </c>
      <c r="G7" s="1">
        <v>3.1199999999999999E-2</v>
      </c>
      <c r="H7" s="1">
        <v>3.4299999999999997E-2</v>
      </c>
      <c r="I7" s="29">
        <v>5.9065999999999997E-3</v>
      </c>
      <c r="J7" s="1" t="s">
        <v>11</v>
      </c>
      <c r="K7" s="5">
        <v>157377</v>
      </c>
      <c r="L7" s="5">
        <v>157374</v>
      </c>
      <c r="M7" s="1">
        <v>100</v>
      </c>
      <c r="N7" s="5">
        <v>157374</v>
      </c>
      <c r="O7" s="1">
        <v>100</v>
      </c>
      <c r="P7" s="5">
        <v>142447</v>
      </c>
      <c r="Q7" s="1">
        <v>90.5</v>
      </c>
      <c r="R7" s="5">
        <v>142453</v>
      </c>
      <c r="S7" s="1">
        <v>90.5</v>
      </c>
      <c r="T7" s="5">
        <v>127306</v>
      </c>
      <c r="U7" s="1">
        <v>80.900000000000006</v>
      </c>
      <c r="V7" s="5">
        <v>127306</v>
      </c>
      <c r="W7" s="1">
        <v>80.900000000000006</v>
      </c>
    </row>
    <row r="8" spans="1:23">
      <c r="A8" s="1" t="s">
        <v>13</v>
      </c>
      <c r="B8" s="22">
        <v>6.54E-2</v>
      </c>
      <c r="C8" s="22">
        <f>I8/B8</f>
        <v>0.2452155963302752</v>
      </c>
      <c r="D8" s="1">
        <v>7.3499999999999996E-2</v>
      </c>
      <c r="E8" s="1">
        <v>9.5200000000000007E-2</v>
      </c>
      <c r="F8" s="1">
        <v>6.88E-2</v>
      </c>
      <c r="G8" s="1">
        <v>6.7199999999999996E-2</v>
      </c>
      <c r="H8" s="1">
        <v>8.7400000000000005E-2</v>
      </c>
      <c r="I8" s="28">
        <v>1.6037099999999999E-2</v>
      </c>
      <c r="J8" s="1" t="s">
        <v>12</v>
      </c>
      <c r="K8" s="5">
        <v>98579</v>
      </c>
      <c r="L8" s="5">
        <v>98566</v>
      </c>
      <c r="M8" s="1">
        <v>100</v>
      </c>
      <c r="N8" s="5">
        <v>98566</v>
      </c>
      <c r="O8" s="1">
        <v>100</v>
      </c>
      <c r="P8" s="5">
        <v>91176</v>
      </c>
      <c r="Q8" s="1">
        <v>92.5</v>
      </c>
      <c r="R8" s="5">
        <v>91174</v>
      </c>
      <c r="S8" s="1">
        <v>92.5</v>
      </c>
      <c r="T8" s="5">
        <v>82239</v>
      </c>
      <c r="U8" s="1">
        <v>83.4</v>
      </c>
      <c r="V8" s="5">
        <v>82239</v>
      </c>
      <c r="W8" s="1">
        <v>83.4</v>
      </c>
    </row>
    <row r="9" spans="1:23">
      <c r="A9" s="1" t="s">
        <v>14</v>
      </c>
      <c r="B9" s="1">
        <v>3.1199999999999999E-2</v>
      </c>
      <c r="C9" s="22">
        <f>I9/B9</f>
        <v>0.19330769230769229</v>
      </c>
      <c r="D9" s="1">
        <v>3.44E-2</v>
      </c>
      <c r="E9" s="1">
        <v>3.9199999999999999E-2</v>
      </c>
      <c r="F9" s="22">
        <v>3.1099999999999999E-2</v>
      </c>
      <c r="G9" s="22">
        <v>3.1099999999999999E-2</v>
      </c>
      <c r="H9" s="1">
        <v>3.2800000000000003E-2</v>
      </c>
      <c r="I9" s="29">
        <v>6.0311999999999996E-3</v>
      </c>
      <c r="J9" s="1" t="s">
        <v>13</v>
      </c>
      <c r="K9" s="5">
        <v>283717</v>
      </c>
      <c r="L9" s="5">
        <v>283551</v>
      </c>
      <c r="M9" s="1">
        <v>99.9</v>
      </c>
      <c r="N9" s="5">
        <v>283551</v>
      </c>
      <c r="O9" s="1">
        <v>99.9</v>
      </c>
      <c r="P9" s="5">
        <v>264108</v>
      </c>
      <c r="Q9" s="1">
        <v>93.1</v>
      </c>
      <c r="R9" s="5">
        <v>264067</v>
      </c>
      <c r="S9" s="1">
        <v>93.1</v>
      </c>
      <c r="T9" s="5">
        <v>238533</v>
      </c>
      <c r="U9" s="1">
        <v>84.1</v>
      </c>
      <c r="V9" s="5">
        <v>238533</v>
      </c>
      <c r="W9" s="1">
        <v>84.1</v>
      </c>
    </row>
    <row r="10" spans="1:23" ht="16" thickBot="1">
      <c r="A10" s="20" t="s">
        <v>15</v>
      </c>
      <c r="B10" s="23">
        <v>8.2799999999999999E-2</v>
      </c>
      <c r="C10" s="22">
        <f>I10/B10</f>
        <v>1.3917657004830919</v>
      </c>
      <c r="D10" s="20">
        <v>9.3700000000000006E-2</v>
      </c>
      <c r="E10" s="20">
        <v>0.13139999999999999</v>
      </c>
      <c r="F10" s="20">
        <v>8.8900000000000007E-2</v>
      </c>
      <c r="G10" s="20">
        <v>8.7499999999999994E-2</v>
      </c>
      <c r="H10" s="20">
        <v>0.1094</v>
      </c>
      <c r="I10" s="30">
        <v>0.1152382</v>
      </c>
      <c r="J10" s="1" t="s">
        <v>14</v>
      </c>
      <c r="K10" s="5">
        <v>97031</v>
      </c>
      <c r="L10" s="5">
        <v>97015</v>
      </c>
      <c r="M10" s="1">
        <v>100</v>
      </c>
      <c r="N10" s="5">
        <v>97015</v>
      </c>
      <c r="O10" s="1">
        <v>100</v>
      </c>
      <c r="P10" s="5">
        <v>86822</v>
      </c>
      <c r="Q10" s="1">
        <v>89.5</v>
      </c>
      <c r="R10" s="5">
        <v>86822</v>
      </c>
      <c r="S10" s="1">
        <v>89.5</v>
      </c>
      <c r="T10" s="5">
        <v>76251</v>
      </c>
      <c r="U10" s="1">
        <v>78.599999999999994</v>
      </c>
      <c r="V10" s="5">
        <v>76251</v>
      </c>
      <c r="W10" s="1">
        <v>78.599999999999994</v>
      </c>
    </row>
    <row r="11" spans="1:23" ht="16" thickBot="1">
      <c r="A11" s="20" t="s">
        <v>16</v>
      </c>
      <c r="B11" s="23">
        <v>4.58E-2</v>
      </c>
      <c r="C11" s="23"/>
      <c r="D11" s="20">
        <v>5.0599999999999999E-2</v>
      </c>
      <c r="E11" s="20">
        <v>6.1600000000000002E-2</v>
      </c>
      <c r="F11" s="20">
        <v>4.7199999999999999E-2</v>
      </c>
      <c r="G11" s="20">
        <v>4.7E-2</v>
      </c>
      <c r="H11" s="20">
        <v>5.7599999999999998E-2</v>
      </c>
      <c r="J11" s="1" t="s">
        <v>15</v>
      </c>
      <c r="K11" s="5">
        <v>453721</v>
      </c>
      <c r="L11" s="5">
        <v>445975</v>
      </c>
      <c r="M11" s="1">
        <v>98.3</v>
      </c>
      <c r="N11" s="5">
        <v>445972</v>
      </c>
      <c r="O11" s="1">
        <v>98.3</v>
      </c>
      <c r="P11" s="5">
        <v>417687</v>
      </c>
      <c r="Q11" s="1">
        <v>92.1</v>
      </c>
      <c r="R11" s="5">
        <v>417735</v>
      </c>
      <c r="S11" s="1">
        <v>92.1</v>
      </c>
      <c r="T11" s="5">
        <v>361439</v>
      </c>
      <c r="U11" s="1">
        <v>79.7</v>
      </c>
      <c r="V11" s="5">
        <v>361439</v>
      </c>
      <c r="W11" s="1">
        <v>79.7</v>
      </c>
    </row>
    <row r="12" spans="1:23" ht="31" thickBot="1">
      <c r="A12" s="20" t="s">
        <v>17</v>
      </c>
      <c r="B12" s="23" t="s">
        <v>37</v>
      </c>
      <c r="C12" s="23">
        <f>SUM(B2:B10)/L12</f>
        <v>2.4526846180955735E-7</v>
      </c>
      <c r="D12" s="20" t="s">
        <v>38</v>
      </c>
      <c r="E12" s="20" t="s">
        <v>39</v>
      </c>
      <c r="F12" s="20" t="s">
        <v>40</v>
      </c>
      <c r="G12" s="20" t="s">
        <v>41</v>
      </c>
      <c r="H12" s="20" t="s">
        <v>42</v>
      </c>
      <c r="J12" s="3" t="s">
        <v>20</v>
      </c>
      <c r="K12" s="6">
        <v>1687740</v>
      </c>
      <c r="L12" s="6">
        <v>1679792</v>
      </c>
      <c r="M12" s="3">
        <v>99.5</v>
      </c>
      <c r="N12" s="6">
        <v>1679789</v>
      </c>
      <c r="O12" s="3">
        <v>99.5</v>
      </c>
      <c r="P12" s="6">
        <v>1544284</v>
      </c>
      <c r="Q12" s="3">
        <v>91.5</v>
      </c>
      <c r="R12" s="6">
        <v>1544168</v>
      </c>
      <c r="S12" s="3">
        <v>91.5</v>
      </c>
      <c r="T12" s="6">
        <v>1369673</v>
      </c>
      <c r="U12" s="3">
        <v>81.2</v>
      </c>
      <c r="V12" s="6">
        <v>1369673</v>
      </c>
      <c r="W12" s="3">
        <v>81.2</v>
      </c>
    </row>
    <row r="13" spans="1:23" ht="20">
      <c r="A13" s="1" t="s">
        <v>18</v>
      </c>
      <c r="B13" s="22" t="s">
        <v>43</v>
      </c>
      <c r="C13" s="22"/>
      <c r="D13" s="1" t="s">
        <v>44</v>
      </c>
      <c r="E13" s="1" t="s">
        <v>45</v>
      </c>
      <c r="F13" s="1" t="s">
        <v>46</v>
      </c>
      <c r="G13" s="1" t="s">
        <v>47</v>
      </c>
      <c r="H13" s="1" t="s">
        <v>48</v>
      </c>
    </row>
    <row r="14" spans="1:23" ht="16" thickBot="1">
      <c r="A14" s="3" t="s">
        <v>19</v>
      </c>
      <c r="B14" s="24">
        <v>0.95599999999999996</v>
      </c>
      <c r="C14" s="24"/>
      <c r="D14" s="3">
        <v>0.95799999999999996</v>
      </c>
      <c r="E14" s="3">
        <v>0.98299999999999998</v>
      </c>
      <c r="F14" s="3">
        <v>0.95799999999999996</v>
      </c>
      <c r="G14" s="3">
        <v>0.96399999999999997</v>
      </c>
      <c r="H14" s="3">
        <v>0.96599999999999997</v>
      </c>
    </row>
    <row r="15" spans="1:23" ht="16" thickTop="1"/>
    <row r="18" spans="1:7" ht="16" thickBot="1"/>
    <row r="19" spans="1:7" ht="17" thickTop="1" thickBot="1">
      <c r="A19" s="21" t="s">
        <v>0</v>
      </c>
      <c r="B19" s="21" t="s">
        <v>1</v>
      </c>
      <c r="C19" s="21" t="s">
        <v>2</v>
      </c>
      <c r="D19" s="21" t="s">
        <v>3</v>
      </c>
      <c r="E19" s="21" t="s">
        <v>4</v>
      </c>
      <c r="F19" s="21" t="s">
        <v>5</v>
      </c>
      <c r="G19" s="21" t="s">
        <v>6</v>
      </c>
    </row>
    <row r="20" spans="1:7" ht="17" thickTop="1" thickBot="1">
      <c r="A20" s="1" t="s">
        <v>7</v>
      </c>
      <c r="B20" s="33">
        <f>B2*0.2</f>
        <v>5.96E-3</v>
      </c>
      <c r="C20" s="31">
        <f>D2*0.2</f>
        <v>6.2199999999999998E-3</v>
      </c>
      <c r="D20" s="31">
        <f t="shared" ref="D20:G20" si="0">E2*0.2</f>
        <v>6.5799999999999999E-3</v>
      </c>
      <c r="E20" s="31">
        <f t="shared" si="0"/>
        <v>6.2600000000000008E-3</v>
      </c>
      <c r="F20" s="31">
        <f t="shared" si="0"/>
        <v>6.2600000000000008E-3</v>
      </c>
      <c r="G20" s="31">
        <f t="shared" si="0"/>
        <v>7.4999999999999997E-3</v>
      </c>
    </row>
    <row r="21" spans="1:7" ht="17" thickTop="1" thickBot="1">
      <c r="A21" s="1" t="s">
        <v>8</v>
      </c>
      <c r="B21" s="33">
        <f t="shared" ref="B21:B28" si="1">B3*0.2</f>
        <v>4.3200000000000001E-3</v>
      </c>
      <c r="C21" s="31">
        <f t="shared" ref="C21:G21" si="2">D3*0.2</f>
        <v>5.62E-3</v>
      </c>
      <c r="D21" s="31">
        <f t="shared" si="2"/>
        <v>5.9200000000000008E-3</v>
      </c>
      <c r="E21" s="31">
        <f t="shared" si="2"/>
        <v>4.6800000000000001E-3</v>
      </c>
      <c r="F21" s="31">
        <f t="shared" si="2"/>
        <v>4.7200000000000002E-3</v>
      </c>
      <c r="G21" s="31">
        <f t="shared" si="2"/>
        <v>5.6000000000000008E-3</v>
      </c>
    </row>
    <row r="22" spans="1:7" ht="16" thickTop="1">
      <c r="A22" s="1" t="s">
        <v>9</v>
      </c>
      <c r="B22" s="31">
        <f t="shared" si="1"/>
        <v>7.7799999999999996E-3</v>
      </c>
      <c r="C22" s="31">
        <f t="shared" ref="C22:G22" si="3">D4*0.2</f>
        <v>8.0800000000000004E-3</v>
      </c>
      <c r="D22" s="31">
        <f t="shared" si="3"/>
        <v>9.3600000000000003E-3</v>
      </c>
      <c r="E22" s="31">
        <f t="shared" si="3"/>
        <v>7.5200000000000006E-3</v>
      </c>
      <c r="F22" s="31">
        <f t="shared" si="3"/>
        <v>8.0800000000000004E-3</v>
      </c>
      <c r="G22" s="31">
        <f t="shared" si="3"/>
        <v>9.4000000000000004E-3</v>
      </c>
    </row>
    <row r="23" spans="1:7">
      <c r="A23" s="1" t="s">
        <v>10</v>
      </c>
      <c r="B23" s="31">
        <f t="shared" si="1"/>
        <v>1.4060000000000001E-2</v>
      </c>
      <c r="C23" s="31">
        <f t="shared" ref="C23:G23" si="4">D5*0.2</f>
        <v>1.4999999999999999E-2</v>
      </c>
      <c r="D23" s="31">
        <f t="shared" si="4"/>
        <v>1.8440000000000002E-2</v>
      </c>
      <c r="E23" s="34">
        <f t="shared" si="4"/>
        <v>1.346E-2</v>
      </c>
      <c r="F23" s="34">
        <f t="shared" si="4"/>
        <v>1.374E-2</v>
      </c>
      <c r="G23" s="31">
        <f t="shared" si="4"/>
        <v>1.8420000000000002E-2</v>
      </c>
    </row>
    <row r="24" spans="1:7" ht="16" thickBot="1">
      <c r="A24" s="1" t="s">
        <v>11</v>
      </c>
      <c r="B24" s="31">
        <f t="shared" si="1"/>
        <v>8.4799999999999997E-3</v>
      </c>
      <c r="C24" s="31">
        <f t="shared" ref="C24:G24" si="5">D6*0.2</f>
        <v>9.0800000000000013E-3</v>
      </c>
      <c r="D24" s="31">
        <f t="shared" si="5"/>
        <v>1.0000000000000002E-2</v>
      </c>
      <c r="E24" s="31">
        <f t="shared" si="5"/>
        <v>8.6599999999999993E-3</v>
      </c>
      <c r="F24" s="34">
        <f t="shared" si="5"/>
        <v>8.4200000000000004E-3</v>
      </c>
      <c r="G24" s="31">
        <f t="shared" si="5"/>
        <v>1.0000000000000002E-2</v>
      </c>
    </row>
    <row r="25" spans="1:7" ht="17" thickTop="1" thickBot="1">
      <c r="A25" s="1" t="s">
        <v>12</v>
      </c>
      <c r="B25" s="33">
        <f t="shared" si="1"/>
        <v>5.9200000000000008E-3</v>
      </c>
      <c r="C25" s="31">
        <f t="shared" ref="C25:G25" si="6">D7*0.2</f>
        <v>6.8400000000000006E-3</v>
      </c>
      <c r="D25" s="31">
        <f t="shared" si="6"/>
        <v>7.4999999999999997E-3</v>
      </c>
      <c r="E25" s="31">
        <f t="shared" si="6"/>
        <v>6.5799999999999999E-3</v>
      </c>
      <c r="F25" s="31">
        <f t="shared" si="6"/>
        <v>6.2399999999999999E-3</v>
      </c>
      <c r="G25" s="31">
        <f t="shared" si="6"/>
        <v>6.8599999999999998E-3</v>
      </c>
    </row>
    <row r="26" spans="1:7" ht="17" thickTop="1" thickBot="1">
      <c r="A26" s="1" t="s">
        <v>13</v>
      </c>
      <c r="B26" s="33">
        <f t="shared" si="1"/>
        <v>1.3080000000000001E-2</v>
      </c>
      <c r="C26" s="31">
        <f t="shared" ref="C26:G26" si="7">D8*0.2</f>
        <v>1.47E-2</v>
      </c>
      <c r="D26" s="31">
        <f t="shared" si="7"/>
        <v>1.9040000000000001E-2</v>
      </c>
      <c r="E26" s="31">
        <f t="shared" si="7"/>
        <v>1.3760000000000001E-2</v>
      </c>
      <c r="F26" s="31">
        <f t="shared" si="7"/>
        <v>1.3440000000000001E-2</v>
      </c>
      <c r="G26" s="31">
        <f t="shared" si="7"/>
        <v>1.7480000000000002E-2</v>
      </c>
    </row>
    <row r="27" spans="1:7" ht="17" thickTop="1" thickBot="1">
      <c r="A27" s="1" t="s">
        <v>14</v>
      </c>
      <c r="B27" s="31">
        <f t="shared" si="1"/>
        <v>6.2399999999999999E-3</v>
      </c>
      <c r="C27" s="31">
        <f t="shared" ref="C27:G27" si="8">D9*0.2</f>
        <v>6.8800000000000007E-3</v>
      </c>
      <c r="D27" s="31">
        <f t="shared" si="8"/>
        <v>7.8399999999999997E-3</v>
      </c>
      <c r="E27" s="33">
        <f t="shared" si="8"/>
        <v>6.2199999999999998E-3</v>
      </c>
      <c r="F27" s="33">
        <f t="shared" si="8"/>
        <v>6.2199999999999998E-3</v>
      </c>
      <c r="G27" s="31">
        <f t="shared" si="8"/>
        <v>6.5600000000000007E-3</v>
      </c>
    </row>
    <row r="28" spans="1:7" ht="17" thickTop="1" thickBot="1">
      <c r="A28" s="20" t="s">
        <v>15</v>
      </c>
      <c r="B28" s="33">
        <f t="shared" si="1"/>
        <v>1.6560000000000002E-2</v>
      </c>
      <c r="C28" s="31">
        <f t="shared" ref="C28:G28" si="9">D10*0.2</f>
        <v>1.8740000000000003E-2</v>
      </c>
      <c r="D28" s="31">
        <f t="shared" si="9"/>
        <v>2.6279999999999998E-2</v>
      </c>
      <c r="E28" s="31">
        <f t="shared" si="9"/>
        <v>1.7780000000000001E-2</v>
      </c>
      <c r="F28" s="31">
        <f t="shared" si="9"/>
        <v>1.7499999999999998E-2</v>
      </c>
      <c r="G28" s="31">
        <f t="shared" si="9"/>
        <v>2.188E-2</v>
      </c>
    </row>
    <row r="29" spans="1:7" ht="17" thickTop="1" thickBot="1">
      <c r="A29" s="20" t="s">
        <v>16</v>
      </c>
      <c r="B29" s="33">
        <f>AVERAGE(B20:B28)</f>
        <v>9.1555555555555574E-3</v>
      </c>
      <c r="C29" s="31">
        <f t="shared" ref="C29:G29" si="10">AVERAGE(C20:C28)</f>
        <v>1.0128888888888889E-2</v>
      </c>
      <c r="D29" s="31">
        <f t="shared" si="10"/>
        <v>1.2328888888888889E-2</v>
      </c>
      <c r="E29" s="31">
        <f t="shared" si="10"/>
        <v>9.4355555555555564E-3</v>
      </c>
      <c r="F29" s="31">
        <f t="shared" si="10"/>
        <v>9.4022222222222233E-3</v>
      </c>
      <c r="G29" s="31">
        <f t="shared" si="10"/>
        <v>1.152222222222222E-2</v>
      </c>
    </row>
    <row r="30" spans="1:7" ht="31" thickBot="1">
      <c r="A30" s="20" t="s">
        <v>17</v>
      </c>
      <c r="B30" s="32">
        <f>SUM(B20:B28)/L12</f>
        <v>4.9053692361911481E-8</v>
      </c>
      <c r="C30" s="32">
        <f>SUM(C20:C28)/N12</f>
        <v>5.4268720654796528E-8</v>
      </c>
      <c r="D30" s="32">
        <f>SUM(D20:D28)/P12</f>
        <v>7.1852068660945787E-8</v>
      </c>
      <c r="E30" s="32">
        <f>SUM(E20:E28)/R12</f>
        <v>5.4994016195129036E-8</v>
      </c>
      <c r="F30" s="32">
        <f>SUM(F20:F28)/T12</f>
        <v>6.1781169666044393E-8</v>
      </c>
      <c r="G30" s="32">
        <f>SUM(G20:G28)/V12</f>
        <v>7.5711501942434427E-8</v>
      </c>
    </row>
    <row r="31" spans="1:7">
      <c r="A31" s="1" t="s">
        <v>18</v>
      </c>
    </row>
    <row r="32" spans="1:7" ht="16" thickBot="1">
      <c r="A32" s="3" t="s">
        <v>19</v>
      </c>
    </row>
    <row r="33" ht="16" thickTop="1"/>
  </sheetData>
  <mergeCells count="7">
    <mergeCell ref="J1:J2"/>
    <mergeCell ref="L1:M1"/>
    <mergeCell ref="N1:O1"/>
    <mergeCell ref="P1:Q1"/>
    <mergeCell ref="R1:S1"/>
    <mergeCell ref="T1:U1"/>
    <mergeCell ref="V1:W1"/>
  </mergeCells>
  <conditionalFormatting sqref="C20:G20">
    <cfRule type="cellIs" dxfId="8" priority="3" operator="lessThan">
      <formula>$B$20</formula>
    </cfRule>
  </conditionalFormatting>
  <conditionalFormatting sqref="C21:G21">
    <cfRule type="cellIs" dxfId="7" priority="2" operator="lessThan">
      <formula>$B$21</formula>
    </cfRule>
  </conditionalFormatting>
  <conditionalFormatting sqref="C22:G22">
    <cfRule type="cellIs" dxfId="6" priority="1" operator="lessThan">
      <formula>$B$22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3"/>
  <sheetViews>
    <sheetView workbookViewId="0">
      <selection activeCell="L3" sqref="L3:L11"/>
    </sheetView>
  </sheetViews>
  <sheetFormatPr baseColWidth="10" defaultRowHeight="15" x14ac:dyDescent="0"/>
  <cols>
    <col min="2" max="2" width="12.83203125" bestFit="1" customWidth="1"/>
    <col min="11" max="11" width="10.83203125" customWidth="1"/>
  </cols>
  <sheetData>
    <row r="1" spans="1:23" ht="17" thickTop="1" thickBot="1">
      <c r="A1" s="21" t="s">
        <v>0</v>
      </c>
      <c r="B1" s="21" t="s">
        <v>1</v>
      </c>
      <c r="C1" s="21"/>
      <c r="D1" s="21" t="s">
        <v>2</v>
      </c>
      <c r="E1" s="21" t="s">
        <v>3</v>
      </c>
      <c r="F1" s="21" t="s">
        <v>4</v>
      </c>
      <c r="G1" s="21" t="s">
        <v>5</v>
      </c>
      <c r="H1" s="21" t="s">
        <v>6</v>
      </c>
      <c r="I1" s="27" t="s">
        <v>49</v>
      </c>
      <c r="J1" s="25" t="s">
        <v>0</v>
      </c>
      <c r="K1" s="19" t="s">
        <v>20</v>
      </c>
      <c r="L1" s="25" t="s">
        <v>22</v>
      </c>
      <c r="M1" s="25"/>
      <c r="N1" s="25" t="s">
        <v>2</v>
      </c>
      <c r="O1" s="25"/>
      <c r="P1" s="25" t="s">
        <v>3</v>
      </c>
      <c r="Q1" s="25"/>
      <c r="R1" s="25" t="s">
        <v>4</v>
      </c>
      <c r="S1" s="25"/>
      <c r="T1" s="25" t="s">
        <v>5</v>
      </c>
      <c r="U1" s="25"/>
      <c r="V1" s="25" t="s">
        <v>6</v>
      </c>
      <c r="W1" s="25"/>
    </row>
    <row r="2" spans="1:23" ht="16" thickBot="1">
      <c r="A2" s="1" t="s">
        <v>7</v>
      </c>
      <c r="B2" s="22">
        <v>2.98E-2</v>
      </c>
      <c r="C2" s="22">
        <f>I2/B2</f>
        <v>0.20942281879194632</v>
      </c>
      <c r="D2" s="1">
        <v>3.1099999999999999E-2</v>
      </c>
      <c r="E2" s="1">
        <v>3.2899999999999999E-2</v>
      </c>
      <c r="F2" s="1">
        <v>3.1300000000000001E-2</v>
      </c>
      <c r="G2" s="1">
        <v>3.1300000000000001E-2</v>
      </c>
      <c r="H2" s="1">
        <v>3.7499999999999999E-2</v>
      </c>
      <c r="I2" s="28">
        <v>6.2408000000000003E-3</v>
      </c>
      <c r="J2" s="26"/>
      <c r="K2" s="20" t="s">
        <v>21</v>
      </c>
      <c r="L2" s="20" t="s">
        <v>23</v>
      </c>
      <c r="M2" s="20" t="s">
        <v>24</v>
      </c>
      <c r="N2" s="20" t="s">
        <v>23</v>
      </c>
      <c r="O2" s="20" t="s">
        <v>24</v>
      </c>
      <c r="P2" s="20" t="s">
        <v>23</v>
      </c>
      <c r="Q2" s="20" t="s">
        <v>24</v>
      </c>
      <c r="R2" s="20" t="s">
        <v>23</v>
      </c>
      <c r="S2" s="20" t="s">
        <v>24</v>
      </c>
      <c r="T2" s="20" t="s">
        <v>23</v>
      </c>
      <c r="U2" s="20" t="s">
        <v>24</v>
      </c>
      <c r="V2" s="20" t="s">
        <v>23</v>
      </c>
      <c r="W2" s="20" t="s">
        <v>24</v>
      </c>
    </row>
    <row r="3" spans="1:23">
      <c r="A3" s="1" t="s">
        <v>8</v>
      </c>
      <c r="B3" s="22">
        <v>2.1600000000000001E-2</v>
      </c>
      <c r="C3" s="22">
        <f>I3/B3</f>
        <v>0.22424074074074074</v>
      </c>
      <c r="D3" s="1">
        <v>2.81E-2</v>
      </c>
      <c r="E3" s="1">
        <v>2.9600000000000001E-2</v>
      </c>
      <c r="F3" s="1">
        <v>2.3400000000000001E-2</v>
      </c>
      <c r="G3" s="1">
        <v>2.3599999999999999E-2</v>
      </c>
      <c r="H3" s="1">
        <v>2.8000000000000001E-2</v>
      </c>
      <c r="I3" s="29">
        <v>4.8436E-3</v>
      </c>
      <c r="J3" s="1" t="s">
        <v>7</v>
      </c>
      <c r="K3" s="5">
        <v>81189</v>
      </c>
      <c r="L3" s="5">
        <v>81188</v>
      </c>
      <c r="M3" s="1">
        <v>100</v>
      </c>
      <c r="N3" s="5">
        <v>81188</v>
      </c>
      <c r="O3" s="1">
        <v>100</v>
      </c>
      <c r="P3" s="5">
        <v>73743</v>
      </c>
      <c r="Q3" s="1">
        <v>90.8</v>
      </c>
      <c r="R3" s="5">
        <v>73613</v>
      </c>
      <c r="S3" s="1">
        <v>90.7</v>
      </c>
      <c r="T3" s="5">
        <v>65503</v>
      </c>
      <c r="U3" s="1">
        <v>80.7</v>
      </c>
      <c r="V3" s="5">
        <v>65503</v>
      </c>
      <c r="W3" s="1">
        <v>80.7</v>
      </c>
    </row>
    <row r="4" spans="1:23">
      <c r="A4" s="1" t="s">
        <v>9</v>
      </c>
      <c r="B4" s="1">
        <v>3.8899999999999997E-2</v>
      </c>
      <c r="C4" s="22">
        <f>I4/B4</f>
        <v>0.19313624678663241</v>
      </c>
      <c r="D4" s="1">
        <v>4.0399999999999998E-2</v>
      </c>
      <c r="E4" s="1">
        <v>4.6800000000000001E-2</v>
      </c>
      <c r="F4" s="22">
        <v>3.7600000000000001E-2</v>
      </c>
      <c r="G4" s="1">
        <v>4.0399999999999998E-2</v>
      </c>
      <c r="H4" s="1">
        <v>4.7E-2</v>
      </c>
      <c r="I4" s="28">
        <v>7.5129999999999997E-3</v>
      </c>
      <c r="J4" s="1" t="s">
        <v>8</v>
      </c>
      <c r="K4" s="5">
        <v>50825</v>
      </c>
      <c r="L4" s="5">
        <v>50824</v>
      </c>
      <c r="M4" s="1">
        <v>100</v>
      </c>
      <c r="N4" s="5">
        <v>50824</v>
      </c>
      <c r="O4" s="1">
        <v>100</v>
      </c>
      <c r="P4" s="5">
        <v>45003</v>
      </c>
      <c r="Q4" s="1">
        <v>88.5</v>
      </c>
      <c r="R4" s="5">
        <v>45003</v>
      </c>
      <c r="S4" s="1">
        <v>88.5</v>
      </c>
      <c r="T4" s="5">
        <v>38819</v>
      </c>
      <c r="U4" s="1">
        <v>76.400000000000006</v>
      </c>
      <c r="V4" s="5">
        <v>38819</v>
      </c>
      <c r="W4" s="1">
        <v>76.400000000000006</v>
      </c>
    </row>
    <row r="5" spans="1:23">
      <c r="A5" s="1" t="s">
        <v>10</v>
      </c>
      <c r="B5" s="1">
        <v>7.0300000000000001E-2</v>
      </c>
      <c r="C5" s="22">
        <f>I5/B5</f>
        <v>0.21804551920341392</v>
      </c>
      <c r="D5" s="1">
        <v>7.4999999999999997E-2</v>
      </c>
      <c r="E5" s="1">
        <v>9.2200000000000004E-2</v>
      </c>
      <c r="F5" s="22">
        <v>6.7299999999999999E-2</v>
      </c>
      <c r="G5" s="22">
        <v>6.8699999999999997E-2</v>
      </c>
      <c r="H5" s="1">
        <v>9.2100000000000001E-2</v>
      </c>
      <c r="I5" s="29">
        <v>1.53286E-2</v>
      </c>
      <c r="J5" s="1" t="s">
        <v>9</v>
      </c>
      <c r="K5" s="5">
        <v>152489</v>
      </c>
      <c r="L5" s="5">
        <v>152487</v>
      </c>
      <c r="M5" s="1">
        <v>100</v>
      </c>
      <c r="N5" s="5">
        <v>152487</v>
      </c>
      <c r="O5" s="1">
        <v>100</v>
      </c>
      <c r="P5" s="5">
        <v>139589</v>
      </c>
      <c r="Q5" s="1">
        <v>91.5</v>
      </c>
      <c r="R5" s="5">
        <v>139589</v>
      </c>
      <c r="S5" s="1">
        <v>91.5</v>
      </c>
      <c r="T5" s="5">
        <v>126414</v>
      </c>
      <c r="U5" s="1">
        <v>82.9</v>
      </c>
      <c r="V5" s="5">
        <v>126414</v>
      </c>
      <c r="W5" s="1">
        <v>82.9</v>
      </c>
    </row>
    <row r="6" spans="1:23">
      <c r="A6" s="1" t="s">
        <v>11</v>
      </c>
      <c r="B6" s="1">
        <v>4.24E-2</v>
      </c>
      <c r="C6" s="22">
        <f>I6/B6</f>
        <v>0.20125471698113206</v>
      </c>
      <c r="D6" s="1">
        <v>4.5400000000000003E-2</v>
      </c>
      <c r="E6" s="1">
        <v>0.05</v>
      </c>
      <c r="F6" s="1">
        <v>4.3299999999999998E-2</v>
      </c>
      <c r="G6" s="22">
        <v>4.2099999999999999E-2</v>
      </c>
      <c r="H6" s="1">
        <v>0.05</v>
      </c>
      <c r="I6" s="28">
        <v>8.5331999999999995E-3</v>
      </c>
      <c r="J6" s="1" t="s">
        <v>10</v>
      </c>
      <c r="K6" s="5">
        <v>312812</v>
      </c>
      <c r="L6" s="5">
        <v>312812</v>
      </c>
      <c r="M6" s="1">
        <v>100</v>
      </c>
      <c r="N6" s="5">
        <v>312812</v>
      </c>
      <c r="O6" s="1">
        <v>100</v>
      </c>
      <c r="P6" s="5">
        <v>283709</v>
      </c>
      <c r="Q6" s="1">
        <v>90.7</v>
      </c>
      <c r="R6" s="5">
        <v>283712</v>
      </c>
      <c r="S6" s="1">
        <v>90.7</v>
      </c>
      <c r="T6" s="5">
        <v>253169</v>
      </c>
      <c r="U6" s="1">
        <v>80.900000000000006</v>
      </c>
      <c r="V6" s="5">
        <v>253169</v>
      </c>
      <c r="W6" s="1">
        <v>80.900000000000006</v>
      </c>
    </row>
    <row r="7" spans="1:23">
      <c r="A7" s="1" t="s">
        <v>12</v>
      </c>
      <c r="B7" s="22">
        <v>2.9600000000000001E-2</v>
      </c>
      <c r="C7" s="22">
        <f>I7/B7</f>
        <v>0.19954729729729728</v>
      </c>
      <c r="D7" s="1">
        <v>3.4200000000000001E-2</v>
      </c>
      <c r="E7" s="1">
        <v>3.7499999999999999E-2</v>
      </c>
      <c r="F7" s="1">
        <v>3.2899999999999999E-2</v>
      </c>
      <c r="G7" s="1">
        <v>3.1199999999999999E-2</v>
      </c>
      <c r="H7" s="1">
        <v>3.4299999999999997E-2</v>
      </c>
      <c r="I7" s="29">
        <v>5.9065999999999997E-3</v>
      </c>
      <c r="J7" s="1" t="s">
        <v>11</v>
      </c>
      <c r="K7" s="5">
        <v>157377</v>
      </c>
      <c r="L7" s="5">
        <v>157374</v>
      </c>
      <c r="M7" s="1">
        <v>100</v>
      </c>
      <c r="N7" s="5">
        <v>157374</v>
      </c>
      <c r="O7" s="1">
        <v>100</v>
      </c>
      <c r="P7" s="5">
        <v>142447</v>
      </c>
      <c r="Q7" s="1">
        <v>90.5</v>
      </c>
      <c r="R7" s="5">
        <v>142453</v>
      </c>
      <c r="S7" s="1">
        <v>90.5</v>
      </c>
      <c r="T7" s="5">
        <v>127306</v>
      </c>
      <c r="U7" s="1">
        <v>80.900000000000006</v>
      </c>
      <c r="V7" s="5">
        <v>127306</v>
      </c>
      <c r="W7" s="1">
        <v>80.900000000000006</v>
      </c>
    </row>
    <row r="8" spans="1:23">
      <c r="A8" s="1" t="s">
        <v>13</v>
      </c>
      <c r="B8" s="22">
        <v>6.54E-2</v>
      </c>
      <c r="C8" s="22">
        <f>I8/B8</f>
        <v>0.2452155963302752</v>
      </c>
      <c r="D8" s="1">
        <v>7.3499999999999996E-2</v>
      </c>
      <c r="E8" s="1">
        <v>9.5200000000000007E-2</v>
      </c>
      <c r="F8" s="1">
        <v>6.88E-2</v>
      </c>
      <c r="G8" s="1">
        <v>6.7199999999999996E-2</v>
      </c>
      <c r="H8" s="1">
        <v>8.7400000000000005E-2</v>
      </c>
      <c r="I8" s="28">
        <v>1.6037099999999999E-2</v>
      </c>
      <c r="J8" s="1" t="s">
        <v>12</v>
      </c>
      <c r="K8" s="5">
        <v>98579</v>
      </c>
      <c r="L8" s="5">
        <v>98566</v>
      </c>
      <c r="M8" s="1">
        <v>100</v>
      </c>
      <c r="N8" s="5">
        <v>98566</v>
      </c>
      <c r="O8" s="1">
        <v>100</v>
      </c>
      <c r="P8" s="5">
        <v>91176</v>
      </c>
      <c r="Q8" s="1">
        <v>92.5</v>
      </c>
      <c r="R8" s="5">
        <v>91174</v>
      </c>
      <c r="S8" s="1">
        <v>92.5</v>
      </c>
      <c r="T8" s="5">
        <v>82239</v>
      </c>
      <c r="U8" s="1">
        <v>83.4</v>
      </c>
      <c r="V8" s="5">
        <v>82239</v>
      </c>
      <c r="W8" s="1">
        <v>83.4</v>
      </c>
    </row>
    <row r="9" spans="1:23">
      <c r="A9" s="1" t="s">
        <v>14</v>
      </c>
      <c r="B9" s="1">
        <v>3.1199999999999999E-2</v>
      </c>
      <c r="C9" s="22">
        <f>I9/B9</f>
        <v>0.19330769230769229</v>
      </c>
      <c r="D9" s="1">
        <v>3.44E-2</v>
      </c>
      <c r="E9" s="1">
        <v>3.9199999999999999E-2</v>
      </c>
      <c r="F9" s="22">
        <v>3.1099999999999999E-2</v>
      </c>
      <c r="G9" s="22">
        <v>3.1099999999999999E-2</v>
      </c>
      <c r="H9" s="1">
        <v>3.2800000000000003E-2</v>
      </c>
      <c r="I9" s="29">
        <v>6.0311999999999996E-3</v>
      </c>
      <c r="J9" s="1" t="s">
        <v>13</v>
      </c>
      <c r="K9" s="5">
        <v>283717</v>
      </c>
      <c r="L9" s="5">
        <v>283551</v>
      </c>
      <c r="M9" s="1">
        <v>99.9</v>
      </c>
      <c r="N9" s="5">
        <v>283551</v>
      </c>
      <c r="O9" s="1">
        <v>99.9</v>
      </c>
      <c r="P9" s="5">
        <v>264108</v>
      </c>
      <c r="Q9" s="1">
        <v>93.1</v>
      </c>
      <c r="R9" s="5">
        <v>264067</v>
      </c>
      <c r="S9" s="1">
        <v>93.1</v>
      </c>
      <c r="T9" s="5">
        <v>238533</v>
      </c>
      <c r="U9" s="1">
        <v>84.1</v>
      </c>
      <c r="V9" s="5">
        <v>238533</v>
      </c>
      <c r="W9" s="1">
        <v>84.1</v>
      </c>
    </row>
    <row r="10" spans="1:23" ht="16" thickBot="1">
      <c r="A10" s="20" t="s">
        <v>15</v>
      </c>
      <c r="B10" s="23">
        <v>8.2799999999999999E-2</v>
      </c>
      <c r="C10" s="22">
        <f>I10/B10</f>
        <v>1.3917657004830919</v>
      </c>
      <c r="D10" s="20">
        <v>9.3700000000000006E-2</v>
      </c>
      <c r="E10" s="20">
        <v>0.13139999999999999</v>
      </c>
      <c r="F10" s="20">
        <v>8.8900000000000007E-2</v>
      </c>
      <c r="G10" s="20">
        <v>8.7499999999999994E-2</v>
      </c>
      <c r="H10" s="20">
        <v>0.1094</v>
      </c>
      <c r="I10" s="30">
        <v>0.1152382</v>
      </c>
      <c r="J10" s="1" t="s">
        <v>14</v>
      </c>
      <c r="K10" s="5">
        <v>97031</v>
      </c>
      <c r="L10" s="5">
        <v>97015</v>
      </c>
      <c r="M10" s="1">
        <v>100</v>
      </c>
      <c r="N10" s="5">
        <v>97015</v>
      </c>
      <c r="O10" s="1">
        <v>100</v>
      </c>
      <c r="P10" s="5">
        <v>86822</v>
      </c>
      <c r="Q10" s="1">
        <v>89.5</v>
      </c>
      <c r="R10" s="5">
        <v>86822</v>
      </c>
      <c r="S10" s="1">
        <v>89.5</v>
      </c>
      <c r="T10" s="5">
        <v>76251</v>
      </c>
      <c r="U10" s="1">
        <v>78.599999999999994</v>
      </c>
      <c r="V10" s="5">
        <v>76251</v>
      </c>
      <c r="W10" s="1">
        <v>78.599999999999994</v>
      </c>
    </row>
    <row r="11" spans="1:23" ht="16" thickBot="1">
      <c r="A11" s="20" t="s">
        <v>16</v>
      </c>
      <c r="B11" s="23">
        <v>4.58E-2</v>
      </c>
      <c r="C11" s="23"/>
      <c r="D11" s="20">
        <v>5.0599999999999999E-2</v>
      </c>
      <c r="E11" s="20">
        <v>6.1600000000000002E-2</v>
      </c>
      <c r="F11" s="20">
        <v>4.7199999999999999E-2</v>
      </c>
      <c r="G11" s="20">
        <v>4.7E-2</v>
      </c>
      <c r="H11" s="20">
        <v>5.7599999999999998E-2</v>
      </c>
      <c r="J11" s="1" t="s">
        <v>15</v>
      </c>
      <c r="K11" s="5">
        <v>453721</v>
      </c>
      <c r="L11" s="5">
        <v>445975</v>
      </c>
      <c r="M11" s="1">
        <v>98.3</v>
      </c>
      <c r="N11" s="5">
        <v>445972</v>
      </c>
      <c r="O11" s="1">
        <v>98.3</v>
      </c>
      <c r="P11" s="5">
        <v>417687</v>
      </c>
      <c r="Q11" s="1">
        <v>92.1</v>
      </c>
      <c r="R11" s="5">
        <v>417735</v>
      </c>
      <c r="S11" s="1">
        <v>92.1</v>
      </c>
      <c r="T11" s="5">
        <v>361439</v>
      </c>
      <c r="U11" s="1">
        <v>79.7</v>
      </c>
      <c r="V11" s="5">
        <v>361439</v>
      </c>
      <c r="W11" s="1">
        <v>79.7</v>
      </c>
    </row>
    <row r="12" spans="1:23" ht="31" thickBot="1">
      <c r="A12" s="20" t="s">
        <v>17</v>
      </c>
      <c r="B12" s="23" t="s">
        <v>37</v>
      </c>
      <c r="C12" s="23">
        <f>SUM(B2:B10)/L12</f>
        <v>2.4526846180955735E-7</v>
      </c>
      <c r="D12" s="20" t="s">
        <v>38</v>
      </c>
      <c r="E12" s="20" t="s">
        <v>39</v>
      </c>
      <c r="F12" s="20" t="s">
        <v>40</v>
      </c>
      <c r="G12" s="20" t="s">
        <v>41</v>
      </c>
      <c r="H12" s="20" t="s">
        <v>42</v>
      </c>
      <c r="J12" s="3" t="s">
        <v>20</v>
      </c>
      <c r="K12" s="6">
        <v>1687740</v>
      </c>
      <c r="L12" s="6">
        <v>1679792</v>
      </c>
      <c r="M12" s="3">
        <v>99.5</v>
      </c>
      <c r="N12" s="6">
        <v>1679789</v>
      </c>
      <c r="O12" s="3">
        <v>99.5</v>
      </c>
      <c r="P12" s="6">
        <v>1544284</v>
      </c>
      <c r="Q12" s="3">
        <v>91.5</v>
      </c>
      <c r="R12" s="6">
        <v>1544168</v>
      </c>
      <c r="S12" s="3">
        <v>91.5</v>
      </c>
      <c r="T12" s="6">
        <v>1369673</v>
      </c>
      <c r="U12" s="3">
        <v>81.2</v>
      </c>
      <c r="V12" s="6">
        <v>1369673</v>
      </c>
      <c r="W12" s="3">
        <v>81.2</v>
      </c>
    </row>
    <row r="13" spans="1:23" ht="20">
      <c r="A13" s="1" t="s">
        <v>18</v>
      </c>
      <c r="B13" s="22" t="s">
        <v>43</v>
      </c>
      <c r="C13" s="22"/>
      <c r="D13" s="1" t="s">
        <v>44</v>
      </c>
      <c r="E13" s="1" t="s">
        <v>45</v>
      </c>
      <c r="F13" s="1" t="s">
        <v>46</v>
      </c>
      <c r="G13" s="1" t="s">
        <v>47</v>
      </c>
      <c r="H13" s="1" t="s">
        <v>48</v>
      </c>
    </row>
    <row r="14" spans="1:23" ht="16" thickBot="1">
      <c r="A14" s="3" t="s">
        <v>19</v>
      </c>
      <c r="B14" s="24">
        <v>0.95599999999999996</v>
      </c>
      <c r="C14" s="24"/>
      <c r="D14" s="3">
        <v>0.95799999999999996</v>
      </c>
      <c r="E14" s="3">
        <v>0.98299999999999998</v>
      </c>
      <c r="F14" s="3">
        <v>0.95799999999999996</v>
      </c>
      <c r="G14" s="3">
        <v>0.96399999999999997</v>
      </c>
      <c r="H14" s="3">
        <v>0.96599999999999997</v>
      </c>
    </row>
    <row r="15" spans="1:23" ht="16" thickTop="1"/>
    <row r="18" spans="1:21" ht="16" thickBot="1"/>
    <row r="19" spans="1:21" ht="17" thickTop="1" thickBot="1">
      <c r="A19" s="21" t="s">
        <v>0</v>
      </c>
      <c r="B19" s="21" t="s">
        <v>1</v>
      </c>
      <c r="C19" s="21" t="s">
        <v>2</v>
      </c>
      <c r="D19" s="21" t="s">
        <v>3</v>
      </c>
      <c r="E19" s="21" t="s">
        <v>4</v>
      </c>
      <c r="F19" s="21" t="s">
        <v>5</v>
      </c>
      <c r="G19" s="21" t="s">
        <v>6</v>
      </c>
      <c r="I19" s="25" t="s">
        <v>0</v>
      </c>
      <c r="J19" s="35" t="s">
        <v>22</v>
      </c>
      <c r="L19" t="s">
        <v>2</v>
      </c>
      <c r="N19" s="37" t="s">
        <v>3</v>
      </c>
      <c r="O19" s="37"/>
      <c r="P19" s="37" t="s">
        <v>4</v>
      </c>
      <c r="Q19" s="37"/>
      <c r="R19" s="37" t="s">
        <v>5</v>
      </c>
      <c r="S19" s="37"/>
      <c r="T19" s="37" t="s">
        <v>6</v>
      </c>
      <c r="U19" s="37"/>
    </row>
    <row r="20" spans="1:21" ht="17" thickTop="1" thickBot="1">
      <c r="A20" s="1" t="s">
        <v>7</v>
      </c>
      <c r="B20" s="33">
        <f>B2*0.2</f>
        <v>5.96E-3</v>
      </c>
      <c r="C20" s="31">
        <f>D2*0.2</f>
        <v>6.2199999999999998E-3</v>
      </c>
      <c r="D20" s="31">
        <f t="shared" ref="D20:G20" si="0">E2*0.2</f>
        <v>6.5799999999999999E-3</v>
      </c>
      <c r="E20" s="31">
        <f t="shared" si="0"/>
        <v>6.2600000000000008E-3</v>
      </c>
      <c r="F20" s="31">
        <f t="shared" si="0"/>
        <v>6.2600000000000008E-3</v>
      </c>
      <c r="G20" s="31">
        <f t="shared" si="0"/>
        <v>7.4999999999999997E-3</v>
      </c>
      <c r="I20" s="26"/>
      <c r="J20" t="s">
        <v>21</v>
      </c>
      <c r="K20" t="s">
        <v>50</v>
      </c>
      <c r="L20" t="s">
        <v>21</v>
      </c>
      <c r="M20" t="s">
        <v>50</v>
      </c>
      <c r="N20" t="s">
        <v>21</v>
      </c>
      <c r="O20" t="s">
        <v>50</v>
      </c>
      <c r="P20" t="s">
        <v>21</v>
      </c>
      <c r="Q20" t="s">
        <v>50</v>
      </c>
      <c r="R20" t="s">
        <v>21</v>
      </c>
      <c r="S20" t="s">
        <v>50</v>
      </c>
      <c r="T20" t="s">
        <v>21</v>
      </c>
      <c r="U20" t="s">
        <v>50</v>
      </c>
    </row>
    <row r="21" spans="1:21" ht="17" thickTop="1" thickBot="1">
      <c r="A21" s="1" t="s">
        <v>8</v>
      </c>
      <c r="B21" s="33">
        <f t="shared" ref="B21:B28" si="1">B3*0.2</f>
        <v>4.3200000000000001E-3</v>
      </c>
      <c r="C21" s="31">
        <f t="shared" ref="C21:G28" si="2">D3*0.2</f>
        <v>5.62E-3</v>
      </c>
      <c r="D21" s="31">
        <f t="shared" si="2"/>
        <v>5.9200000000000008E-3</v>
      </c>
      <c r="E21" s="31">
        <f t="shared" si="2"/>
        <v>4.6800000000000001E-3</v>
      </c>
      <c r="F21" s="31">
        <f t="shared" si="2"/>
        <v>4.7200000000000002E-3</v>
      </c>
      <c r="G21" s="31">
        <f t="shared" si="2"/>
        <v>5.6000000000000008E-3</v>
      </c>
      <c r="I21" s="1" t="s">
        <v>7</v>
      </c>
      <c r="J21" s="5">
        <v>50824</v>
      </c>
      <c r="K21" s="38">
        <v>4.3200000000000001E-3</v>
      </c>
      <c r="L21" s="5">
        <v>50824</v>
      </c>
      <c r="M21" s="36">
        <v>5.62E-3</v>
      </c>
      <c r="N21" s="5">
        <v>45003</v>
      </c>
      <c r="O21">
        <v>5.9200000000000008E-3</v>
      </c>
      <c r="P21" s="5">
        <v>45003</v>
      </c>
      <c r="Q21">
        <v>4.6800000000000001E-3</v>
      </c>
      <c r="R21" s="5">
        <v>38819</v>
      </c>
      <c r="S21">
        <v>4.7200000000000002E-3</v>
      </c>
      <c r="T21" s="5">
        <v>38819</v>
      </c>
      <c r="U21">
        <v>5.6000000000000008E-3</v>
      </c>
    </row>
    <row r="22" spans="1:21" ht="16" thickTop="1">
      <c r="A22" s="1" t="s">
        <v>9</v>
      </c>
      <c r="B22" s="31">
        <f t="shared" si="1"/>
        <v>7.7799999999999996E-3</v>
      </c>
      <c r="C22" s="31">
        <f t="shared" si="2"/>
        <v>8.0800000000000004E-3</v>
      </c>
      <c r="D22" s="31">
        <f t="shared" si="2"/>
        <v>9.3600000000000003E-3</v>
      </c>
      <c r="E22" s="31">
        <f t="shared" si="2"/>
        <v>7.5200000000000006E-3</v>
      </c>
      <c r="F22" s="31">
        <f t="shared" si="2"/>
        <v>8.0800000000000004E-3</v>
      </c>
      <c r="G22" s="31">
        <f t="shared" si="2"/>
        <v>9.4000000000000004E-3</v>
      </c>
      <c r="I22" s="1" t="s">
        <v>8</v>
      </c>
      <c r="J22" s="5">
        <v>81188</v>
      </c>
      <c r="K22" s="22">
        <v>5.96E-3</v>
      </c>
      <c r="L22" s="5">
        <v>81188</v>
      </c>
      <c r="M22" s="36">
        <v>6.2199999999999998E-3</v>
      </c>
      <c r="N22" s="5">
        <v>73743</v>
      </c>
      <c r="O22">
        <v>6.5799999999999999E-3</v>
      </c>
      <c r="P22" s="5">
        <v>73613</v>
      </c>
      <c r="Q22">
        <v>6.2600000000000008E-3</v>
      </c>
      <c r="R22" s="5">
        <v>65503</v>
      </c>
      <c r="S22">
        <v>6.2600000000000008E-3</v>
      </c>
      <c r="T22" s="5">
        <v>65503</v>
      </c>
      <c r="U22">
        <v>7.4999999999999997E-3</v>
      </c>
    </row>
    <row r="23" spans="1:21">
      <c r="A23" s="1" t="s">
        <v>10</v>
      </c>
      <c r="B23" s="31">
        <f t="shared" si="1"/>
        <v>1.4060000000000001E-2</v>
      </c>
      <c r="C23" s="31">
        <f t="shared" si="2"/>
        <v>1.4999999999999999E-2</v>
      </c>
      <c r="D23" s="31">
        <f t="shared" si="2"/>
        <v>1.8440000000000002E-2</v>
      </c>
      <c r="E23" s="34">
        <f t="shared" si="2"/>
        <v>1.346E-2</v>
      </c>
      <c r="F23" s="34">
        <f t="shared" si="2"/>
        <v>1.374E-2</v>
      </c>
      <c r="G23" s="31">
        <f t="shared" si="2"/>
        <v>1.8420000000000002E-2</v>
      </c>
      <c r="I23" s="1" t="s">
        <v>9</v>
      </c>
      <c r="J23" s="5">
        <v>97015</v>
      </c>
      <c r="K23" s="1">
        <v>6.2399999999999999E-3</v>
      </c>
      <c r="L23" s="5">
        <v>97015</v>
      </c>
      <c r="M23" s="1">
        <v>6.8800000000000007E-3</v>
      </c>
      <c r="N23" s="5">
        <v>86822</v>
      </c>
      <c r="O23">
        <v>7.8399999999999997E-3</v>
      </c>
      <c r="P23" s="5">
        <v>86822</v>
      </c>
      <c r="Q23">
        <v>6.2199999999999998E-3</v>
      </c>
      <c r="R23" s="5">
        <v>76251</v>
      </c>
      <c r="S23">
        <v>6.2199999999999998E-3</v>
      </c>
      <c r="T23" s="5">
        <v>76251</v>
      </c>
      <c r="U23">
        <v>6.5600000000000007E-3</v>
      </c>
    </row>
    <row r="24" spans="1:21" ht="16" thickBot="1">
      <c r="A24" s="1" t="s">
        <v>11</v>
      </c>
      <c r="B24" s="31">
        <f t="shared" si="1"/>
        <v>8.4799999999999997E-3</v>
      </c>
      <c r="C24" s="31">
        <f t="shared" si="2"/>
        <v>9.0800000000000013E-3</v>
      </c>
      <c r="D24" s="31">
        <f t="shared" si="2"/>
        <v>1.0000000000000002E-2</v>
      </c>
      <c r="E24" s="31">
        <f t="shared" si="2"/>
        <v>8.6599999999999993E-3</v>
      </c>
      <c r="F24" s="34">
        <f t="shared" si="2"/>
        <v>8.4200000000000004E-3</v>
      </c>
      <c r="G24" s="31">
        <f t="shared" si="2"/>
        <v>1.0000000000000002E-2</v>
      </c>
      <c r="I24" s="1" t="s">
        <v>10</v>
      </c>
      <c r="J24" s="5">
        <v>98566</v>
      </c>
      <c r="K24" s="1">
        <v>5.9200000000000008E-3</v>
      </c>
      <c r="L24" s="5">
        <v>98566</v>
      </c>
      <c r="M24" s="1">
        <v>6.8400000000000006E-3</v>
      </c>
      <c r="N24" s="5">
        <v>91176</v>
      </c>
      <c r="O24">
        <v>7.4999999999999997E-3</v>
      </c>
      <c r="P24" s="5">
        <v>91174</v>
      </c>
      <c r="Q24">
        <v>6.5799999999999999E-3</v>
      </c>
      <c r="R24" s="5">
        <v>82239</v>
      </c>
      <c r="S24">
        <v>6.2399999999999999E-3</v>
      </c>
      <c r="T24" s="5">
        <v>82239</v>
      </c>
      <c r="U24">
        <v>6.8599999999999998E-3</v>
      </c>
    </row>
    <row r="25" spans="1:21" ht="17" thickTop="1" thickBot="1">
      <c r="A25" s="1" t="s">
        <v>12</v>
      </c>
      <c r="B25" s="33">
        <f t="shared" si="1"/>
        <v>5.9200000000000008E-3</v>
      </c>
      <c r="C25" s="31">
        <f t="shared" si="2"/>
        <v>6.8400000000000006E-3</v>
      </c>
      <c r="D25" s="31">
        <f t="shared" si="2"/>
        <v>7.4999999999999997E-3</v>
      </c>
      <c r="E25" s="31">
        <f t="shared" si="2"/>
        <v>6.5799999999999999E-3</v>
      </c>
      <c r="F25" s="31">
        <f t="shared" si="2"/>
        <v>6.2399999999999999E-3</v>
      </c>
      <c r="G25" s="31">
        <f t="shared" si="2"/>
        <v>6.8599999999999998E-3</v>
      </c>
      <c r="I25" s="1" t="s">
        <v>11</v>
      </c>
      <c r="J25" s="5">
        <v>152487</v>
      </c>
      <c r="K25" s="1">
        <v>7.7799999999999996E-3</v>
      </c>
      <c r="L25" s="5">
        <v>152487</v>
      </c>
      <c r="M25" s="1">
        <v>8.0800000000000004E-3</v>
      </c>
      <c r="N25" s="5">
        <v>139589</v>
      </c>
      <c r="O25">
        <v>9.3600000000000003E-3</v>
      </c>
      <c r="P25" s="5">
        <v>139589</v>
      </c>
      <c r="Q25">
        <v>7.5200000000000006E-3</v>
      </c>
      <c r="R25" s="5">
        <v>126414</v>
      </c>
      <c r="S25">
        <v>8.0800000000000004E-3</v>
      </c>
      <c r="T25" s="5">
        <v>126414</v>
      </c>
      <c r="U25">
        <v>9.4000000000000004E-3</v>
      </c>
    </row>
    <row r="26" spans="1:21" ht="17" thickTop="1" thickBot="1">
      <c r="A26" s="1" t="s">
        <v>13</v>
      </c>
      <c r="B26" s="33">
        <f t="shared" si="1"/>
        <v>1.3080000000000001E-2</v>
      </c>
      <c r="C26" s="31">
        <f t="shared" si="2"/>
        <v>1.47E-2</v>
      </c>
      <c r="D26" s="31">
        <f t="shared" si="2"/>
        <v>1.9040000000000001E-2</v>
      </c>
      <c r="E26" s="31">
        <f t="shared" si="2"/>
        <v>1.3760000000000001E-2</v>
      </c>
      <c r="F26" s="31">
        <f t="shared" si="2"/>
        <v>1.3440000000000001E-2</v>
      </c>
      <c r="G26" s="31">
        <f t="shared" si="2"/>
        <v>1.7480000000000002E-2</v>
      </c>
      <c r="I26" s="1" t="s">
        <v>12</v>
      </c>
      <c r="J26" s="5">
        <v>157374</v>
      </c>
      <c r="K26" s="1">
        <v>8.4799999999999997E-3</v>
      </c>
      <c r="L26" s="5">
        <v>157374</v>
      </c>
      <c r="M26" s="1">
        <v>9.0800000000000013E-3</v>
      </c>
      <c r="N26" s="5">
        <v>142447</v>
      </c>
      <c r="O26">
        <v>1.0000000000000002E-2</v>
      </c>
      <c r="P26" s="5">
        <v>142453</v>
      </c>
      <c r="Q26">
        <v>8.6599999999999993E-3</v>
      </c>
      <c r="R26" s="5">
        <v>127306</v>
      </c>
      <c r="S26">
        <v>8.4200000000000004E-3</v>
      </c>
      <c r="T26" s="5">
        <v>127306</v>
      </c>
      <c r="U26">
        <v>1.0000000000000002E-2</v>
      </c>
    </row>
    <row r="27" spans="1:21" ht="17" thickTop="1" thickBot="1">
      <c r="A27" s="1" t="s">
        <v>14</v>
      </c>
      <c r="B27" s="31">
        <f t="shared" si="1"/>
        <v>6.2399999999999999E-3</v>
      </c>
      <c r="C27" s="31">
        <f t="shared" si="2"/>
        <v>6.8800000000000007E-3</v>
      </c>
      <c r="D27" s="31">
        <f t="shared" si="2"/>
        <v>7.8399999999999997E-3</v>
      </c>
      <c r="E27" s="33">
        <f t="shared" si="2"/>
        <v>6.2199999999999998E-3</v>
      </c>
      <c r="F27" s="33">
        <f t="shared" si="2"/>
        <v>6.2199999999999998E-3</v>
      </c>
      <c r="G27" s="31">
        <f t="shared" si="2"/>
        <v>6.5600000000000007E-3</v>
      </c>
      <c r="I27" s="1" t="s">
        <v>13</v>
      </c>
      <c r="J27" s="5">
        <v>283551</v>
      </c>
      <c r="K27" s="22">
        <v>1.3080000000000001E-2</v>
      </c>
      <c r="L27" s="5">
        <v>283551</v>
      </c>
      <c r="M27" s="1">
        <v>1.47E-2</v>
      </c>
      <c r="N27" s="5">
        <v>264108</v>
      </c>
      <c r="O27">
        <v>1.9040000000000001E-2</v>
      </c>
      <c r="P27" s="5">
        <v>264067</v>
      </c>
      <c r="Q27">
        <v>1.3760000000000001E-2</v>
      </c>
      <c r="R27" s="5">
        <v>238533</v>
      </c>
      <c r="S27">
        <v>1.3440000000000001E-2</v>
      </c>
      <c r="T27" s="5">
        <v>238533</v>
      </c>
      <c r="U27">
        <v>1.7480000000000002E-2</v>
      </c>
    </row>
    <row r="28" spans="1:21" ht="17" thickTop="1" thickBot="1">
      <c r="A28" s="20" t="s">
        <v>15</v>
      </c>
      <c r="B28" s="33">
        <f t="shared" si="1"/>
        <v>1.6560000000000002E-2</v>
      </c>
      <c r="C28" s="31">
        <f t="shared" si="2"/>
        <v>1.8740000000000003E-2</v>
      </c>
      <c r="D28" s="31">
        <f t="shared" si="2"/>
        <v>2.6279999999999998E-2</v>
      </c>
      <c r="E28" s="31">
        <f t="shared" si="2"/>
        <v>1.7780000000000001E-2</v>
      </c>
      <c r="F28" s="31">
        <f t="shared" si="2"/>
        <v>1.7499999999999998E-2</v>
      </c>
      <c r="G28" s="31">
        <f t="shared" si="2"/>
        <v>2.188E-2</v>
      </c>
      <c r="I28" s="1" t="s">
        <v>14</v>
      </c>
      <c r="J28" s="5">
        <v>312812</v>
      </c>
      <c r="K28" s="22">
        <v>1.4060000000000001E-2</v>
      </c>
      <c r="L28" s="5">
        <v>312812</v>
      </c>
      <c r="M28" s="1">
        <v>1.4999999999999999E-2</v>
      </c>
      <c r="N28" s="5">
        <v>283709</v>
      </c>
      <c r="O28">
        <v>1.8440000000000002E-2</v>
      </c>
      <c r="P28" s="5">
        <v>283712</v>
      </c>
      <c r="Q28">
        <v>1.346E-2</v>
      </c>
      <c r="R28" s="5">
        <v>253169</v>
      </c>
      <c r="S28">
        <v>1.374E-2</v>
      </c>
      <c r="T28" s="5">
        <v>253169</v>
      </c>
      <c r="U28">
        <v>1.8420000000000002E-2</v>
      </c>
    </row>
    <row r="29" spans="1:21" ht="17" thickTop="1" thickBot="1">
      <c r="A29" s="20" t="s">
        <v>16</v>
      </c>
      <c r="B29" s="33">
        <f>AVERAGE(B20:B28)</f>
        <v>9.1555555555555574E-3</v>
      </c>
      <c r="C29" s="31">
        <f t="shared" ref="C29:G29" si="3">AVERAGE(C20:C28)</f>
        <v>1.0128888888888889E-2</v>
      </c>
      <c r="D29" s="31">
        <f t="shared" si="3"/>
        <v>1.2328888888888889E-2</v>
      </c>
      <c r="E29" s="31">
        <f t="shared" si="3"/>
        <v>9.4355555555555564E-3</v>
      </c>
      <c r="F29" s="31">
        <f t="shared" si="3"/>
        <v>9.4022222222222233E-3</v>
      </c>
      <c r="G29" s="31">
        <f t="shared" si="3"/>
        <v>1.152222222222222E-2</v>
      </c>
      <c r="I29" s="1" t="s">
        <v>15</v>
      </c>
      <c r="J29" s="5">
        <v>445975</v>
      </c>
      <c r="K29" s="23">
        <v>1.6560000000000002E-2</v>
      </c>
      <c r="L29" s="5">
        <v>445972</v>
      </c>
      <c r="M29" s="20">
        <v>1.8740000000000003E-2</v>
      </c>
      <c r="N29" s="5">
        <v>417687</v>
      </c>
      <c r="O29">
        <v>2.6279999999999998E-2</v>
      </c>
      <c r="P29" s="5">
        <v>417735</v>
      </c>
      <c r="Q29">
        <v>1.7780000000000001E-2</v>
      </c>
      <c r="R29" s="5">
        <v>361439</v>
      </c>
      <c r="S29">
        <v>1.7499999999999998E-2</v>
      </c>
      <c r="T29" s="5">
        <v>361439</v>
      </c>
      <c r="U29">
        <v>2.188E-2</v>
      </c>
    </row>
    <row r="30" spans="1:21" ht="31" thickBot="1">
      <c r="A30" s="20" t="s">
        <v>17</v>
      </c>
      <c r="B30" s="32">
        <f>SUM(B20:B28)/L12</f>
        <v>4.9053692361911481E-8</v>
      </c>
      <c r="C30" s="32">
        <f>SUM(C20:C28)/N12</f>
        <v>5.4268720654796528E-8</v>
      </c>
      <c r="D30" s="32">
        <f>SUM(D20:D28)/P12</f>
        <v>7.1852068660945787E-8</v>
      </c>
      <c r="E30" s="32">
        <f>SUM(E20:E28)/R12</f>
        <v>5.4994016195129036E-8</v>
      </c>
      <c r="F30" s="32">
        <f>SUM(F20:F28)/T12</f>
        <v>6.1781169666044393E-8</v>
      </c>
      <c r="G30" s="32">
        <f>SUM(G20:G28)/V12</f>
        <v>7.5711501942434427E-8</v>
      </c>
    </row>
    <row r="31" spans="1:21">
      <c r="A31" s="1" t="s">
        <v>18</v>
      </c>
    </row>
    <row r="32" spans="1:21" ht="16" thickBot="1">
      <c r="A32" s="3" t="s">
        <v>19</v>
      </c>
    </row>
    <row r="33" ht="16" thickTop="1"/>
  </sheetData>
  <sortState ref="T21:U29">
    <sortCondition ref="T21"/>
  </sortState>
  <mergeCells count="12">
    <mergeCell ref="V1:W1"/>
    <mergeCell ref="I19:I20"/>
    <mergeCell ref="N19:O19"/>
    <mergeCell ref="P19:Q19"/>
    <mergeCell ref="R19:S19"/>
    <mergeCell ref="T19:U19"/>
    <mergeCell ref="J1:J2"/>
    <mergeCell ref="L1:M1"/>
    <mergeCell ref="N1:O1"/>
    <mergeCell ref="P1:Q1"/>
    <mergeCell ref="R1:S1"/>
    <mergeCell ref="T1:U1"/>
  </mergeCells>
  <conditionalFormatting sqref="C20:G20">
    <cfRule type="cellIs" dxfId="5" priority="3" operator="lessThan">
      <formula>$B$20</formula>
    </cfRule>
  </conditionalFormatting>
  <conditionalFormatting sqref="C21:G21">
    <cfRule type="cellIs" dxfId="4" priority="2" operator="lessThan">
      <formula>$B$21</formula>
    </cfRule>
  </conditionalFormatting>
  <conditionalFormatting sqref="C22:G22">
    <cfRule type="cellIs" dxfId="3" priority="1" operator="lessThan">
      <formula>$B$22</formula>
    </cfRule>
  </conditionalFormatting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3"/>
  <sheetViews>
    <sheetView tabSelected="1" topLeftCell="A18" workbookViewId="0">
      <selection activeCell="B31" sqref="B31"/>
    </sheetView>
  </sheetViews>
  <sheetFormatPr baseColWidth="10" defaultRowHeight="15" x14ac:dyDescent="0"/>
  <cols>
    <col min="2" max="2" width="12.83203125" bestFit="1" customWidth="1"/>
    <col min="11" max="11" width="10.83203125" customWidth="1"/>
  </cols>
  <sheetData>
    <row r="1" spans="1:23" ht="17" thickTop="1" thickBot="1">
      <c r="A1" s="21" t="s">
        <v>0</v>
      </c>
      <c r="B1" s="21" t="s">
        <v>1</v>
      </c>
      <c r="C1" s="21"/>
      <c r="D1" s="21" t="s">
        <v>2</v>
      </c>
      <c r="E1" s="21" t="s">
        <v>3</v>
      </c>
      <c r="F1" s="21" t="s">
        <v>4</v>
      </c>
      <c r="G1" s="21" t="s">
        <v>5</v>
      </c>
      <c r="H1" s="21" t="s">
        <v>6</v>
      </c>
      <c r="I1" s="27" t="s">
        <v>49</v>
      </c>
      <c r="J1" s="25" t="s">
        <v>0</v>
      </c>
      <c r="K1" s="19" t="s">
        <v>20</v>
      </c>
      <c r="L1" s="25" t="s">
        <v>22</v>
      </c>
      <c r="M1" s="25"/>
      <c r="N1" s="25" t="s">
        <v>2</v>
      </c>
      <c r="O1" s="25"/>
      <c r="P1" s="25" t="s">
        <v>3</v>
      </c>
      <c r="Q1" s="25"/>
      <c r="R1" s="25" t="s">
        <v>4</v>
      </c>
      <c r="S1" s="25"/>
      <c r="T1" s="25" t="s">
        <v>5</v>
      </c>
      <c r="U1" s="25"/>
      <c r="V1" s="25" t="s">
        <v>6</v>
      </c>
      <c r="W1" s="25"/>
    </row>
    <row r="2" spans="1:23" ht="16" thickBot="1">
      <c r="A2" s="1" t="s">
        <v>7</v>
      </c>
      <c r="B2" s="22">
        <v>2.98E-2</v>
      </c>
      <c r="C2" s="22">
        <f>I2/B2</f>
        <v>0.20942281879194632</v>
      </c>
      <c r="D2" s="1">
        <v>3.1099999999999999E-2</v>
      </c>
      <c r="E2" s="1">
        <v>3.2899999999999999E-2</v>
      </c>
      <c r="F2" s="1">
        <v>3.1300000000000001E-2</v>
      </c>
      <c r="G2" s="1">
        <v>3.1300000000000001E-2</v>
      </c>
      <c r="H2" s="1">
        <v>3.7499999999999999E-2</v>
      </c>
      <c r="I2" s="28">
        <v>6.2408000000000003E-3</v>
      </c>
      <c r="J2" s="26"/>
      <c r="K2" s="20" t="s">
        <v>21</v>
      </c>
      <c r="L2" s="20" t="s">
        <v>23</v>
      </c>
      <c r="M2" s="20" t="s">
        <v>24</v>
      </c>
      <c r="N2" s="20" t="s">
        <v>23</v>
      </c>
      <c r="O2" s="20" t="s">
        <v>24</v>
      </c>
      <c r="P2" s="20" t="s">
        <v>23</v>
      </c>
      <c r="Q2" s="20" t="s">
        <v>24</v>
      </c>
      <c r="R2" s="20" t="s">
        <v>23</v>
      </c>
      <c r="S2" s="20" t="s">
        <v>24</v>
      </c>
      <c r="T2" s="20" t="s">
        <v>23</v>
      </c>
      <c r="U2" s="20" t="s">
        <v>24</v>
      </c>
      <c r="V2" s="20" t="s">
        <v>23</v>
      </c>
      <c r="W2" s="20" t="s">
        <v>24</v>
      </c>
    </row>
    <row r="3" spans="1:23">
      <c r="A3" s="1" t="s">
        <v>8</v>
      </c>
      <c r="B3" s="22">
        <v>2.1600000000000001E-2</v>
      </c>
      <c r="C3" s="22">
        <f>I3/B3</f>
        <v>0.22424074074074074</v>
      </c>
      <c r="D3" s="1">
        <v>2.81E-2</v>
      </c>
      <c r="E3" s="1">
        <v>2.9600000000000001E-2</v>
      </c>
      <c r="F3" s="1">
        <v>2.3400000000000001E-2</v>
      </c>
      <c r="G3" s="1">
        <v>2.3599999999999999E-2</v>
      </c>
      <c r="H3" s="1">
        <v>2.8000000000000001E-2</v>
      </c>
      <c r="I3" s="29">
        <v>4.8436E-3</v>
      </c>
      <c r="J3" s="1" t="s">
        <v>7</v>
      </c>
      <c r="K3" s="5">
        <v>81189</v>
      </c>
      <c r="L3" s="5">
        <v>81188</v>
      </c>
      <c r="M3" s="1">
        <v>100</v>
      </c>
      <c r="N3" s="5">
        <v>81188</v>
      </c>
      <c r="O3" s="1">
        <v>100</v>
      </c>
      <c r="P3" s="5">
        <v>73743</v>
      </c>
      <c r="Q3" s="1">
        <v>90.8</v>
      </c>
      <c r="R3" s="5">
        <v>73613</v>
      </c>
      <c r="S3" s="1">
        <v>90.7</v>
      </c>
      <c r="T3" s="5">
        <v>65503</v>
      </c>
      <c r="U3" s="1">
        <v>80.7</v>
      </c>
      <c r="V3" s="5">
        <v>65503</v>
      </c>
      <c r="W3" s="1">
        <v>80.7</v>
      </c>
    </row>
    <row r="4" spans="1:23">
      <c r="A4" s="1" t="s">
        <v>9</v>
      </c>
      <c r="B4" s="1">
        <v>3.8899999999999997E-2</v>
      </c>
      <c r="C4" s="22">
        <f>I4/B4</f>
        <v>0.19313624678663241</v>
      </c>
      <c r="D4" s="1">
        <v>4.0399999999999998E-2</v>
      </c>
      <c r="E4" s="1">
        <v>4.6800000000000001E-2</v>
      </c>
      <c r="F4" s="22">
        <v>3.7600000000000001E-2</v>
      </c>
      <c r="G4" s="1">
        <v>4.0399999999999998E-2</v>
      </c>
      <c r="H4" s="1">
        <v>4.7E-2</v>
      </c>
      <c r="I4" s="28">
        <v>7.5129999999999997E-3</v>
      </c>
      <c r="J4" s="1" t="s">
        <v>8</v>
      </c>
      <c r="K4" s="5">
        <v>50825</v>
      </c>
      <c r="L4" s="5">
        <v>50824</v>
      </c>
      <c r="M4" s="1">
        <v>100</v>
      </c>
      <c r="N4" s="5">
        <v>50824</v>
      </c>
      <c r="O4" s="1">
        <v>100</v>
      </c>
      <c r="P4" s="5">
        <v>45003</v>
      </c>
      <c r="Q4" s="1">
        <v>88.5</v>
      </c>
      <c r="R4" s="5">
        <v>45003</v>
      </c>
      <c r="S4" s="1">
        <v>88.5</v>
      </c>
      <c r="T4" s="5">
        <v>38819</v>
      </c>
      <c r="U4" s="1">
        <v>76.400000000000006</v>
      </c>
      <c r="V4" s="5">
        <v>38819</v>
      </c>
      <c r="W4" s="1">
        <v>76.400000000000006</v>
      </c>
    </row>
    <row r="5" spans="1:23">
      <c r="A5" s="1" t="s">
        <v>10</v>
      </c>
      <c r="B5" s="1">
        <v>7.0300000000000001E-2</v>
      </c>
      <c r="C5" s="22">
        <f>I5/B5</f>
        <v>0.21804551920341392</v>
      </c>
      <c r="D5" s="1">
        <v>7.4999999999999997E-2</v>
      </c>
      <c r="E5" s="1">
        <v>9.2200000000000004E-2</v>
      </c>
      <c r="F5" s="22">
        <v>6.7299999999999999E-2</v>
      </c>
      <c r="G5" s="22">
        <v>6.8699999999999997E-2</v>
      </c>
      <c r="H5" s="1">
        <v>9.2100000000000001E-2</v>
      </c>
      <c r="I5" s="29">
        <v>1.53286E-2</v>
      </c>
      <c r="J5" s="1" t="s">
        <v>9</v>
      </c>
      <c r="K5" s="5">
        <v>152489</v>
      </c>
      <c r="L5" s="5">
        <v>152487</v>
      </c>
      <c r="M5" s="1">
        <v>100</v>
      </c>
      <c r="N5" s="5">
        <v>152487</v>
      </c>
      <c r="O5" s="1">
        <v>100</v>
      </c>
      <c r="P5" s="5">
        <v>139589</v>
      </c>
      <c r="Q5" s="1">
        <v>91.5</v>
      </c>
      <c r="R5" s="5">
        <v>139589</v>
      </c>
      <c r="S5" s="1">
        <v>91.5</v>
      </c>
      <c r="T5" s="5">
        <v>126414</v>
      </c>
      <c r="U5" s="1">
        <v>82.9</v>
      </c>
      <c r="V5" s="5">
        <v>126414</v>
      </c>
      <c r="W5" s="1">
        <v>82.9</v>
      </c>
    </row>
    <row r="6" spans="1:23">
      <c r="A6" s="1" t="s">
        <v>11</v>
      </c>
      <c r="B6" s="1">
        <v>4.24E-2</v>
      </c>
      <c r="C6" s="22">
        <f>I6/B6</f>
        <v>0.20125471698113206</v>
      </c>
      <c r="D6" s="1">
        <v>4.5400000000000003E-2</v>
      </c>
      <c r="E6" s="1">
        <v>0.05</v>
      </c>
      <c r="F6" s="1">
        <v>4.3299999999999998E-2</v>
      </c>
      <c r="G6" s="22">
        <v>4.2099999999999999E-2</v>
      </c>
      <c r="H6" s="1">
        <v>0.05</v>
      </c>
      <c r="I6" s="28">
        <v>8.5331999999999995E-3</v>
      </c>
      <c r="J6" s="1" t="s">
        <v>10</v>
      </c>
      <c r="K6" s="5">
        <v>312812</v>
      </c>
      <c r="L6" s="5">
        <v>312812</v>
      </c>
      <c r="M6" s="1">
        <v>100</v>
      </c>
      <c r="N6" s="5">
        <v>312812</v>
      </c>
      <c r="O6" s="1">
        <v>100</v>
      </c>
      <c r="P6" s="5">
        <v>283709</v>
      </c>
      <c r="Q6" s="1">
        <v>90.7</v>
      </c>
      <c r="R6" s="5">
        <v>283712</v>
      </c>
      <c r="S6" s="1">
        <v>90.7</v>
      </c>
      <c r="T6" s="5">
        <v>253169</v>
      </c>
      <c r="U6" s="1">
        <v>80.900000000000006</v>
      </c>
      <c r="V6" s="5">
        <v>253169</v>
      </c>
      <c r="W6" s="1">
        <v>80.900000000000006</v>
      </c>
    </row>
    <row r="7" spans="1:23">
      <c r="A7" s="1" t="s">
        <v>12</v>
      </c>
      <c r="B7" s="22">
        <v>2.9600000000000001E-2</v>
      </c>
      <c r="C7" s="22">
        <f>I7/B7</f>
        <v>0.19954729729729728</v>
      </c>
      <c r="D7" s="1">
        <v>3.4200000000000001E-2</v>
      </c>
      <c r="E7" s="1">
        <v>3.7499999999999999E-2</v>
      </c>
      <c r="F7" s="1">
        <v>3.2899999999999999E-2</v>
      </c>
      <c r="G7" s="1">
        <v>3.1199999999999999E-2</v>
      </c>
      <c r="H7" s="1">
        <v>3.4299999999999997E-2</v>
      </c>
      <c r="I7" s="29">
        <v>5.9065999999999997E-3</v>
      </c>
      <c r="J7" s="1" t="s">
        <v>11</v>
      </c>
      <c r="K7" s="5">
        <v>157377</v>
      </c>
      <c r="L7" s="5">
        <v>157374</v>
      </c>
      <c r="M7" s="1">
        <v>100</v>
      </c>
      <c r="N7" s="5">
        <v>157374</v>
      </c>
      <c r="O7" s="1">
        <v>100</v>
      </c>
      <c r="P7" s="5">
        <v>142447</v>
      </c>
      <c r="Q7" s="1">
        <v>90.5</v>
      </c>
      <c r="R7" s="5">
        <v>142453</v>
      </c>
      <c r="S7" s="1">
        <v>90.5</v>
      </c>
      <c r="T7" s="5">
        <v>127306</v>
      </c>
      <c r="U7" s="1">
        <v>80.900000000000006</v>
      </c>
      <c r="V7" s="5">
        <v>127306</v>
      </c>
      <c r="W7" s="1">
        <v>80.900000000000006</v>
      </c>
    </row>
    <row r="8" spans="1:23">
      <c r="A8" s="1" t="s">
        <v>13</v>
      </c>
      <c r="B8" s="22">
        <v>6.54E-2</v>
      </c>
      <c r="C8" s="22">
        <f>I8/B8</f>
        <v>0.2452155963302752</v>
      </c>
      <c r="D8" s="1">
        <v>7.3499999999999996E-2</v>
      </c>
      <c r="E8" s="1">
        <v>9.5200000000000007E-2</v>
      </c>
      <c r="F8" s="1">
        <v>6.88E-2</v>
      </c>
      <c r="G8" s="1">
        <v>6.7199999999999996E-2</v>
      </c>
      <c r="H8" s="1">
        <v>8.7400000000000005E-2</v>
      </c>
      <c r="I8" s="28">
        <v>1.6037099999999999E-2</v>
      </c>
      <c r="J8" s="1" t="s">
        <v>12</v>
      </c>
      <c r="K8" s="5">
        <v>98579</v>
      </c>
      <c r="L8" s="5">
        <v>98566</v>
      </c>
      <c r="M8" s="1">
        <v>100</v>
      </c>
      <c r="N8" s="5">
        <v>98566</v>
      </c>
      <c r="O8" s="1">
        <v>100</v>
      </c>
      <c r="P8" s="5">
        <v>91176</v>
      </c>
      <c r="Q8" s="1">
        <v>92.5</v>
      </c>
      <c r="R8" s="5">
        <v>91174</v>
      </c>
      <c r="S8" s="1">
        <v>92.5</v>
      </c>
      <c r="T8" s="5">
        <v>82239</v>
      </c>
      <c r="U8" s="1">
        <v>83.4</v>
      </c>
      <c r="V8" s="5">
        <v>82239</v>
      </c>
      <c r="W8" s="1">
        <v>83.4</v>
      </c>
    </row>
    <row r="9" spans="1:23">
      <c r="A9" s="1" t="s">
        <v>14</v>
      </c>
      <c r="B9" s="1">
        <v>3.1199999999999999E-2</v>
      </c>
      <c r="C9" s="22">
        <f>I9/B9</f>
        <v>0.19330769230769229</v>
      </c>
      <c r="D9" s="1">
        <v>3.44E-2</v>
      </c>
      <c r="E9" s="1">
        <v>3.9199999999999999E-2</v>
      </c>
      <c r="F9" s="22">
        <v>3.1099999999999999E-2</v>
      </c>
      <c r="G9" s="22">
        <v>3.1099999999999999E-2</v>
      </c>
      <c r="H9" s="1">
        <v>3.2800000000000003E-2</v>
      </c>
      <c r="I9" s="29">
        <v>6.0311999999999996E-3</v>
      </c>
      <c r="J9" s="1" t="s">
        <v>13</v>
      </c>
      <c r="K9" s="5">
        <v>283717</v>
      </c>
      <c r="L9" s="5">
        <v>283551</v>
      </c>
      <c r="M9" s="1">
        <v>99.9</v>
      </c>
      <c r="N9" s="5">
        <v>283551</v>
      </c>
      <c r="O9" s="1">
        <v>99.9</v>
      </c>
      <c r="P9" s="5">
        <v>264108</v>
      </c>
      <c r="Q9" s="1">
        <v>93.1</v>
      </c>
      <c r="R9" s="5">
        <v>264067</v>
      </c>
      <c r="S9" s="1">
        <v>93.1</v>
      </c>
      <c r="T9" s="5">
        <v>238533</v>
      </c>
      <c r="U9" s="1">
        <v>84.1</v>
      </c>
      <c r="V9" s="5">
        <v>238533</v>
      </c>
      <c r="W9" s="1">
        <v>84.1</v>
      </c>
    </row>
    <row r="10" spans="1:23" ht="16" thickBot="1">
      <c r="A10" s="20" t="s">
        <v>15</v>
      </c>
      <c r="B10" s="23">
        <v>8.2799999999999999E-2</v>
      </c>
      <c r="C10" s="22">
        <f>I10/B10</f>
        <v>1.3917657004830919</v>
      </c>
      <c r="D10" s="20">
        <v>9.3700000000000006E-2</v>
      </c>
      <c r="E10" s="20">
        <v>0.13139999999999999</v>
      </c>
      <c r="F10" s="20">
        <v>8.8900000000000007E-2</v>
      </c>
      <c r="G10" s="20">
        <v>8.7499999999999994E-2</v>
      </c>
      <c r="H10" s="20">
        <v>0.1094</v>
      </c>
      <c r="I10" s="30">
        <v>0.1152382</v>
      </c>
      <c r="J10" s="1" t="s">
        <v>14</v>
      </c>
      <c r="K10" s="5">
        <v>97031</v>
      </c>
      <c r="L10" s="5">
        <v>97015</v>
      </c>
      <c r="M10" s="1">
        <v>100</v>
      </c>
      <c r="N10" s="5">
        <v>97015</v>
      </c>
      <c r="O10" s="1">
        <v>100</v>
      </c>
      <c r="P10" s="5">
        <v>86822</v>
      </c>
      <c r="Q10" s="1">
        <v>89.5</v>
      </c>
      <c r="R10" s="5">
        <v>86822</v>
      </c>
      <c r="S10" s="1">
        <v>89.5</v>
      </c>
      <c r="T10" s="5">
        <v>76251</v>
      </c>
      <c r="U10" s="1">
        <v>78.599999999999994</v>
      </c>
      <c r="V10" s="5">
        <v>76251</v>
      </c>
      <c r="W10" s="1">
        <v>78.599999999999994</v>
      </c>
    </row>
    <row r="11" spans="1:23" ht="16" thickBot="1">
      <c r="A11" s="20" t="s">
        <v>16</v>
      </c>
      <c r="B11" s="23">
        <v>4.58E-2</v>
      </c>
      <c r="C11" s="23"/>
      <c r="D11" s="20">
        <v>5.0599999999999999E-2</v>
      </c>
      <c r="E11" s="20">
        <v>6.1600000000000002E-2</v>
      </c>
      <c r="F11" s="20">
        <v>4.7199999999999999E-2</v>
      </c>
      <c r="G11" s="20">
        <v>4.7E-2</v>
      </c>
      <c r="H11" s="20">
        <v>5.7599999999999998E-2</v>
      </c>
      <c r="J11" s="1" t="s">
        <v>15</v>
      </c>
      <c r="K11" s="5">
        <v>453721</v>
      </c>
      <c r="L11" s="5">
        <v>445975</v>
      </c>
      <c r="M11" s="1">
        <v>98.3</v>
      </c>
      <c r="N11" s="5">
        <v>445972</v>
      </c>
      <c r="O11" s="1">
        <v>98.3</v>
      </c>
      <c r="P11" s="5">
        <v>417687</v>
      </c>
      <c r="Q11" s="1">
        <v>92.1</v>
      </c>
      <c r="R11" s="5">
        <v>417735</v>
      </c>
      <c r="S11" s="1">
        <v>92.1</v>
      </c>
      <c r="T11" s="5">
        <v>361439</v>
      </c>
      <c r="U11" s="1">
        <v>79.7</v>
      </c>
      <c r="V11" s="5">
        <v>361439</v>
      </c>
      <c r="W11" s="1">
        <v>79.7</v>
      </c>
    </row>
    <row r="12" spans="1:23" ht="31" thickBot="1">
      <c r="A12" s="20" t="s">
        <v>17</v>
      </c>
      <c r="B12" s="23" t="s">
        <v>37</v>
      </c>
      <c r="C12" s="23">
        <f>SUM(B2:B10)/L12</f>
        <v>2.4526846180955735E-7</v>
      </c>
      <c r="D12" s="20" t="s">
        <v>38</v>
      </c>
      <c r="E12" s="20" t="s">
        <v>39</v>
      </c>
      <c r="F12" s="20" t="s">
        <v>40</v>
      </c>
      <c r="G12" s="20" t="s">
        <v>41</v>
      </c>
      <c r="H12" s="20" t="s">
        <v>42</v>
      </c>
      <c r="J12" s="3" t="s">
        <v>20</v>
      </c>
      <c r="K12" s="6">
        <v>1687740</v>
      </c>
      <c r="L12" s="6">
        <v>1679792</v>
      </c>
      <c r="M12" s="3">
        <v>99.5</v>
      </c>
      <c r="N12" s="6">
        <v>1679789</v>
      </c>
      <c r="O12" s="3">
        <v>99.5</v>
      </c>
      <c r="P12" s="6">
        <v>1544284</v>
      </c>
      <c r="Q12" s="3">
        <v>91.5</v>
      </c>
      <c r="R12" s="6">
        <v>1544168</v>
      </c>
      <c r="S12" s="3">
        <v>91.5</v>
      </c>
      <c r="T12" s="6">
        <v>1369673</v>
      </c>
      <c r="U12" s="3">
        <v>81.2</v>
      </c>
      <c r="V12" s="6">
        <v>1369673</v>
      </c>
      <c r="W12" s="3">
        <v>81.2</v>
      </c>
    </row>
    <row r="13" spans="1:23" ht="20">
      <c r="A13" s="1" t="s">
        <v>18</v>
      </c>
      <c r="B13" s="22" t="s">
        <v>43</v>
      </c>
      <c r="C13" s="22"/>
      <c r="D13" s="1" t="s">
        <v>44</v>
      </c>
      <c r="E13" s="1" t="s">
        <v>45</v>
      </c>
      <c r="F13" s="1" t="s">
        <v>46</v>
      </c>
      <c r="G13" s="1" t="s">
        <v>47</v>
      </c>
      <c r="H13" s="1" t="s">
        <v>48</v>
      </c>
    </row>
    <row r="14" spans="1:23" ht="16" thickBot="1">
      <c r="A14" s="3" t="s">
        <v>19</v>
      </c>
      <c r="B14" s="24">
        <v>0.95599999999999996</v>
      </c>
      <c r="C14" s="24"/>
      <c r="D14" s="3">
        <v>0.95799999999999996</v>
      </c>
      <c r="E14" s="3">
        <v>0.98299999999999998</v>
      </c>
      <c r="F14" s="3">
        <v>0.95799999999999996</v>
      </c>
      <c r="G14" s="3">
        <v>0.96399999999999997</v>
      </c>
      <c r="H14" s="3">
        <v>0.96599999999999997</v>
      </c>
    </row>
    <row r="15" spans="1:23" ht="16" thickTop="1"/>
    <row r="18" spans="1:21" ht="16" thickBot="1"/>
    <row r="19" spans="1:21" ht="17" thickTop="1" thickBot="1">
      <c r="A19" s="21" t="s">
        <v>0</v>
      </c>
      <c r="B19" s="21" t="s">
        <v>1</v>
      </c>
      <c r="C19" s="21" t="s">
        <v>2</v>
      </c>
      <c r="D19" s="21" t="s">
        <v>3</v>
      </c>
      <c r="E19" s="21" t="s">
        <v>4</v>
      </c>
      <c r="F19" s="21" t="s">
        <v>5</v>
      </c>
      <c r="G19" s="21" t="s">
        <v>6</v>
      </c>
      <c r="I19" s="25" t="s">
        <v>0</v>
      </c>
      <c r="J19" s="35" t="s">
        <v>22</v>
      </c>
      <c r="L19" t="s">
        <v>2</v>
      </c>
      <c r="N19" s="37" t="s">
        <v>3</v>
      </c>
      <c r="O19" s="37"/>
      <c r="P19" s="37" t="s">
        <v>4</v>
      </c>
      <c r="Q19" s="37"/>
      <c r="R19" s="37" t="s">
        <v>5</v>
      </c>
      <c r="S19" s="37"/>
      <c r="T19" s="37" t="s">
        <v>6</v>
      </c>
      <c r="U19" s="37"/>
    </row>
    <row r="20" spans="1:21" ht="17" thickTop="1" thickBot="1">
      <c r="A20" s="1" t="s">
        <v>7</v>
      </c>
      <c r="B20" s="33">
        <f>B2*0.2</f>
        <v>5.96E-3</v>
      </c>
      <c r="C20" s="31">
        <f>D2*0.2</f>
        <v>6.2199999999999998E-3</v>
      </c>
      <c r="D20" s="31">
        <f t="shared" ref="D20:G20" si="0">E2*0.2</f>
        <v>6.5799999999999999E-3</v>
      </c>
      <c r="E20" s="31">
        <f t="shared" si="0"/>
        <v>6.2600000000000008E-3</v>
      </c>
      <c r="F20" s="31">
        <f t="shared" si="0"/>
        <v>6.2600000000000008E-3</v>
      </c>
      <c r="G20" s="31">
        <f t="shared" si="0"/>
        <v>7.4999999999999997E-3</v>
      </c>
      <c r="I20" s="26"/>
      <c r="J20" t="s">
        <v>21</v>
      </c>
      <c r="K20" t="s">
        <v>50</v>
      </c>
      <c r="L20" t="s">
        <v>21</v>
      </c>
      <c r="M20" t="s">
        <v>50</v>
      </c>
      <c r="N20" t="s">
        <v>21</v>
      </c>
      <c r="O20" t="s">
        <v>50</v>
      </c>
      <c r="P20" t="s">
        <v>21</v>
      </c>
      <c r="Q20" t="s">
        <v>50</v>
      </c>
      <c r="R20" t="s">
        <v>21</v>
      </c>
      <c r="S20" t="s">
        <v>50</v>
      </c>
      <c r="T20" t="s">
        <v>21</v>
      </c>
      <c r="U20" t="s">
        <v>50</v>
      </c>
    </row>
    <row r="21" spans="1:21" ht="17" thickTop="1" thickBot="1">
      <c r="A21" s="1" t="s">
        <v>8</v>
      </c>
      <c r="B21" s="33">
        <f t="shared" ref="B21:B28" si="1">B3*0.2</f>
        <v>4.3200000000000001E-3</v>
      </c>
      <c r="C21" s="31">
        <f t="shared" ref="C21:G28" si="2">D3*0.2</f>
        <v>5.62E-3</v>
      </c>
      <c r="D21" s="31">
        <f t="shared" si="2"/>
        <v>5.9200000000000008E-3</v>
      </c>
      <c r="E21" s="31">
        <f t="shared" si="2"/>
        <v>4.6800000000000001E-3</v>
      </c>
      <c r="F21" s="31">
        <f t="shared" si="2"/>
        <v>4.7200000000000002E-3</v>
      </c>
      <c r="G21" s="31">
        <f t="shared" si="2"/>
        <v>5.6000000000000008E-3</v>
      </c>
      <c r="I21" s="1" t="s">
        <v>7</v>
      </c>
      <c r="J21" s="5">
        <v>50824</v>
      </c>
      <c r="K21" s="38">
        <v>4.3200000000000001E-3</v>
      </c>
      <c r="L21" s="5">
        <v>50824</v>
      </c>
      <c r="M21" s="36">
        <v>5.62E-3</v>
      </c>
      <c r="N21" s="5">
        <v>45003</v>
      </c>
      <c r="O21">
        <v>5.9200000000000008E-3</v>
      </c>
      <c r="P21" s="5">
        <v>45003</v>
      </c>
      <c r="Q21">
        <v>4.6800000000000001E-3</v>
      </c>
      <c r="R21" s="5">
        <v>38819</v>
      </c>
      <c r="S21">
        <v>4.7200000000000002E-3</v>
      </c>
      <c r="T21" s="5">
        <v>38819</v>
      </c>
      <c r="U21">
        <v>5.6000000000000008E-3</v>
      </c>
    </row>
    <row r="22" spans="1:21" ht="16" thickTop="1">
      <c r="A22" s="1" t="s">
        <v>9</v>
      </c>
      <c r="B22" s="31">
        <f t="shared" si="1"/>
        <v>7.7799999999999996E-3</v>
      </c>
      <c r="C22" s="31">
        <f t="shared" si="2"/>
        <v>8.0800000000000004E-3</v>
      </c>
      <c r="D22" s="31">
        <f t="shared" si="2"/>
        <v>9.3600000000000003E-3</v>
      </c>
      <c r="E22" s="31">
        <f t="shared" si="2"/>
        <v>7.5200000000000006E-3</v>
      </c>
      <c r="F22" s="31">
        <f t="shared" si="2"/>
        <v>8.0800000000000004E-3</v>
      </c>
      <c r="G22" s="31">
        <f t="shared" si="2"/>
        <v>9.4000000000000004E-3</v>
      </c>
      <c r="I22" s="1" t="s">
        <v>8</v>
      </c>
      <c r="J22" s="5">
        <v>81188</v>
      </c>
      <c r="K22" s="22">
        <v>5.96E-3</v>
      </c>
      <c r="L22" s="5">
        <v>81188</v>
      </c>
      <c r="M22" s="36">
        <v>6.2199999999999998E-3</v>
      </c>
      <c r="N22" s="5">
        <v>73743</v>
      </c>
      <c r="O22">
        <v>6.5799999999999999E-3</v>
      </c>
      <c r="P22" s="5">
        <v>73613</v>
      </c>
      <c r="Q22">
        <v>6.2600000000000008E-3</v>
      </c>
      <c r="R22" s="5">
        <v>65503</v>
      </c>
      <c r="S22">
        <v>6.2600000000000008E-3</v>
      </c>
      <c r="T22" s="5">
        <v>65503</v>
      </c>
      <c r="U22">
        <v>7.4999999999999997E-3</v>
      </c>
    </row>
    <row r="23" spans="1:21">
      <c r="A23" s="1" t="s">
        <v>10</v>
      </c>
      <c r="B23" s="31">
        <f t="shared" si="1"/>
        <v>1.4060000000000001E-2</v>
      </c>
      <c r="C23" s="31">
        <f t="shared" si="2"/>
        <v>1.4999999999999999E-2</v>
      </c>
      <c r="D23" s="31">
        <f t="shared" si="2"/>
        <v>1.8440000000000002E-2</v>
      </c>
      <c r="E23" s="34">
        <f t="shared" si="2"/>
        <v>1.346E-2</v>
      </c>
      <c r="F23" s="34">
        <f t="shared" si="2"/>
        <v>1.374E-2</v>
      </c>
      <c r="G23" s="31">
        <f t="shared" si="2"/>
        <v>1.8420000000000002E-2</v>
      </c>
      <c r="I23" s="1" t="s">
        <v>9</v>
      </c>
      <c r="J23" s="5">
        <v>97015</v>
      </c>
      <c r="K23" s="1">
        <v>6.2399999999999999E-3</v>
      </c>
      <c r="L23" s="5">
        <v>97015</v>
      </c>
      <c r="M23" s="1">
        <v>6.8800000000000007E-3</v>
      </c>
      <c r="N23" s="5">
        <v>86822</v>
      </c>
      <c r="O23">
        <v>7.8399999999999997E-3</v>
      </c>
      <c r="P23" s="5">
        <v>86822</v>
      </c>
      <c r="Q23">
        <v>6.2199999999999998E-3</v>
      </c>
      <c r="R23" s="5">
        <v>76251</v>
      </c>
      <c r="S23">
        <v>6.2199999999999998E-3</v>
      </c>
      <c r="T23" s="5">
        <v>76251</v>
      </c>
      <c r="U23">
        <v>6.5600000000000007E-3</v>
      </c>
    </row>
    <row r="24" spans="1:21" ht="16" thickBot="1">
      <c r="A24" s="1" t="s">
        <v>11</v>
      </c>
      <c r="B24" s="31">
        <f t="shared" si="1"/>
        <v>8.4799999999999997E-3</v>
      </c>
      <c r="C24" s="31">
        <f t="shared" si="2"/>
        <v>9.0800000000000013E-3</v>
      </c>
      <c r="D24" s="31">
        <f t="shared" si="2"/>
        <v>1.0000000000000002E-2</v>
      </c>
      <c r="E24" s="31">
        <f t="shared" si="2"/>
        <v>8.6599999999999993E-3</v>
      </c>
      <c r="F24" s="34">
        <f t="shared" si="2"/>
        <v>8.4200000000000004E-3</v>
      </c>
      <c r="G24" s="31">
        <f t="shared" si="2"/>
        <v>1.0000000000000002E-2</v>
      </c>
      <c r="I24" s="1" t="s">
        <v>10</v>
      </c>
      <c r="J24" s="5">
        <v>98566</v>
      </c>
      <c r="K24" s="1">
        <v>5.9200000000000008E-3</v>
      </c>
      <c r="L24" s="5">
        <v>98566</v>
      </c>
      <c r="M24" s="1">
        <v>6.8400000000000006E-3</v>
      </c>
      <c r="N24" s="5">
        <v>91176</v>
      </c>
      <c r="O24">
        <v>7.4999999999999997E-3</v>
      </c>
      <c r="P24" s="5">
        <v>91174</v>
      </c>
      <c r="Q24">
        <v>6.5799999999999999E-3</v>
      </c>
      <c r="R24" s="5">
        <v>82239</v>
      </c>
      <c r="S24">
        <v>6.2399999999999999E-3</v>
      </c>
      <c r="T24" s="5">
        <v>82239</v>
      </c>
      <c r="U24">
        <v>6.8599999999999998E-3</v>
      </c>
    </row>
    <row r="25" spans="1:21" ht="17" thickTop="1" thickBot="1">
      <c r="A25" s="1" t="s">
        <v>12</v>
      </c>
      <c r="B25" s="33">
        <f t="shared" si="1"/>
        <v>5.9200000000000008E-3</v>
      </c>
      <c r="C25" s="31">
        <f t="shared" si="2"/>
        <v>6.8400000000000006E-3</v>
      </c>
      <c r="D25" s="31">
        <f t="shared" si="2"/>
        <v>7.4999999999999997E-3</v>
      </c>
      <c r="E25" s="31">
        <f t="shared" si="2"/>
        <v>6.5799999999999999E-3</v>
      </c>
      <c r="F25" s="31">
        <f t="shared" si="2"/>
        <v>6.2399999999999999E-3</v>
      </c>
      <c r="G25" s="31">
        <f t="shared" si="2"/>
        <v>6.8599999999999998E-3</v>
      </c>
      <c r="I25" s="1" t="s">
        <v>11</v>
      </c>
      <c r="J25" s="5">
        <v>152487</v>
      </c>
      <c r="K25" s="1">
        <v>7.7799999999999996E-3</v>
      </c>
      <c r="L25" s="5">
        <v>152487</v>
      </c>
      <c r="M25" s="1">
        <v>8.0800000000000004E-3</v>
      </c>
      <c r="N25" s="5">
        <v>139589</v>
      </c>
      <c r="O25">
        <v>9.3600000000000003E-3</v>
      </c>
      <c r="P25" s="5">
        <v>139589</v>
      </c>
      <c r="Q25">
        <v>7.5200000000000006E-3</v>
      </c>
      <c r="R25" s="5">
        <v>126414</v>
      </c>
      <c r="S25">
        <v>8.0800000000000004E-3</v>
      </c>
      <c r="T25" s="5">
        <v>126414</v>
      </c>
      <c r="U25">
        <v>9.4000000000000004E-3</v>
      </c>
    </row>
    <row r="26" spans="1:21" ht="17" thickTop="1" thickBot="1">
      <c r="A26" s="1" t="s">
        <v>13</v>
      </c>
      <c r="B26" s="33">
        <f t="shared" si="1"/>
        <v>1.3080000000000001E-2</v>
      </c>
      <c r="C26" s="31">
        <f t="shared" si="2"/>
        <v>1.47E-2</v>
      </c>
      <c r="D26" s="31">
        <f t="shared" si="2"/>
        <v>1.9040000000000001E-2</v>
      </c>
      <c r="E26" s="31">
        <f t="shared" si="2"/>
        <v>1.3760000000000001E-2</v>
      </c>
      <c r="F26" s="31">
        <f t="shared" si="2"/>
        <v>1.3440000000000001E-2</v>
      </c>
      <c r="G26" s="31">
        <f t="shared" si="2"/>
        <v>1.7480000000000002E-2</v>
      </c>
      <c r="I26" s="1" t="s">
        <v>12</v>
      </c>
      <c r="J26" s="5">
        <v>157374</v>
      </c>
      <c r="K26" s="1">
        <v>8.4799999999999997E-3</v>
      </c>
      <c r="L26" s="5">
        <v>157374</v>
      </c>
      <c r="M26" s="1">
        <v>9.0800000000000013E-3</v>
      </c>
      <c r="N26" s="5">
        <v>142447</v>
      </c>
      <c r="O26">
        <v>1.0000000000000002E-2</v>
      </c>
      <c r="P26" s="5">
        <v>142453</v>
      </c>
      <c r="Q26">
        <v>8.6599999999999993E-3</v>
      </c>
      <c r="R26" s="5">
        <v>127306</v>
      </c>
      <c r="S26">
        <v>8.4200000000000004E-3</v>
      </c>
      <c r="T26" s="5">
        <v>127306</v>
      </c>
      <c r="U26">
        <v>1.0000000000000002E-2</v>
      </c>
    </row>
    <row r="27" spans="1:21" ht="17" thickTop="1" thickBot="1">
      <c r="A27" s="1" t="s">
        <v>14</v>
      </c>
      <c r="B27" s="31">
        <f t="shared" si="1"/>
        <v>6.2399999999999999E-3</v>
      </c>
      <c r="C27" s="31">
        <f t="shared" si="2"/>
        <v>6.8800000000000007E-3</v>
      </c>
      <c r="D27" s="31">
        <f t="shared" si="2"/>
        <v>7.8399999999999997E-3</v>
      </c>
      <c r="E27" s="33">
        <f t="shared" si="2"/>
        <v>6.2199999999999998E-3</v>
      </c>
      <c r="F27" s="33">
        <f t="shared" si="2"/>
        <v>6.2199999999999998E-3</v>
      </c>
      <c r="G27" s="31">
        <f t="shared" si="2"/>
        <v>6.5600000000000007E-3</v>
      </c>
      <c r="I27" s="1" t="s">
        <v>13</v>
      </c>
      <c r="J27" s="5">
        <v>283551</v>
      </c>
      <c r="K27" s="22">
        <v>1.3080000000000001E-2</v>
      </c>
      <c r="L27" s="5">
        <v>283551</v>
      </c>
      <c r="M27" s="1">
        <v>1.47E-2</v>
      </c>
      <c r="N27" s="5">
        <v>264108</v>
      </c>
      <c r="O27">
        <v>1.9040000000000001E-2</v>
      </c>
      <c r="P27" s="5">
        <v>264067</v>
      </c>
      <c r="Q27">
        <v>1.3760000000000001E-2</v>
      </c>
      <c r="R27" s="5">
        <v>238533</v>
      </c>
      <c r="S27">
        <v>1.3440000000000001E-2</v>
      </c>
      <c r="T27" s="5">
        <v>238533</v>
      </c>
      <c r="U27">
        <v>1.7480000000000002E-2</v>
      </c>
    </row>
    <row r="28" spans="1:21" ht="17" thickTop="1" thickBot="1">
      <c r="A28" s="20" t="s">
        <v>15</v>
      </c>
      <c r="B28" s="33">
        <f t="shared" si="1"/>
        <v>1.6560000000000002E-2</v>
      </c>
      <c r="C28" s="31">
        <f t="shared" si="2"/>
        <v>1.8740000000000003E-2</v>
      </c>
      <c r="D28" s="31">
        <f t="shared" si="2"/>
        <v>2.6279999999999998E-2</v>
      </c>
      <c r="E28" s="31">
        <f t="shared" si="2"/>
        <v>1.7780000000000001E-2</v>
      </c>
      <c r="F28" s="31">
        <f t="shared" si="2"/>
        <v>1.7499999999999998E-2</v>
      </c>
      <c r="G28" s="31">
        <f t="shared" si="2"/>
        <v>2.188E-2</v>
      </c>
      <c r="I28" s="1" t="s">
        <v>14</v>
      </c>
      <c r="J28" s="5">
        <v>312812</v>
      </c>
      <c r="K28" s="22">
        <v>1.4060000000000001E-2</v>
      </c>
      <c r="L28" s="5">
        <v>312812</v>
      </c>
      <c r="M28" s="1">
        <v>1.4999999999999999E-2</v>
      </c>
      <c r="N28" s="5">
        <v>283709</v>
      </c>
      <c r="O28">
        <v>1.8440000000000002E-2</v>
      </c>
      <c r="P28" s="5">
        <v>283712</v>
      </c>
      <c r="Q28">
        <v>1.346E-2</v>
      </c>
      <c r="R28" s="5">
        <v>253169</v>
      </c>
      <c r="S28">
        <v>1.374E-2</v>
      </c>
      <c r="T28" s="5">
        <v>253169</v>
      </c>
      <c r="U28">
        <v>1.8420000000000002E-2</v>
      </c>
    </row>
    <row r="29" spans="1:21" ht="17" thickTop="1" thickBot="1">
      <c r="A29" s="20" t="s">
        <v>16</v>
      </c>
      <c r="B29" s="33">
        <f>AVERAGE(B20:B28)</f>
        <v>9.1555555555555574E-3</v>
      </c>
      <c r="C29" s="31">
        <f t="shared" ref="C29:G29" si="3">AVERAGE(C20:C28)</f>
        <v>1.0128888888888889E-2</v>
      </c>
      <c r="D29" s="31">
        <f t="shared" si="3"/>
        <v>1.2328888888888889E-2</v>
      </c>
      <c r="E29" s="31">
        <f t="shared" si="3"/>
        <v>9.4355555555555564E-3</v>
      </c>
      <c r="F29" s="31">
        <f t="shared" si="3"/>
        <v>9.4022222222222233E-3</v>
      </c>
      <c r="G29" s="31">
        <f t="shared" si="3"/>
        <v>1.152222222222222E-2</v>
      </c>
      <c r="I29" s="1" t="s">
        <v>15</v>
      </c>
      <c r="J29" s="5">
        <v>445975</v>
      </c>
      <c r="K29" s="23">
        <v>1.6560000000000002E-2</v>
      </c>
      <c r="L29" s="5">
        <v>445972</v>
      </c>
      <c r="M29" s="20">
        <v>1.8740000000000003E-2</v>
      </c>
      <c r="N29" s="5">
        <v>417687</v>
      </c>
      <c r="O29">
        <v>2.6279999999999998E-2</v>
      </c>
      <c r="P29" s="5">
        <v>417735</v>
      </c>
      <c r="Q29">
        <v>1.7780000000000001E-2</v>
      </c>
      <c r="R29" s="5">
        <v>361439</v>
      </c>
      <c r="S29">
        <v>1.7499999999999998E-2</v>
      </c>
      <c r="T29" s="5">
        <v>361439</v>
      </c>
      <c r="U29">
        <v>2.188E-2</v>
      </c>
    </row>
    <row r="30" spans="1:21" ht="31" thickBot="1">
      <c r="A30" s="20" t="s">
        <v>17</v>
      </c>
      <c r="B30" s="32">
        <f>SUM(B20:B28)/L12</f>
        <v>4.9053692361911481E-8</v>
      </c>
      <c r="C30" s="32">
        <f>SUM(C20:C28)/N12</f>
        <v>5.4268720654796528E-8</v>
      </c>
      <c r="D30" s="32">
        <f>SUM(D20:D28)/P12</f>
        <v>7.1852068660945787E-8</v>
      </c>
      <c r="E30" s="32">
        <f>SUM(E20:E28)/R12</f>
        <v>5.4994016195129036E-8</v>
      </c>
      <c r="F30" s="32">
        <f>SUM(F20:F28)/T12</f>
        <v>6.1781169666044393E-8</v>
      </c>
      <c r="G30" s="32">
        <f>SUM(G20:G28)/V12</f>
        <v>7.5711501942434427E-8</v>
      </c>
    </row>
    <row r="31" spans="1:21">
      <c r="A31" s="1" t="s">
        <v>18</v>
      </c>
      <c r="B31" s="39">
        <v>5.4497663644000074E-6</v>
      </c>
      <c r="C31">
        <v>5.7653313717254584E-4</v>
      </c>
      <c r="D31">
        <v>1.2783114200646145E-3</v>
      </c>
      <c r="E31">
        <v>4.9879634551820966E-4</v>
      </c>
      <c r="F31">
        <v>5.0153794558704143E-4</v>
      </c>
      <c r="G31">
        <v>9.3319425981907764E-4</v>
      </c>
    </row>
    <row r="32" spans="1:21" ht="16" thickBot="1">
      <c r="A32" s="3" t="s">
        <v>19</v>
      </c>
      <c r="B32">
        <v>0.98116999999999999</v>
      </c>
      <c r="C32">
        <v>0.98543999999999998</v>
      </c>
      <c r="D32">
        <v>0.98838000000000004</v>
      </c>
      <c r="E32">
        <v>0.98685</v>
      </c>
      <c r="F32">
        <v>0.99460999999999999</v>
      </c>
      <c r="G32">
        <v>0.97614999999999996</v>
      </c>
    </row>
    <row r="33" ht="16" thickTop="1"/>
  </sheetData>
  <mergeCells count="12">
    <mergeCell ref="V1:W1"/>
    <mergeCell ref="I19:I20"/>
    <mergeCell ref="N19:O19"/>
    <mergeCell ref="P19:Q19"/>
    <mergeCell ref="R19:S19"/>
    <mergeCell ref="T19:U19"/>
    <mergeCell ref="J1:J2"/>
    <mergeCell ref="L1:M1"/>
    <mergeCell ref="N1:O1"/>
    <mergeCell ref="P1:Q1"/>
    <mergeCell ref="R1:S1"/>
    <mergeCell ref="T1:U1"/>
  </mergeCells>
  <conditionalFormatting sqref="C20:G20">
    <cfRule type="cellIs" dxfId="2" priority="3" operator="lessThan">
      <formula>$B$20</formula>
    </cfRule>
  </conditionalFormatting>
  <conditionalFormatting sqref="C21:G21">
    <cfRule type="cellIs" dxfId="1" priority="2" operator="lessThan">
      <formula>$B$21</formula>
    </cfRule>
  </conditionalFormatting>
  <conditionalFormatting sqref="C22:G22">
    <cfRule type="cellIs" dxfId="0" priority="1" operator="lessThan">
      <formula>$B$22</formula>
    </cfRule>
  </conditionalFormatting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9"/>
  <sheetViews>
    <sheetView topLeftCell="A5" workbookViewId="0">
      <selection activeCell="A3" sqref="A3:B11"/>
    </sheetView>
  </sheetViews>
  <sheetFormatPr baseColWidth="10" defaultRowHeight="15" x14ac:dyDescent="0"/>
  <cols>
    <col min="3" max="3" width="11.83203125" bestFit="1" customWidth="1"/>
    <col min="5" max="5" width="12.1640625" bestFit="1" customWidth="1"/>
  </cols>
  <sheetData>
    <row r="1" spans="1:37">
      <c r="A1" s="35" t="s">
        <v>22</v>
      </c>
      <c r="H1" s="37" t="s">
        <v>22</v>
      </c>
      <c r="I1" s="37"/>
      <c r="J1" s="37"/>
      <c r="K1" s="37"/>
      <c r="L1" s="37"/>
      <c r="M1" s="37" t="s">
        <v>2</v>
      </c>
      <c r="N1" s="37"/>
      <c r="O1" s="37"/>
      <c r="P1" s="37"/>
      <c r="Q1" s="37"/>
      <c r="R1" s="37" t="s">
        <v>3</v>
      </c>
      <c r="S1" s="37"/>
      <c r="T1" s="37"/>
      <c r="U1" s="37"/>
      <c r="V1" s="37"/>
      <c r="W1" s="37" t="s">
        <v>4</v>
      </c>
      <c r="X1" s="37"/>
      <c r="Y1" s="37"/>
      <c r="Z1" s="37"/>
      <c r="AA1" s="37"/>
      <c r="AB1" s="37" t="s">
        <v>5</v>
      </c>
      <c r="AC1" s="37"/>
      <c r="AD1" s="37"/>
      <c r="AE1" s="37"/>
      <c r="AF1" s="37"/>
      <c r="AG1" s="37" t="s">
        <v>6</v>
      </c>
      <c r="AH1" s="37"/>
      <c r="AI1" s="37"/>
      <c r="AJ1" s="37"/>
      <c r="AK1" s="37"/>
    </row>
    <row r="2" spans="1:37">
      <c r="A2" t="s">
        <v>21</v>
      </c>
      <c r="B2" t="s">
        <v>50</v>
      </c>
      <c r="C2" t="s">
        <v>51</v>
      </c>
      <c r="D2" t="s">
        <v>54</v>
      </c>
      <c r="E2" t="s">
        <v>55</v>
      </c>
      <c r="H2" t="s">
        <v>21</v>
      </c>
      <c r="I2" t="s">
        <v>50</v>
      </c>
      <c r="J2" t="s">
        <v>51</v>
      </c>
      <c r="K2" t="s">
        <v>54</v>
      </c>
      <c r="L2" t="s">
        <v>55</v>
      </c>
      <c r="M2" t="s">
        <v>21</v>
      </c>
      <c r="N2" t="s">
        <v>50</v>
      </c>
      <c r="O2" t="s">
        <v>51</v>
      </c>
      <c r="P2" t="s">
        <v>54</v>
      </c>
      <c r="Q2" t="s">
        <v>55</v>
      </c>
      <c r="R2" t="s">
        <v>21</v>
      </c>
      <c r="S2" t="s">
        <v>50</v>
      </c>
      <c r="T2" t="s">
        <v>51</v>
      </c>
      <c r="U2" t="s">
        <v>54</v>
      </c>
      <c r="V2" t="s">
        <v>55</v>
      </c>
      <c r="W2" t="s">
        <v>21</v>
      </c>
      <c r="X2" t="s">
        <v>50</v>
      </c>
      <c r="Y2" t="s">
        <v>51</v>
      </c>
      <c r="Z2" t="s">
        <v>54</v>
      </c>
      <c r="AA2" t="s">
        <v>55</v>
      </c>
      <c r="AB2" t="s">
        <v>21</v>
      </c>
      <c r="AC2" t="s">
        <v>50</v>
      </c>
      <c r="AD2" t="s">
        <v>51</v>
      </c>
      <c r="AE2" t="s">
        <v>54</v>
      </c>
      <c r="AF2" t="s">
        <v>55</v>
      </c>
      <c r="AG2" t="s">
        <v>21</v>
      </c>
      <c r="AH2" t="s">
        <v>50</v>
      </c>
      <c r="AI2" t="s">
        <v>51</v>
      </c>
      <c r="AJ2" t="s">
        <v>54</v>
      </c>
      <c r="AK2" t="s">
        <v>55</v>
      </c>
    </row>
    <row r="3" spans="1:37">
      <c r="A3" s="5">
        <v>38819</v>
      </c>
      <c r="B3">
        <v>5.6000000000000008E-3</v>
      </c>
      <c r="C3" s="31">
        <f>B3*B$13+B$14</f>
        <v>3.1000003359999998E-3</v>
      </c>
      <c r="D3" s="31">
        <f>B3-C3</f>
        <v>2.499999664000001E-3</v>
      </c>
      <c r="E3">
        <f>D3*D3</f>
        <v>6.2499983200001179E-6</v>
      </c>
      <c r="H3">
        <v>50824</v>
      </c>
      <c r="I3">
        <v>4.3200000000000001E-3</v>
      </c>
      <c r="J3">
        <v>4.6247199999999997E-3</v>
      </c>
      <c r="K3">
        <v>-3.0471999999999964E-4</v>
      </c>
      <c r="L3">
        <v>9.2854278399999777E-8</v>
      </c>
      <c r="M3" s="5">
        <v>50824</v>
      </c>
      <c r="N3" s="36">
        <v>5.62E-3</v>
      </c>
      <c r="O3" s="31">
        <f>N3*N$13+N$14</f>
        <v>3.5000002247999999E-3</v>
      </c>
      <c r="P3" s="31">
        <f>N3-O3</f>
        <v>2.1199997752000001E-3</v>
      </c>
      <c r="Q3">
        <f>P3*P3</f>
        <v>4.4943990468480509E-6</v>
      </c>
      <c r="R3" s="5">
        <v>45003</v>
      </c>
      <c r="S3">
        <v>5.9200000000000008E-3</v>
      </c>
      <c r="T3" s="31">
        <f>S3*S$13+S$14</f>
        <v>2.5000003552000001E-3</v>
      </c>
      <c r="U3" s="31">
        <f>S3-T3</f>
        <v>3.4199996448000007E-3</v>
      </c>
      <c r="V3">
        <f>U3*U3</f>
        <v>1.1696397570432131E-5</v>
      </c>
      <c r="W3" s="5">
        <v>45003</v>
      </c>
      <c r="X3">
        <v>4.6800000000000001E-3</v>
      </c>
      <c r="Y3" s="31">
        <f>X3*X$13+X$14</f>
        <v>3.3000001871999998E-3</v>
      </c>
      <c r="Z3" s="31">
        <f>X3-Y3</f>
        <v>1.3799998128000003E-3</v>
      </c>
      <c r="AA3">
        <f>Z3*Z3</f>
        <v>1.9043994833280358E-6</v>
      </c>
      <c r="AB3" s="5">
        <v>38819</v>
      </c>
      <c r="AC3">
        <v>4.7200000000000002E-3</v>
      </c>
      <c r="AD3" s="31">
        <f>AC3*AC$13+AC$14</f>
        <v>3.2000001888000001E-3</v>
      </c>
      <c r="AE3" s="31">
        <f>AC3-AD3</f>
        <v>1.5199998112000001E-3</v>
      </c>
      <c r="AF3">
        <f>AE3*AE3</f>
        <v>2.3103994260480363E-6</v>
      </c>
      <c r="AG3" s="5">
        <v>38819</v>
      </c>
      <c r="AH3">
        <v>5.6000000000000008E-3</v>
      </c>
      <c r="AI3" s="31">
        <f>AH3*AH$13+AH$14</f>
        <v>3.1000003359999998E-3</v>
      </c>
      <c r="AJ3" s="31">
        <f>AH3-AI3</f>
        <v>2.499999664000001E-3</v>
      </c>
      <c r="AK3">
        <f>AJ3*AJ3</f>
        <v>6.2499983200001179E-6</v>
      </c>
    </row>
    <row r="4" spans="1:37">
      <c r="A4" s="5">
        <v>65503</v>
      </c>
      <c r="B4">
        <v>7.4999999999999997E-3</v>
      </c>
      <c r="C4" s="31">
        <f t="shared" ref="C4:C11" si="0">B4*B$13+B$14</f>
        <v>3.1000004499999998E-3</v>
      </c>
      <c r="D4" s="31">
        <f t="shared" ref="D4:D11" si="1">B4-C4</f>
        <v>4.3999995500000003E-3</v>
      </c>
      <c r="E4">
        <f t="shared" ref="E4:E11" si="2">D4*D4</f>
        <v>1.9359996040000206E-5</v>
      </c>
      <c r="H4">
        <v>81188</v>
      </c>
      <c r="I4">
        <v>5.96E-3</v>
      </c>
      <c r="J4">
        <v>5.5356399999999997E-3</v>
      </c>
      <c r="K4">
        <v>4.2436000000000036E-4</v>
      </c>
      <c r="L4">
        <v>1.800814096000003E-7</v>
      </c>
      <c r="M4" s="5">
        <v>81188</v>
      </c>
      <c r="N4" s="36">
        <v>6.2199999999999998E-3</v>
      </c>
      <c r="O4" s="31">
        <f t="shared" ref="O4:O11" si="3">N4*N$13+N$14</f>
        <v>3.5000002488000002E-3</v>
      </c>
      <c r="P4" s="31">
        <f t="shared" ref="P4:P11" si="4">N4-O4</f>
        <v>2.7199997511999996E-3</v>
      </c>
      <c r="Q4">
        <f t="shared" ref="Q4:Q11" si="5">P4*P4</f>
        <v>7.3983986465280595E-6</v>
      </c>
      <c r="R4" s="5">
        <v>73743</v>
      </c>
      <c r="S4">
        <v>6.5799999999999999E-3</v>
      </c>
      <c r="T4" s="31">
        <f t="shared" ref="T4:T11" si="6">S4*S$13+S$14</f>
        <v>2.5000003948E-3</v>
      </c>
      <c r="U4" s="31">
        <f t="shared" ref="U4:U11" si="7">S4-T4</f>
        <v>4.0799996052000003E-3</v>
      </c>
      <c r="V4">
        <f t="shared" ref="V4:V11" si="8">U4*U4</f>
        <v>1.6646396778432158E-5</v>
      </c>
      <c r="W4" s="5">
        <v>73613</v>
      </c>
      <c r="X4">
        <v>6.2600000000000008E-3</v>
      </c>
      <c r="Y4" s="31">
        <f t="shared" ref="Y4:Y11" si="9">X4*X$13+X$14</f>
        <v>3.3000002504000002E-3</v>
      </c>
      <c r="Z4" s="31">
        <f t="shared" ref="Z4:Z11" si="10">X4-Y4</f>
        <v>2.9599997496000006E-3</v>
      </c>
      <c r="AA4">
        <f t="shared" ref="AA4:AA11" si="11">Z4*Z4</f>
        <v>8.7615985176320667E-6</v>
      </c>
      <c r="AB4" s="5">
        <v>65503</v>
      </c>
      <c r="AC4">
        <v>6.2600000000000008E-3</v>
      </c>
      <c r="AD4" s="31">
        <f t="shared" ref="AD4:AD11" si="12">AC4*AC$13+AC$14</f>
        <v>3.2000002504000004E-3</v>
      </c>
      <c r="AE4" s="31">
        <f t="shared" ref="AE4:AE11" si="13">AC4-AD4</f>
        <v>3.0599997496000004E-3</v>
      </c>
      <c r="AF4">
        <f t="shared" ref="AF4:AF11" si="14">AE4*AE4</f>
        <v>9.3635984675520656E-6</v>
      </c>
      <c r="AG4" s="5">
        <v>65503</v>
      </c>
      <c r="AH4">
        <v>7.4999999999999997E-3</v>
      </c>
      <c r="AI4" s="31">
        <f t="shared" ref="AI4:AI11" si="15">AH4*AH$13+AH$14</f>
        <v>3.1000004499999998E-3</v>
      </c>
      <c r="AJ4" s="31">
        <f t="shared" ref="AJ4:AJ11" si="16">AH4-AI4</f>
        <v>4.3999995500000003E-3</v>
      </c>
      <c r="AK4">
        <f t="shared" ref="AK4:AK11" si="17">AJ4*AJ4</f>
        <v>1.9359996040000206E-5</v>
      </c>
    </row>
    <row r="5" spans="1:37">
      <c r="A5" s="5">
        <v>76251</v>
      </c>
      <c r="B5">
        <v>6.5600000000000007E-3</v>
      </c>
      <c r="C5" s="31">
        <f t="shared" si="0"/>
        <v>3.1000003935999997E-3</v>
      </c>
      <c r="D5" s="31">
        <f t="shared" si="1"/>
        <v>3.459999606400001E-3</v>
      </c>
      <c r="E5">
        <f t="shared" si="2"/>
        <v>1.1971597276288162E-5</v>
      </c>
      <c r="H5">
        <v>97015</v>
      </c>
      <c r="I5">
        <v>6.2399999999999999E-3</v>
      </c>
      <c r="J5">
        <v>6.0104499999999996E-3</v>
      </c>
      <c r="K5">
        <v>2.2955000000000024E-4</v>
      </c>
      <c r="L5">
        <v>5.2693202500000113E-8</v>
      </c>
      <c r="M5" s="5">
        <v>97015</v>
      </c>
      <c r="N5" s="1">
        <v>6.8800000000000007E-3</v>
      </c>
      <c r="O5" s="31">
        <f t="shared" si="3"/>
        <v>3.5000002752E-3</v>
      </c>
      <c r="P5" s="31">
        <f t="shared" si="4"/>
        <v>3.3799997248000007E-3</v>
      </c>
      <c r="Q5">
        <f t="shared" si="5"/>
        <v>1.1424398139648081E-5</v>
      </c>
      <c r="R5" s="5">
        <v>86822</v>
      </c>
      <c r="S5">
        <v>7.8399999999999997E-3</v>
      </c>
      <c r="T5" s="31">
        <f t="shared" si="6"/>
        <v>2.5000004704000003E-3</v>
      </c>
      <c r="U5" s="31">
        <f t="shared" si="7"/>
        <v>5.3399995295999991E-3</v>
      </c>
      <c r="V5">
        <f t="shared" si="8"/>
        <v>2.8515594976128211E-5</v>
      </c>
      <c r="W5" s="5">
        <v>86822</v>
      </c>
      <c r="X5">
        <v>6.2199999999999998E-3</v>
      </c>
      <c r="Y5" s="31">
        <f t="shared" si="9"/>
        <v>3.3000002488000001E-3</v>
      </c>
      <c r="Z5" s="31">
        <f t="shared" si="10"/>
        <v>2.9199997511999997E-3</v>
      </c>
      <c r="AA5">
        <f t="shared" si="11"/>
        <v>8.5263985470080597E-6</v>
      </c>
      <c r="AB5" s="5">
        <v>76251</v>
      </c>
      <c r="AC5">
        <v>6.2199999999999998E-3</v>
      </c>
      <c r="AD5" s="31">
        <f t="shared" si="12"/>
        <v>3.2000002488000003E-3</v>
      </c>
      <c r="AE5" s="31">
        <f t="shared" si="13"/>
        <v>3.0199997511999995E-3</v>
      </c>
      <c r="AF5">
        <f t="shared" si="14"/>
        <v>9.1203984972480586E-6</v>
      </c>
      <c r="AG5" s="5">
        <v>76251</v>
      </c>
      <c r="AH5">
        <v>6.5600000000000007E-3</v>
      </c>
      <c r="AI5" s="31">
        <f t="shared" si="15"/>
        <v>3.1000003935999997E-3</v>
      </c>
      <c r="AJ5" s="31">
        <f t="shared" si="16"/>
        <v>3.459999606400001E-3</v>
      </c>
      <c r="AK5">
        <f t="shared" si="17"/>
        <v>1.1971597276288162E-5</v>
      </c>
    </row>
    <row r="6" spans="1:37">
      <c r="A6" s="5">
        <v>82239</v>
      </c>
      <c r="B6">
        <v>6.8599999999999998E-3</v>
      </c>
      <c r="C6" s="31">
        <f t="shared" si="0"/>
        <v>3.1000004116000001E-3</v>
      </c>
      <c r="D6" s="31">
        <f t="shared" si="1"/>
        <v>3.7599995883999997E-3</v>
      </c>
      <c r="E6">
        <f t="shared" si="2"/>
        <v>1.4137596904768167E-5</v>
      </c>
      <c r="H6">
        <v>98566</v>
      </c>
      <c r="I6">
        <v>5.9200000000000008E-3</v>
      </c>
      <c r="J6">
        <v>6.05698E-3</v>
      </c>
      <c r="K6">
        <v>-1.3697999999999922E-4</v>
      </c>
      <c r="L6">
        <v>1.8763520399999786E-8</v>
      </c>
      <c r="M6" s="5">
        <v>98566</v>
      </c>
      <c r="N6" s="1">
        <v>6.8400000000000006E-3</v>
      </c>
      <c r="O6" s="31">
        <f t="shared" si="3"/>
        <v>3.5000002735999999E-3</v>
      </c>
      <c r="P6" s="31">
        <f t="shared" si="4"/>
        <v>3.3399997264000007E-3</v>
      </c>
      <c r="Q6">
        <f t="shared" si="5"/>
        <v>1.1155598172352079E-5</v>
      </c>
      <c r="R6" s="5">
        <v>91176</v>
      </c>
      <c r="S6">
        <v>7.4999999999999997E-3</v>
      </c>
      <c r="T6" s="31">
        <f t="shared" si="6"/>
        <v>2.50000045E-3</v>
      </c>
      <c r="U6" s="31">
        <f t="shared" si="7"/>
        <v>4.9999995500000002E-3</v>
      </c>
      <c r="V6">
        <f t="shared" si="8"/>
        <v>2.4999995500000206E-5</v>
      </c>
      <c r="W6" s="5">
        <v>91174</v>
      </c>
      <c r="X6">
        <v>6.5799999999999999E-3</v>
      </c>
      <c r="Y6" s="31">
        <f t="shared" si="9"/>
        <v>3.3000002632E-3</v>
      </c>
      <c r="Z6" s="31">
        <f t="shared" si="10"/>
        <v>3.2799997367999999E-3</v>
      </c>
      <c r="AA6">
        <f t="shared" si="11"/>
        <v>1.0758398273408069E-5</v>
      </c>
      <c r="AB6" s="5">
        <v>82239</v>
      </c>
      <c r="AC6">
        <v>6.2399999999999999E-3</v>
      </c>
      <c r="AD6" s="31">
        <f t="shared" si="12"/>
        <v>3.2000002496000001E-3</v>
      </c>
      <c r="AE6" s="31">
        <f t="shared" si="13"/>
        <v>3.0399997503999998E-3</v>
      </c>
      <c r="AF6">
        <f t="shared" si="14"/>
        <v>9.2415984824320613E-6</v>
      </c>
      <c r="AG6" s="5">
        <v>82239</v>
      </c>
      <c r="AH6">
        <v>6.8599999999999998E-3</v>
      </c>
      <c r="AI6" s="31">
        <f t="shared" si="15"/>
        <v>3.1000004116000001E-3</v>
      </c>
      <c r="AJ6" s="31">
        <f t="shared" si="16"/>
        <v>3.7599995883999997E-3</v>
      </c>
      <c r="AK6">
        <f t="shared" si="17"/>
        <v>1.4137596904768167E-5</v>
      </c>
    </row>
    <row r="7" spans="1:37">
      <c r="A7" s="5">
        <v>126414</v>
      </c>
      <c r="B7">
        <v>9.4000000000000004E-3</v>
      </c>
      <c r="C7" s="31">
        <f t="shared" si="0"/>
        <v>3.1000005639999998E-3</v>
      </c>
      <c r="D7" s="31">
        <f t="shared" si="1"/>
        <v>6.2999994360000006E-3</v>
      </c>
      <c r="E7">
        <f t="shared" si="2"/>
        <v>3.9689992893600324E-5</v>
      </c>
      <c r="H7">
        <v>152487</v>
      </c>
      <c r="I7">
        <v>7.7799999999999996E-3</v>
      </c>
      <c r="J7">
        <v>7.6746100000000001E-3</v>
      </c>
      <c r="K7">
        <v>1.0538999999999948E-4</v>
      </c>
      <c r="L7">
        <v>1.1107052099999889E-8</v>
      </c>
      <c r="M7" s="5">
        <v>152487</v>
      </c>
      <c r="N7" s="1">
        <v>8.0800000000000004E-3</v>
      </c>
      <c r="O7" s="31">
        <f t="shared" si="3"/>
        <v>3.5000003232000003E-3</v>
      </c>
      <c r="P7" s="31">
        <f t="shared" si="4"/>
        <v>4.5799996768000001E-3</v>
      </c>
      <c r="Q7">
        <f t="shared" si="5"/>
        <v>2.0976397039488107E-5</v>
      </c>
      <c r="R7" s="5">
        <v>139589</v>
      </c>
      <c r="S7">
        <v>9.3600000000000003E-3</v>
      </c>
      <c r="T7" s="31">
        <f t="shared" si="6"/>
        <v>2.5000005616000001E-3</v>
      </c>
      <c r="U7" s="31">
        <f t="shared" si="7"/>
        <v>6.8599994384000006E-3</v>
      </c>
      <c r="V7">
        <f t="shared" si="8"/>
        <v>4.7059592294848324E-5</v>
      </c>
      <c r="W7" s="5">
        <v>139589</v>
      </c>
      <c r="X7">
        <v>7.5200000000000006E-3</v>
      </c>
      <c r="Y7" s="31">
        <f t="shared" si="9"/>
        <v>3.3000003007999999E-3</v>
      </c>
      <c r="Z7" s="31">
        <f t="shared" si="10"/>
        <v>4.2199996992000003E-3</v>
      </c>
      <c r="AA7">
        <f t="shared" si="11"/>
        <v>1.7808397461248094E-5</v>
      </c>
      <c r="AB7" s="5">
        <v>126414</v>
      </c>
      <c r="AC7">
        <v>8.0800000000000004E-3</v>
      </c>
      <c r="AD7" s="31">
        <f t="shared" si="12"/>
        <v>3.2000003232000003E-3</v>
      </c>
      <c r="AE7" s="31">
        <f t="shared" si="13"/>
        <v>4.8799996768E-3</v>
      </c>
      <c r="AF7">
        <f t="shared" si="14"/>
        <v>2.3814396845568105E-5</v>
      </c>
      <c r="AG7" s="5">
        <v>126414</v>
      </c>
      <c r="AH7">
        <v>9.4000000000000004E-3</v>
      </c>
      <c r="AI7" s="31">
        <f t="shared" si="15"/>
        <v>3.1000005639999998E-3</v>
      </c>
      <c r="AJ7" s="31">
        <f t="shared" si="16"/>
        <v>6.2999994360000006E-3</v>
      </c>
      <c r="AK7">
        <f t="shared" si="17"/>
        <v>3.9689992893600324E-5</v>
      </c>
    </row>
    <row r="8" spans="1:37">
      <c r="A8" s="5">
        <v>127306</v>
      </c>
      <c r="B8">
        <v>1.0000000000000002E-2</v>
      </c>
      <c r="C8" s="31">
        <f t="shared" si="0"/>
        <v>3.1000006000000001E-3</v>
      </c>
      <c r="D8" s="31">
        <f t="shared" si="1"/>
        <v>6.8999994000000023E-3</v>
      </c>
      <c r="E8">
        <f t="shared" si="2"/>
        <v>4.7609991720000389E-5</v>
      </c>
      <c r="H8">
        <v>157374</v>
      </c>
      <c r="I8">
        <v>8.4799999999999997E-3</v>
      </c>
      <c r="J8">
        <v>7.8212200000000003E-3</v>
      </c>
      <c r="K8">
        <v>6.5877999999999944E-4</v>
      </c>
      <c r="L8">
        <v>4.3399108839999925E-7</v>
      </c>
      <c r="M8" s="5">
        <v>157374</v>
      </c>
      <c r="N8" s="1">
        <v>9.0800000000000013E-3</v>
      </c>
      <c r="O8" s="31">
        <f t="shared" si="3"/>
        <v>3.5000003632000001E-3</v>
      </c>
      <c r="P8" s="31">
        <f t="shared" si="4"/>
        <v>5.5799996368000012E-3</v>
      </c>
      <c r="Q8">
        <f t="shared" si="5"/>
        <v>3.1136395946688144E-5</v>
      </c>
      <c r="R8" s="5">
        <v>142447</v>
      </c>
      <c r="S8">
        <v>1.0000000000000002E-2</v>
      </c>
      <c r="T8" s="31">
        <f t="shared" si="6"/>
        <v>2.5000006000000003E-3</v>
      </c>
      <c r="U8" s="31">
        <f t="shared" si="7"/>
        <v>7.4999994000000021E-3</v>
      </c>
      <c r="V8">
        <f t="shared" si="8"/>
        <v>5.6249991000000394E-5</v>
      </c>
      <c r="W8" s="5">
        <v>142453</v>
      </c>
      <c r="X8">
        <v>8.6599999999999993E-3</v>
      </c>
      <c r="Y8" s="31">
        <f t="shared" si="9"/>
        <v>3.3000003463999998E-3</v>
      </c>
      <c r="Z8" s="31">
        <f t="shared" si="10"/>
        <v>5.3599996535999995E-3</v>
      </c>
      <c r="AA8">
        <f t="shared" si="11"/>
        <v>2.8729596286592113E-5</v>
      </c>
      <c r="AB8" s="5">
        <v>127306</v>
      </c>
      <c r="AC8">
        <v>8.4200000000000004E-3</v>
      </c>
      <c r="AD8" s="31">
        <f t="shared" si="12"/>
        <v>3.2000003368000004E-3</v>
      </c>
      <c r="AE8" s="31">
        <f t="shared" si="13"/>
        <v>5.2199996631999996E-3</v>
      </c>
      <c r="AF8">
        <f t="shared" si="14"/>
        <v>2.724839648380811E-5</v>
      </c>
      <c r="AG8" s="5">
        <v>127306</v>
      </c>
      <c r="AH8">
        <v>1.0000000000000002E-2</v>
      </c>
      <c r="AI8" s="31">
        <f t="shared" si="15"/>
        <v>3.1000006000000001E-3</v>
      </c>
      <c r="AJ8" s="31">
        <f t="shared" si="16"/>
        <v>6.8999994000000023E-3</v>
      </c>
      <c r="AK8">
        <f t="shared" si="17"/>
        <v>4.7609991720000389E-5</v>
      </c>
    </row>
    <row r="9" spans="1:37">
      <c r="A9" s="5">
        <v>238533</v>
      </c>
      <c r="B9">
        <v>1.7480000000000002E-2</v>
      </c>
      <c r="C9" s="31">
        <f t="shared" si="0"/>
        <v>3.1000010487999999E-3</v>
      </c>
      <c r="D9" s="31">
        <f t="shared" si="1"/>
        <v>1.4379998951200002E-2</v>
      </c>
      <c r="E9">
        <f t="shared" si="2"/>
        <v>2.0678436983651317E-4</v>
      </c>
      <c r="H9">
        <v>283551</v>
      </c>
      <c r="I9">
        <v>1.3080000000000001E-2</v>
      </c>
      <c r="J9">
        <v>1.160653E-2</v>
      </c>
      <c r="K9">
        <v>1.473470000000001E-3</v>
      </c>
      <c r="L9">
        <v>2.1711138409000031E-6</v>
      </c>
      <c r="M9" s="5">
        <v>283551</v>
      </c>
      <c r="N9" s="1">
        <v>1.47E-2</v>
      </c>
      <c r="O9" s="31">
        <f t="shared" si="3"/>
        <v>3.5000005879999999E-3</v>
      </c>
      <c r="P9" s="31">
        <f t="shared" si="4"/>
        <v>1.1199999411999999E-2</v>
      </c>
      <c r="Q9">
        <f t="shared" si="5"/>
        <v>1.2543998682880032E-4</v>
      </c>
      <c r="R9" s="5">
        <v>264108</v>
      </c>
      <c r="S9">
        <v>1.9040000000000001E-2</v>
      </c>
      <c r="T9" s="31">
        <f t="shared" si="6"/>
        <v>2.5000011424000002E-3</v>
      </c>
      <c r="U9" s="31">
        <f t="shared" si="7"/>
        <v>1.6539998857600002E-2</v>
      </c>
      <c r="V9">
        <f t="shared" si="8"/>
        <v>2.7357156220940936E-4</v>
      </c>
      <c r="W9" s="5">
        <v>264067</v>
      </c>
      <c r="X9">
        <v>1.3760000000000001E-2</v>
      </c>
      <c r="Y9" s="31">
        <f t="shared" si="9"/>
        <v>3.3000005503999999E-3</v>
      </c>
      <c r="Z9" s="31">
        <f t="shared" si="10"/>
        <v>1.0459999449600001E-2</v>
      </c>
      <c r="AA9">
        <f t="shared" si="11"/>
        <v>1.0941158848563232E-4</v>
      </c>
      <c r="AB9" s="5">
        <v>238533</v>
      </c>
      <c r="AC9">
        <v>1.3440000000000001E-2</v>
      </c>
      <c r="AD9" s="31">
        <f t="shared" si="12"/>
        <v>3.2000005376000003E-3</v>
      </c>
      <c r="AE9" s="31">
        <f t="shared" si="13"/>
        <v>1.02399994624E-2</v>
      </c>
      <c r="AF9">
        <f t="shared" si="14"/>
        <v>1.0485758898995229E-4</v>
      </c>
      <c r="AG9" s="5">
        <v>238533</v>
      </c>
      <c r="AH9">
        <v>1.7480000000000002E-2</v>
      </c>
      <c r="AI9" s="31">
        <f t="shared" si="15"/>
        <v>3.1000010487999999E-3</v>
      </c>
      <c r="AJ9" s="31">
        <f t="shared" si="16"/>
        <v>1.4379998951200002E-2</v>
      </c>
      <c r="AK9">
        <f t="shared" si="17"/>
        <v>2.0678436983651317E-4</v>
      </c>
    </row>
    <row r="10" spans="1:37">
      <c r="A10" s="5">
        <v>253169</v>
      </c>
      <c r="B10">
        <v>1.8420000000000002E-2</v>
      </c>
      <c r="C10" s="31">
        <f t="shared" si="0"/>
        <v>3.1000011052E-3</v>
      </c>
      <c r="D10" s="31">
        <f t="shared" si="1"/>
        <v>1.5319998894800003E-2</v>
      </c>
      <c r="E10">
        <f t="shared" si="2"/>
        <v>2.347023661366733E-4</v>
      </c>
      <c r="H10">
        <v>312812</v>
      </c>
      <c r="I10">
        <v>1.4060000000000001E-2</v>
      </c>
      <c r="J10">
        <v>1.248436E-2</v>
      </c>
      <c r="K10">
        <v>1.5756400000000014E-3</v>
      </c>
      <c r="L10">
        <v>2.4826414096000046E-6</v>
      </c>
      <c r="M10" s="5">
        <v>312812</v>
      </c>
      <c r="N10" s="1">
        <v>1.4999999999999999E-2</v>
      </c>
      <c r="O10" s="31">
        <f t="shared" si="3"/>
        <v>3.5000006000000003E-3</v>
      </c>
      <c r="P10" s="31">
        <f t="shared" si="4"/>
        <v>1.1499999399999999E-2</v>
      </c>
      <c r="Q10">
        <f t="shared" si="5"/>
        <v>1.3224998620000033E-4</v>
      </c>
      <c r="R10" s="5">
        <v>283709</v>
      </c>
      <c r="S10">
        <v>1.8440000000000002E-2</v>
      </c>
      <c r="T10" s="31">
        <f t="shared" si="6"/>
        <v>2.5000011063999999E-3</v>
      </c>
      <c r="U10" s="31">
        <f t="shared" si="7"/>
        <v>1.5939998893600003E-2</v>
      </c>
      <c r="V10">
        <f t="shared" si="8"/>
        <v>2.5408356472796936E-4</v>
      </c>
      <c r="W10" s="5">
        <v>283712</v>
      </c>
      <c r="X10">
        <v>1.346E-2</v>
      </c>
      <c r="Y10" s="31">
        <f t="shared" si="9"/>
        <v>3.3000005383999999E-3</v>
      </c>
      <c r="Z10" s="31">
        <f t="shared" si="10"/>
        <v>1.0159999461600001E-2</v>
      </c>
      <c r="AA10">
        <f t="shared" si="11"/>
        <v>1.0322558905971231E-4</v>
      </c>
      <c r="AB10" s="5">
        <v>253169</v>
      </c>
      <c r="AC10">
        <v>1.374E-2</v>
      </c>
      <c r="AD10" s="31">
        <f t="shared" si="12"/>
        <v>3.2000005496000002E-3</v>
      </c>
      <c r="AE10" s="31">
        <f t="shared" si="13"/>
        <v>1.05399994504E-2</v>
      </c>
      <c r="AF10">
        <f t="shared" si="14"/>
        <v>1.110915884144323E-4</v>
      </c>
      <c r="AG10" s="5">
        <v>253169</v>
      </c>
      <c r="AH10">
        <v>1.8420000000000002E-2</v>
      </c>
      <c r="AI10" s="31">
        <f t="shared" si="15"/>
        <v>3.1000011052E-3</v>
      </c>
      <c r="AJ10" s="31">
        <f t="shared" si="16"/>
        <v>1.5319998894800003E-2</v>
      </c>
      <c r="AK10">
        <f t="shared" si="17"/>
        <v>2.347023661366733E-4</v>
      </c>
    </row>
    <row r="11" spans="1:37" ht="16" thickBot="1">
      <c r="A11" s="5">
        <v>361439</v>
      </c>
      <c r="B11">
        <v>2.188E-2</v>
      </c>
      <c r="C11" s="31">
        <f t="shared" si="0"/>
        <v>3.1000013127999997E-3</v>
      </c>
      <c r="D11" s="31">
        <f t="shared" si="1"/>
        <v>1.8779998687200001E-2</v>
      </c>
      <c r="E11">
        <f t="shared" si="2"/>
        <v>3.5268835069123374E-4</v>
      </c>
      <c r="H11">
        <v>445975</v>
      </c>
      <c r="I11">
        <v>1.6560000000000002E-2</v>
      </c>
      <c r="J11">
        <v>1.6479249999999997E-2</v>
      </c>
      <c r="K11">
        <v>8.0750000000004429E-5</v>
      </c>
      <c r="L11">
        <v>6.5205625000007151E-9</v>
      </c>
      <c r="M11" s="5">
        <v>445972</v>
      </c>
      <c r="N11" s="20">
        <v>1.8740000000000003E-2</v>
      </c>
      <c r="O11" s="31">
        <f t="shared" si="3"/>
        <v>3.5000007496000002E-3</v>
      </c>
      <c r="P11" s="31">
        <f t="shared" si="4"/>
        <v>1.5239999250400003E-2</v>
      </c>
      <c r="Q11">
        <f t="shared" si="5"/>
        <v>2.3225757715219266E-4</v>
      </c>
      <c r="R11" s="5">
        <v>417687</v>
      </c>
      <c r="S11">
        <v>2.6279999999999998E-2</v>
      </c>
      <c r="T11" s="31">
        <f t="shared" si="6"/>
        <v>2.5000015768000001E-3</v>
      </c>
      <c r="U11" s="31">
        <f t="shared" si="7"/>
        <v>2.3779998423199999E-2</v>
      </c>
      <c r="V11">
        <f t="shared" si="8"/>
        <v>5.6548832500739443E-4</v>
      </c>
      <c r="W11" s="5">
        <v>417735</v>
      </c>
      <c r="X11">
        <v>1.7780000000000001E-2</v>
      </c>
      <c r="Y11" s="31">
        <f t="shared" si="9"/>
        <v>3.3000007111999999E-3</v>
      </c>
      <c r="Z11" s="31">
        <f t="shared" si="10"/>
        <v>1.4479999288800002E-2</v>
      </c>
      <c r="AA11">
        <f t="shared" si="11"/>
        <v>2.0967037940364854E-4</v>
      </c>
      <c r="AB11" s="5">
        <v>361439</v>
      </c>
      <c r="AC11">
        <v>1.7499999999999998E-2</v>
      </c>
      <c r="AD11" s="31">
        <f t="shared" si="12"/>
        <v>3.2000007E-3</v>
      </c>
      <c r="AE11" s="31">
        <f t="shared" si="13"/>
        <v>1.4299999299999998E-2</v>
      </c>
      <c r="AF11">
        <f t="shared" si="14"/>
        <v>2.0448997998000041E-4</v>
      </c>
      <c r="AG11" s="5">
        <v>361439</v>
      </c>
      <c r="AH11">
        <v>2.188E-2</v>
      </c>
      <c r="AI11" s="31">
        <f t="shared" si="15"/>
        <v>3.1000013127999997E-3</v>
      </c>
      <c r="AJ11" s="31">
        <f t="shared" si="16"/>
        <v>1.8779998687200001E-2</v>
      </c>
      <c r="AK11">
        <f t="shared" si="17"/>
        <v>3.5268835069123374E-4</v>
      </c>
    </row>
    <row r="12" spans="1:37">
      <c r="E12">
        <f>SUM(E3:E11)</f>
        <v>9.3319425981907764E-4</v>
      </c>
      <c r="L12">
        <v>5.4497663644000074E-6</v>
      </c>
      <c r="Q12">
        <f>SUM(Q3:Q11)</f>
        <v>5.7653313717254584E-4</v>
      </c>
      <c r="V12">
        <f>SUM(V3:V11)</f>
        <v>1.2783114200646145E-3</v>
      </c>
      <c r="AA12">
        <f>SUM(AA3:AA11)</f>
        <v>4.9879634551820966E-4</v>
      </c>
      <c r="AF12">
        <f>SUM(AF3:AF11)</f>
        <v>5.0153794558704143E-4</v>
      </c>
      <c r="AK12">
        <f>SUM(AK3:AK11)</f>
        <v>9.3319425981907764E-4</v>
      </c>
    </row>
    <row r="13" spans="1:37">
      <c r="A13" t="s">
        <v>52</v>
      </c>
      <c r="B13" s="32">
        <v>5.9999999999999995E-8</v>
      </c>
      <c r="H13" t="s">
        <v>52</v>
      </c>
      <c r="I13">
        <v>2.9999999999999997E-8</v>
      </c>
      <c r="M13" t="s">
        <v>52</v>
      </c>
      <c r="N13" s="32">
        <v>4.0000000000000001E-8</v>
      </c>
      <c r="R13" t="s">
        <v>52</v>
      </c>
      <c r="S13" s="32">
        <v>5.9999999999999995E-8</v>
      </c>
      <c r="W13" t="s">
        <v>52</v>
      </c>
      <c r="X13" s="32">
        <v>4.0000000000000001E-8</v>
      </c>
      <c r="AB13" t="s">
        <v>52</v>
      </c>
      <c r="AC13" s="32">
        <v>4.0000000000000001E-8</v>
      </c>
      <c r="AG13" t="s">
        <v>52</v>
      </c>
      <c r="AH13" s="32">
        <v>5.9999999999999995E-8</v>
      </c>
    </row>
    <row r="14" spans="1:37">
      <c r="A14" t="s">
        <v>53</v>
      </c>
      <c r="B14" s="38">
        <v>3.0999999999999999E-3</v>
      </c>
      <c r="H14" t="s">
        <v>53</v>
      </c>
      <c r="I14">
        <v>3.0999999999999999E-3</v>
      </c>
      <c r="M14" t="s">
        <v>53</v>
      </c>
      <c r="N14" s="38">
        <v>3.5000000000000001E-3</v>
      </c>
      <c r="R14" t="s">
        <v>53</v>
      </c>
      <c r="S14" s="38">
        <v>2.5000000000000001E-3</v>
      </c>
      <c r="W14" t="s">
        <v>53</v>
      </c>
      <c r="X14" s="38">
        <v>3.3E-3</v>
      </c>
      <c r="AB14" t="s">
        <v>53</v>
      </c>
      <c r="AC14" s="38">
        <v>3.2000000000000002E-3</v>
      </c>
      <c r="AG14" t="s">
        <v>53</v>
      </c>
      <c r="AH14" s="38">
        <v>3.0999999999999999E-3</v>
      </c>
    </row>
    <row r="16" spans="1:37">
      <c r="A16" t="s">
        <v>2</v>
      </c>
    </row>
    <row r="17" spans="1:5">
      <c r="A17" t="s">
        <v>21</v>
      </c>
      <c r="B17" t="s">
        <v>50</v>
      </c>
      <c r="C17" t="s">
        <v>51</v>
      </c>
      <c r="D17" t="s">
        <v>54</v>
      </c>
      <c r="E17" t="s">
        <v>55</v>
      </c>
    </row>
    <row r="21" spans="1:5">
      <c r="A21" s="5">
        <v>50824</v>
      </c>
      <c r="B21" s="38">
        <v>2.1600000000000001E-2</v>
      </c>
    </row>
    <row r="22" spans="1:5">
      <c r="A22" s="5">
        <v>81188</v>
      </c>
      <c r="B22" s="22">
        <v>2.98E-2</v>
      </c>
    </row>
    <row r="23" spans="1:5">
      <c r="A23" s="5">
        <v>97015</v>
      </c>
      <c r="B23" s="1">
        <v>3.1199999999999999E-2</v>
      </c>
    </row>
    <row r="24" spans="1:5">
      <c r="A24" s="5">
        <v>98566</v>
      </c>
      <c r="B24" s="22">
        <v>2.9600000000000001E-2</v>
      </c>
    </row>
    <row r="25" spans="1:5">
      <c r="A25" s="5">
        <v>152487</v>
      </c>
      <c r="B25" s="1">
        <v>3.8899999999999997E-2</v>
      </c>
    </row>
    <row r="26" spans="1:5">
      <c r="A26" s="5">
        <v>157374</v>
      </c>
      <c r="B26" s="1">
        <v>4.24E-2</v>
      </c>
    </row>
    <row r="27" spans="1:5">
      <c r="A27" s="5">
        <v>283551</v>
      </c>
      <c r="B27" s="22">
        <v>6.54E-2</v>
      </c>
    </row>
    <row r="28" spans="1:5">
      <c r="A28" s="5">
        <v>312812</v>
      </c>
      <c r="B28" s="1">
        <v>7.0300000000000001E-2</v>
      </c>
    </row>
    <row r="29" spans="1:5" ht="16" thickBot="1">
      <c r="A29" s="5">
        <v>445975</v>
      </c>
      <c r="B29" s="23">
        <v>8.2799999999999999E-2</v>
      </c>
    </row>
  </sheetData>
  <sortState ref="A21:B29">
    <sortCondition ref="A21"/>
  </sortState>
  <mergeCells count="6">
    <mergeCell ref="M1:Q1"/>
    <mergeCell ref="H1:L1"/>
    <mergeCell ref="R1:V1"/>
    <mergeCell ref="W1:AA1"/>
    <mergeCell ref="AB1:AF1"/>
    <mergeCell ref="AG1:AK1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Sheet2 (2)</vt:lpstr>
      <vt:lpstr>Sheet2 (3)</vt:lpstr>
      <vt:lpstr>Sheet2 (4)</vt:lpstr>
      <vt:lpstr>Proposed</vt:lpstr>
    </vt:vector>
  </TitlesOfParts>
  <Company>Yonsei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Jonghoon Seo</dc:creator>
  <cp:lastModifiedBy>Jonghoon Seo</cp:lastModifiedBy>
  <dcterms:created xsi:type="dcterms:W3CDTF">2015-11-22T07:06:21Z</dcterms:created>
  <dcterms:modified xsi:type="dcterms:W3CDTF">2015-12-01T12:54:02Z</dcterms:modified>
</cp:coreProperties>
</file>