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plomarbeit\Excel-Dateien\"/>
    </mc:Choice>
  </mc:AlternateContent>
  <xr:revisionPtr revIDLastSave="0" documentId="13_ncr:1_{27E988D6-890E-4116-B86B-32B798220070}" xr6:coauthVersionLast="36" xr6:coauthVersionMax="47" xr10:uidLastSave="{00000000-0000-0000-0000-000000000000}"/>
  <bookViews>
    <workbookView xWindow="-120" yWindow="-120" windowWidth="29040" windowHeight="15720" xr2:uid="{73359528-200E-42D2-A4F9-8622C6CE8903}"/>
  </bookViews>
  <sheets>
    <sheet name="R(phi)" sheetId="1" r:id="rId1"/>
  </sheets>
  <definedNames>
    <definedName name="_xlnm.Print_Area" localSheetId="0">'R(phi)'!$A$1:$D$60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27" i="1"/>
  <c r="D29" i="1"/>
  <c r="D28" i="1"/>
  <c r="D24" i="1"/>
  <c r="D26" i="1"/>
  <c r="D25" i="1"/>
  <c r="D11" i="1"/>
  <c r="D13" i="1"/>
  <c r="D14" i="1" l="1"/>
  <c r="D15" i="1"/>
  <c r="D16" i="1"/>
  <c r="D17" i="1"/>
  <c r="D18" i="1"/>
  <c r="D19" i="1"/>
  <c r="D20" i="1"/>
  <c r="D21" i="1"/>
  <c r="D22" i="1"/>
  <c r="D23" i="1"/>
</calcChain>
</file>

<file path=xl/sharedStrings.xml><?xml version="1.0" encoding="utf-8"?>
<sst xmlns="http://schemas.openxmlformats.org/spreadsheetml/2006/main" count="4" uniqueCount="4">
  <si>
    <t>Graphische Darstellung der empirisch ermittelten Werte</t>
  </si>
  <si>
    <t>UINT-Wert empirisch</t>
  </si>
  <si>
    <t xml:space="preserve">ϕ </t>
  </si>
  <si>
    <r>
      <t>"R(</t>
    </r>
    <r>
      <rPr>
        <b/>
        <sz val="11"/>
        <color theme="1"/>
        <rFont val="Calibri"/>
        <family val="2"/>
      </rPr>
      <t>ϕ</t>
    </r>
    <r>
      <rPr>
        <b/>
        <sz val="11"/>
        <color theme="1"/>
        <rFont val="Calibri"/>
        <family val="2"/>
        <scheme val="minor"/>
      </rPr>
      <t>) = sqrt(</t>
    </r>
    <r>
      <rPr>
        <b/>
        <sz val="11"/>
        <color theme="1"/>
        <rFont val="Calibri"/>
        <family val="2"/>
      </rPr>
      <t>ϕ</t>
    </r>
    <r>
      <rPr>
        <b/>
        <sz val="11"/>
        <color theme="1"/>
        <rFont val="Calibri"/>
        <family val="2"/>
        <scheme val="minor"/>
      </rPr>
      <t>) + 22,85"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</si>
</sst>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&quot;°&quot;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0" fillId="3" borderId="0" xfId="0" applyNumberFormat="1" applyFill="1" applyAlignment="1">
      <alignment horizontal="center"/>
    </xf>
    <xf numFmtId="0" fontId="2" fillId="4" borderId="0" xfId="0" applyFont="1" applyFill="1"/>
    <xf numFmtId="0" fontId="0" fillId="4" borderId="0" xfId="0" applyFill="1"/>
    <xf numFmtId="0" fontId="2" fillId="0" borderId="0" xfId="0" applyFont="1" applyFill="1"/>
    <xf numFmtId="0" fontId="0" fillId="0" borderId="0" xfId="0" applyFill="1"/>
    <xf numFmtId="1" fontId="0" fillId="2" borderId="0" xfId="0" applyNumberFormat="1" applyFill="1" applyAlignment="1">
      <alignment horizontal="center"/>
    </xf>
    <xf numFmtId="164" fontId="0" fillId="2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165" fontId="0" fillId="3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Näherung </a:t>
            </a:r>
            <a:r>
              <a:rPr lang="de-AT" baseline="0"/>
              <a:t>mit R(</a:t>
            </a:r>
            <a:r>
              <a:rPr lang="el-GR" baseline="0"/>
              <a:t>ϕ</a:t>
            </a:r>
            <a:r>
              <a:rPr lang="de-AT" baseline="0"/>
              <a:t>)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893977702328492"/>
          <c:y val="0.11898460840543082"/>
          <c:w val="0.76928854535384916"/>
          <c:h val="0.606933343003431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'R(phi)'!$C$10</c:f>
              <c:strCache>
                <c:ptCount val="1"/>
                <c:pt idx="0">
                  <c:v>UINT-Wert empirisch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'R(phi)'!$B$11:$B$29</c:f>
              <c:numCache>
                <c:formatCode>0\ "°"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'R(phi)'!$C$11:$C$29</c:f>
              <c:numCache>
                <c:formatCode>General</c:formatCode>
                <c:ptCount val="19"/>
                <c:pt idx="0">
                  <c:v>420</c:v>
                </c:pt>
                <c:pt idx="1">
                  <c:v>440</c:v>
                </c:pt>
                <c:pt idx="2">
                  <c:v>540</c:v>
                </c:pt>
                <c:pt idx="3">
                  <c:v>565</c:v>
                </c:pt>
                <c:pt idx="4">
                  <c:v>570</c:v>
                </c:pt>
                <c:pt idx="5" formatCode="0">
                  <c:v>585</c:v>
                </c:pt>
                <c:pt idx="6">
                  <c:v>595</c:v>
                </c:pt>
                <c:pt idx="7" formatCode="0">
                  <c:v>600</c:v>
                </c:pt>
                <c:pt idx="8" formatCode="0">
                  <c:v>605</c:v>
                </c:pt>
                <c:pt idx="9">
                  <c:v>614</c:v>
                </c:pt>
                <c:pt idx="10">
                  <c:v>628</c:v>
                </c:pt>
                <c:pt idx="11" formatCode="0">
                  <c:v>638</c:v>
                </c:pt>
                <c:pt idx="12">
                  <c:v>648</c:v>
                </c:pt>
                <c:pt idx="13">
                  <c:v>659</c:v>
                </c:pt>
                <c:pt idx="14">
                  <c:v>720</c:v>
                </c:pt>
                <c:pt idx="15">
                  <c:v>723</c:v>
                </c:pt>
                <c:pt idx="16">
                  <c:v>729</c:v>
                </c:pt>
                <c:pt idx="17">
                  <c:v>746</c:v>
                </c:pt>
                <c:pt idx="18">
                  <c:v>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4E-4F11-B1AB-49F722E3D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418000"/>
        <c:axId val="953422992"/>
      </c:scatterChart>
      <c:scatterChart>
        <c:scatterStyle val="lineMarker"/>
        <c:varyColors val="0"/>
        <c:ser>
          <c:idx val="1"/>
          <c:order val="1"/>
          <c:tx>
            <c:strRef>
              <c:f>'R(phi)'!$D$10</c:f>
              <c:strCache>
                <c:ptCount val="1"/>
                <c:pt idx="0">
                  <c:v>"R(ϕ) = sqrt(ϕ) + 22,85"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'R(phi)'!$B$11:$B$29</c:f>
              <c:numCache>
                <c:formatCode>0\ "°"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'R(phi)'!$D$11:$D$29</c:f>
              <c:numCache>
                <c:formatCode>0.0</c:formatCode>
                <c:ptCount val="19"/>
                <c:pt idx="0">
                  <c:v>20.95</c:v>
                </c:pt>
                <c:pt idx="1">
                  <c:v>22</c:v>
                </c:pt>
                <c:pt idx="2">
                  <c:v>27.662277660168378</c:v>
                </c:pt>
                <c:pt idx="3">
                  <c:v>28.372983346207416</c:v>
                </c:pt>
                <c:pt idx="4">
                  <c:v>28.97213595499958</c:v>
                </c:pt>
                <c:pt idx="5">
                  <c:v>29.5</c:v>
                </c:pt>
                <c:pt idx="6">
                  <c:v>29.977225575051662</c:v>
                </c:pt>
                <c:pt idx="7">
                  <c:v>30.416079783099615</c:v>
                </c:pt>
                <c:pt idx="8">
                  <c:v>30.82455532033676</c:v>
                </c:pt>
                <c:pt idx="9">
                  <c:v>31.208203932499369</c:v>
                </c:pt>
                <c:pt idx="10">
                  <c:v>31.571067811865476</c:v>
                </c:pt>
                <c:pt idx="11">
                  <c:v>31.916198487095663</c:v>
                </c:pt>
                <c:pt idx="12">
                  <c:v>32.245966692414832</c:v>
                </c:pt>
                <c:pt idx="13">
                  <c:v>32.562257748298549</c:v>
                </c:pt>
                <c:pt idx="14">
                  <c:v>35.901754250991381</c:v>
                </c:pt>
                <c:pt idx="15">
                  <c:v>36.118950038622252</c:v>
                </c:pt>
                <c:pt idx="16">
                  <c:v>36.747448713915887</c:v>
                </c:pt>
                <c:pt idx="17">
                  <c:v>37.728756555322953</c:v>
                </c:pt>
                <c:pt idx="18">
                  <c:v>37.916407864998739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4E-4F11-B1AB-49F722E3D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406768"/>
        <c:axId val="953404688"/>
      </c:scatterChart>
      <c:valAx>
        <c:axId val="953418000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Biegewinkel </a:t>
                </a:r>
                <a:r>
                  <a:rPr lang="el-GR"/>
                  <a:t>ϕ</a:t>
                </a:r>
                <a:r>
                  <a:rPr lang="de-DE"/>
                  <a:t>, [°]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\ &quot;°&quot;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3422992"/>
        <c:crosses val="autoZero"/>
        <c:crossBetween val="midCat"/>
        <c:majorUnit val="5"/>
      </c:valAx>
      <c:valAx>
        <c:axId val="953422992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UINT-Werte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3418000"/>
        <c:crosses val="autoZero"/>
        <c:crossBetween val="midCat"/>
      </c:valAx>
      <c:valAx>
        <c:axId val="9534046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Näherungsfunktion</a:t>
                </a:r>
                <a:r>
                  <a:rPr lang="de-AT" baseline="0"/>
                  <a:t> R(</a:t>
                </a:r>
                <a:r>
                  <a:rPr lang="el-GR" baseline="0"/>
                  <a:t>ϕ</a:t>
                </a:r>
                <a:r>
                  <a:rPr lang="de-AT" baseline="0"/>
                  <a:t>)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3406768"/>
        <c:crosses val="max"/>
        <c:crossBetween val="midCat"/>
      </c:valAx>
      <c:valAx>
        <c:axId val="953406768"/>
        <c:scaling>
          <c:orientation val="minMax"/>
        </c:scaling>
        <c:delete val="1"/>
        <c:axPos val="b"/>
        <c:numFmt formatCode="0\ &quot;°&quot;" sourceLinked="1"/>
        <c:majorTickMark val="out"/>
        <c:minorTickMark val="none"/>
        <c:tickLblPos val="nextTo"/>
        <c:crossAx val="9534046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2349760408389319"/>
          <c:y val="0.88602598749230421"/>
          <c:w val="0.5171751787907245"/>
          <c:h val="0.111111888791678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9524</xdr:rowOff>
    </xdr:from>
    <xdr:ext cx="4714875" cy="1228726"/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C97C3642-95AB-410A-8197-B13BB742596D}"/>
            </a:ext>
          </a:extLst>
        </xdr:cNvPr>
        <xdr:cNvSpPr txBox="1"/>
      </xdr:nvSpPr>
      <xdr:spPr>
        <a:xfrm>
          <a:off x="0" y="247649"/>
          <a:ext cx="4714875" cy="122872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AT" sz="1100" b="1" u="sng"/>
            <a:t>Funktion zur Näherung</a:t>
          </a:r>
          <a:r>
            <a:rPr lang="de-AT" sz="1100" b="1" u="sng" baseline="0"/>
            <a:t> der Biegeverlaufslinie mit </a:t>
          </a:r>
          <a:r>
            <a:rPr lang="el-GR" sz="1100" b="1" u="sng" baseline="0"/>
            <a:t>ϕ</a:t>
          </a:r>
          <a:r>
            <a:rPr lang="de-DE" sz="1100" b="1" u="sng" baseline="0"/>
            <a:t> als Variable</a:t>
          </a:r>
          <a:r>
            <a:rPr lang="de-AT" sz="1100" b="1" baseline="0"/>
            <a:t>:</a:t>
          </a:r>
        </a:p>
        <a:p>
          <a:endParaRPr lang="de-AT" sz="1100" b="1" baseline="0"/>
        </a:p>
        <a:p>
          <a:r>
            <a:rPr lang="de-AT" sz="1100" b="1" baseline="0"/>
            <a:t>R(</a:t>
          </a:r>
          <a:r>
            <a:rPr lang="el-GR" sz="1100" b="1" baseline="0"/>
            <a:t>ϕ</a:t>
          </a:r>
          <a:r>
            <a:rPr lang="de-AT" sz="1100" b="1" baseline="0"/>
            <a:t>) = sqrt(</a:t>
          </a:r>
          <a:r>
            <a:rPr lang="el-GR" sz="1100" b="1" baseline="0"/>
            <a:t>ϕ</a:t>
          </a:r>
          <a:r>
            <a:rPr lang="de-AT" sz="1100" b="1" baseline="0"/>
            <a:t>) + 22,85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AT">
            <a:effectLst/>
          </a:endParaRPr>
        </a:p>
        <a:p>
          <a:endParaRPr lang="de-AT" sz="1100" b="1" baseline="0"/>
        </a:p>
      </xdr:txBody>
    </xdr:sp>
    <xdr:clientData/>
  </xdr:oneCellAnchor>
  <xdr:twoCellAnchor>
    <xdr:from>
      <xdr:col>1</xdr:col>
      <xdr:colOff>0</xdr:colOff>
      <xdr:row>28</xdr:row>
      <xdr:rowOff>190499</xdr:rowOff>
    </xdr:from>
    <xdr:to>
      <xdr:col>4</xdr:col>
      <xdr:colOff>19050</xdr:colOff>
      <xdr:row>44</xdr:row>
      <xdr:rowOff>180975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0AC0A6FA-5EEC-4110-8032-06713D284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0</xdr:colOff>
      <xdr:row>49</xdr:row>
      <xdr:rowOff>180975</xdr:rowOff>
    </xdr:from>
    <xdr:ext cx="4724400" cy="1933575"/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2967D76C-DDA0-4D62-80DF-F2E8973B2451}"/>
            </a:ext>
          </a:extLst>
        </xdr:cNvPr>
        <xdr:cNvSpPr txBox="1"/>
      </xdr:nvSpPr>
      <xdr:spPr>
        <a:xfrm>
          <a:off x="0" y="9705975"/>
          <a:ext cx="4724400" cy="193357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de-AT" sz="1100"/>
            <a:t>Näherungsfunktion für den Verlauf des</a:t>
          </a:r>
          <a:r>
            <a:rPr lang="de-AT" sz="1100" baseline="0"/>
            <a:t> Flexsensors:</a:t>
          </a:r>
        </a:p>
        <a:p>
          <a:endParaRPr lang="de-AT" sz="1100" baseline="0"/>
        </a:p>
        <a:p>
          <a:r>
            <a:rPr lang="de-AT" sz="1100"/>
            <a:t>R(</a:t>
          </a:r>
          <a:r>
            <a:rPr lang="el-GR" sz="1100"/>
            <a:t>ϕ</a:t>
          </a:r>
          <a:r>
            <a:rPr lang="de-AT" sz="1100"/>
            <a:t>) =</a:t>
          </a:r>
          <a:r>
            <a:rPr lang="de-AT" sz="1100" baseline="0"/>
            <a:t> {	e^(</a:t>
          </a:r>
          <a:r>
            <a:rPr lang="el-GR" sz="1100" baseline="0"/>
            <a:t>ϕ</a:t>
          </a:r>
          <a:r>
            <a:rPr lang="de-AT" sz="1100" baseline="0"/>
            <a:t>) + 19,95		; </a:t>
          </a:r>
          <a:r>
            <a:rPr lang="el-GR" sz="1100" baseline="0"/>
            <a:t>ϕ</a:t>
          </a:r>
          <a:r>
            <a:rPr lang="de-AT" sz="1100" baseline="0"/>
            <a:t>  &lt;=  5°</a:t>
          </a:r>
        </a:p>
        <a:p>
          <a:r>
            <a:rPr lang="de-AT" sz="1100" baseline="0"/>
            <a:t>	</a:t>
          </a:r>
          <a:r>
            <a:rPr lang="de-A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e^(</a:t>
          </a:r>
          <a:r>
            <a:rPr lang="el-G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ϕ</a:t>
          </a:r>
          <a:r>
            <a:rPr lang="de-A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+ 21		; 5°     &lt;=  </a:t>
          </a:r>
          <a:r>
            <a:rPr lang="el-G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ϕ</a:t>
          </a:r>
          <a:r>
            <a:rPr lang="de-A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&lt;=  10°</a:t>
          </a:r>
        </a:p>
        <a:p>
          <a:r>
            <a:rPr lang="de-A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sqrt(</a:t>
          </a:r>
          <a:r>
            <a:rPr lang="el-G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ϕ</a:t>
          </a:r>
          <a:r>
            <a:rPr lang="de-A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+ 24,5		; 10°   &lt;=  </a:t>
          </a:r>
          <a:r>
            <a:rPr lang="el-G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ϕ</a:t>
          </a:r>
          <a:r>
            <a:rPr lang="de-A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&lt;=  65°</a:t>
          </a:r>
        </a:p>
        <a:p>
          <a:r>
            <a:rPr lang="de-A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sqrt(</a:t>
          </a:r>
          <a:r>
            <a:rPr lang="el-G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ϕ</a:t>
          </a:r>
          <a:r>
            <a:rPr lang="de-A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+ 60) + 24,5	; 65°   &lt;=  </a:t>
          </a:r>
          <a:r>
            <a:rPr lang="el-G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ϕ</a:t>
          </a:r>
          <a:r>
            <a:rPr lang="de-A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&lt;=  75°</a:t>
          </a:r>
        </a:p>
        <a:p>
          <a:r>
            <a:rPr lang="de-A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sqrt(</a:t>
          </a:r>
          <a:r>
            <a:rPr lang="el-G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ϕ</a:t>
          </a:r>
          <a:r>
            <a:rPr lang="de-A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+ 70) + 24,5	; 80°   &lt;=  </a:t>
          </a:r>
          <a:r>
            <a:rPr lang="el-G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ϕ</a:t>
          </a:r>
          <a:r>
            <a:rPr lang="de-A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&lt;=  85°</a:t>
          </a:r>
        </a:p>
        <a:p>
          <a:r>
            <a:rPr lang="de-A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sqrt(</a:t>
          </a:r>
          <a:r>
            <a:rPr lang="el-G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ϕ</a:t>
          </a:r>
          <a:r>
            <a:rPr lang="de-A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+ 90) + 24,5	; 85 °  &lt;=  </a:t>
          </a:r>
          <a:r>
            <a:rPr lang="el-G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ϕ</a:t>
          </a:r>
          <a:r>
            <a:rPr lang="de-A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&lt;=  90°</a:t>
          </a:r>
          <a:endParaRPr lang="de-AT" sz="1100" baseline="0"/>
        </a:p>
        <a:p>
          <a:r>
            <a:rPr lang="de-AT" sz="1100" baseline="0"/>
            <a:t>	</a:t>
          </a:r>
        </a:p>
        <a:p>
          <a:r>
            <a:rPr lang="de-AT" sz="1100" baseline="0"/>
            <a:t>	}</a:t>
          </a:r>
          <a:endParaRPr lang="de-AT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1CA5D-872B-4435-B1E1-CBA639CF87E2}">
  <dimension ref="B1:D30"/>
  <sheetViews>
    <sheetView tabSelected="1" zoomScaleNormal="100" workbookViewId="0">
      <selection activeCell="F47" sqref="F47"/>
    </sheetView>
  </sheetViews>
  <sheetFormatPr baseColWidth="10" defaultRowHeight="15" x14ac:dyDescent="0.25"/>
  <cols>
    <col min="2" max="4" width="23.5703125" customWidth="1"/>
    <col min="5" max="5" width="19.140625" customWidth="1"/>
    <col min="6" max="7" width="18" customWidth="1"/>
  </cols>
  <sheetData>
    <row r="1" spans="2:4" ht="18.75" x14ac:dyDescent="0.3">
      <c r="B1" s="8" t="s">
        <v>0</v>
      </c>
      <c r="C1" s="9"/>
      <c r="D1" s="9"/>
    </row>
    <row r="2" spans="2:4" ht="18.75" x14ac:dyDescent="0.3">
      <c r="B2" s="6"/>
      <c r="C2" s="7"/>
      <c r="D2" s="7"/>
    </row>
    <row r="3" spans="2:4" ht="18.75" x14ac:dyDescent="0.3">
      <c r="B3" s="6"/>
      <c r="C3" s="7"/>
      <c r="D3" s="7"/>
    </row>
    <row r="4" spans="2:4" ht="18.75" x14ac:dyDescent="0.3">
      <c r="B4" s="6"/>
      <c r="C4" s="7"/>
      <c r="D4" s="7"/>
    </row>
    <row r="5" spans="2:4" x14ac:dyDescent="0.25">
      <c r="B5" s="7"/>
      <c r="C5" s="7"/>
      <c r="D5" s="7"/>
    </row>
    <row r="6" spans="2:4" x14ac:dyDescent="0.25">
      <c r="B6" s="7"/>
      <c r="C6" s="7"/>
      <c r="D6" s="7"/>
    </row>
    <row r="7" spans="2:4" x14ac:dyDescent="0.25">
      <c r="B7" s="7"/>
      <c r="C7" s="7"/>
      <c r="D7" s="7"/>
    </row>
    <row r="8" spans="2:4" x14ac:dyDescent="0.25">
      <c r="B8" s="7"/>
      <c r="C8" s="7"/>
      <c r="D8" s="7"/>
    </row>
    <row r="10" spans="2:4" x14ac:dyDescent="0.25">
      <c r="B10" s="3" t="s">
        <v>2</v>
      </c>
      <c r="C10" s="4" t="s">
        <v>1</v>
      </c>
      <c r="D10" s="4" t="s">
        <v>3</v>
      </c>
    </row>
    <row r="11" spans="2:4" x14ac:dyDescent="0.25">
      <c r="B11" s="2">
        <v>0</v>
      </c>
      <c r="C11" s="1">
        <v>420</v>
      </c>
      <c r="D11" s="5">
        <f>EXP(B11)+19.95</f>
        <v>20.95</v>
      </c>
    </row>
    <row r="12" spans="2:4" x14ac:dyDescent="0.25">
      <c r="B12" s="2">
        <v>5</v>
      </c>
      <c r="C12" s="1">
        <v>440</v>
      </c>
      <c r="D12" s="5">
        <f>EXP(B11)+21</f>
        <v>22</v>
      </c>
    </row>
    <row r="13" spans="2:4" x14ac:dyDescent="0.25">
      <c r="B13" s="2">
        <v>10</v>
      </c>
      <c r="C13" s="1">
        <v>540</v>
      </c>
      <c r="D13" s="5">
        <f t="shared" ref="D12:D29" si="0">SQRT(B13)+24.5</f>
        <v>27.662277660168378</v>
      </c>
    </row>
    <row r="14" spans="2:4" x14ac:dyDescent="0.25">
      <c r="B14" s="2">
        <v>15</v>
      </c>
      <c r="C14" s="1">
        <v>565</v>
      </c>
      <c r="D14" s="5">
        <f t="shared" si="0"/>
        <v>28.372983346207416</v>
      </c>
    </row>
    <row r="15" spans="2:4" x14ac:dyDescent="0.25">
      <c r="B15" s="2">
        <v>20</v>
      </c>
      <c r="C15" s="1">
        <v>570</v>
      </c>
      <c r="D15" s="5">
        <f t="shared" si="0"/>
        <v>28.97213595499958</v>
      </c>
    </row>
    <row r="16" spans="2:4" x14ac:dyDescent="0.25">
      <c r="B16" s="2">
        <v>25</v>
      </c>
      <c r="C16" s="10">
        <v>585</v>
      </c>
      <c r="D16" s="5">
        <f t="shared" si="0"/>
        <v>29.5</v>
      </c>
    </row>
    <row r="17" spans="2:4" x14ac:dyDescent="0.25">
      <c r="B17" s="2">
        <v>30</v>
      </c>
      <c r="C17" s="1">
        <v>595</v>
      </c>
      <c r="D17" s="5">
        <f t="shared" si="0"/>
        <v>29.977225575051662</v>
      </c>
    </row>
    <row r="18" spans="2:4" x14ac:dyDescent="0.25">
      <c r="B18" s="2">
        <v>35</v>
      </c>
      <c r="C18" s="10">
        <v>600</v>
      </c>
      <c r="D18" s="5">
        <f t="shared" si="0"/>
        <v>30.416079783099615</v>
      </c>
    </row>
    <row r="19" spans="2:4" x14ac:dyDescent="0.25">
      <c r="B19" s="2">
        <v>40</v>
      </c>
      <c r="C19" s="10">
        <v>605</v>
      </c>
      <c r="D19" s="5">
        <f t="shared" si="0"/>
        <v>30.82455532033676</v>
      </c>
    </row>
    <row r="20" spans="2:4" x14ac:dyDescent="0.25">
      <c r="B20" s="2">
        <v>45</v>
      </c>
      <c r="C20" s="1">
        <v>614</v>
      </c>
      <c r="D20" s="5">
        <f t="shared" si="0"/>
        <v>31.208203932499369</v>
      </c>
    </row>
    <row r="21" spans="2:4" x14ac:dyDescent="0.25">
      <c r="B21" s="2">
        <v>50</v>
      </c>
      <c r="C21" s="1">
        <v>628</v>
      </c>
      <c r="D21" s="5">
        <f t="shared" si="0"/>
        <v>31.571067811865476</v>
      </c>
    </row>
    <row r="22" spans="2:4" x14ac:dyDescent="0.25">
      <c r="B22" s="2">
        <v>55</v>
      </c>
      <c r="C22" s="10">
        <v>638</v>
      </c>
      <c r="D22" s="5">
        <f t="shared" si="0"/>
        <v>31.916198487095663</v>
      </c>
    </row>
    <row r="23" spans="2:4" x14ac:dyDescent="0.25">
      <c r="B23" s="2">
        <v>60</v>
      </c>
      <c r="C23" s="1">
        <v>648</v>
      </c>
      <c r="D23" s="5">
        <f t="shared" si="0"/>
        <v>32.245966692414832</v>
      </c>
    </row>
    <row r="24" spans="2:4" x14ac:dyDescent="0.25">
      <c r="B24" s="11">
        <v>65</v>
      </c>
      <c r="C24" s="12">
        <v>659</v>
      </c>
      <c r="D24" s="13">
        <f>SQRT(B24)+24.5</f>
        <v>32.562257748298549</v>
      </c>
    </row>
    <row r="25" spans="2:4" x14ac:dyDescent="0.25">
      <c r="B25" s="2">
        <v>70</v>
      </c>
      <c r="C25" s="1">
        <v>720</v>
      </c>
      <c r="D25" s="13">
        <f>SQRT(B25+60)+24.5</f>
        <v>35.901754250991381</v>
      </c>
    </row>
    <row r="26" spans="2:4" x14ac:dyDescent="0.25">
      <c r="B26" s="2">
        <v>75</v>
      </c>
      <c r="C26" s="1">
        <v>723</v>
      </c>
      <c r="D26" s="13">
        <f t="shared" ref="D26:D29" si="1">SQRT(B26+60)+24.5</f>
        <v>36.118950038622252</v>
      </c>
    </row>
    <row r="27" spans="2:4" x14ac:dyDescent="0.25">
      <c r="B27" s="2">
        <v>80</v>
      </c>
      <c r="C27" s="1">
        <v>729</v>
      </c>
      <c r="D27" s="13">
        <f>SQRT(B27+70)+24.5</f>
        <v>36.747448713915887</v>
      </c>
    </row>
    <row r="28" spans="2:4" x14ac:dyDescent="0.25">
      <c r="B28" s="2">
        <v>85</v>
      </c>
      <c r="C28" s="1">
        <v>746</v>
      </c>
      <c r="D28" s="13">
        <f>SQRT(B28+90)+24.5</f>
        <v>37.728756555322953</v>
      </c>
    </row>
    <row r="29" spans="2:4" x14ac:dyDescent="0.25">
      <c r="B29" s="2">
        <v>90</v>
      </c>
      <c r="C29" s="1">
        <v>761</v>
      </c>
      <c r="D29" s="13">
        <f>SQRT(B29+90)+24.5</f>
        <v>37.916407864998739</v>
      </c>
    </row>
    <row r="30" spans="2:4" x14ac:dyDescent="0.25">
      <c r="C30" s="14"/>
    </row>
  </sheetData>
  <pageMargins left="0.70866141732283472" right="0.70866141732283472" top="0.78740157480314965" bottom="0.78740157480314965" header="0.31496062992125984" footer="0.31496062992125984"/>
  <pageSetup orientation="portrait" r:id="rId1"/>
  <headerFooter>
    <oddHeader>&amp;LDP&amp;R5BHME / Aydin Rizgar, Pajkic Danijel</oddHeader>
    <oddFooter>&amp;L&amp;F&amp;C&amp;P / &amp;N&amp;R&amp;D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R(phi)</vt:lpstr>
      <vt:lpstr>'R(phi)'!Druckbereich</vt:lpstr>
    </vt:vector>
  </TitlesOfParts>
  <Company>HTL Wien 10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Aydin Rizgar</dc:creator>
  <cp:lastModifiedBy>Aydin Rizgar</cp:lastModifiedBy>
  <cp:lastPrinted>2022-02-09T16:46:33Z</cp:lastPrinted>
  <dcterms:created xsi:type="dcterms:W3CDTF">2022-02-02T10:04:38Z</dcterms:created>
  <dcterms:modified xsi:type="dcterms:W3CDTF">2022-02-09T16:47:48Z</dcterms:modified>
</cp:coreProperties>
</file>