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sheets/sheet11.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0.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drawings/drawing2.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3.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workbook.xml" ContentType="application/vnd.openxmlformats-officedocument.spreadsheetml.sheet.main+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6"/>
  </bookViews>
  <sheets>
    <sheet name="Introduction" sheetId="1" state="visible" r:id="rId3"/>
    <sheet name="Model" sheetId="2" state="visible" r:id="rId4"/>
    <sheet name="Usage" sheetId="3" state="visible" r:id="rId5"/>
    <sheet name="Results" sheetId="4" state="visible" r:id="rId6"/>
    <sheet name="L1 UC" sheetId="5" state="visible" r:id="rId7"/>
    <sheet name="L2 UC" sheetId="6" state="visible" r:id="rId8"/>
    <sheet name="L3 UC" sheetId="7" state="visible" r:id="rId9"/>
    <sheet name="Drivers" sheetId="8" state="visible" r:id="rId10"/>
    <sheet name="References" sheetId="9" state="visible" r:id="rId11"/>
    <sheet name="Mitre Techniques" sheetId="10" state="visible" r:id="rId12"/>
    <sheet name="ATTACK and Kill Chain mapping" sheetId="11" state="visible" r:id="rId13"/>
  </sheets>
  <definedNames>
    <definedName function="false" hidden="true" localSheetId="10" name="_xlnm._FilterDatabase" vbProcedure="false">'ATTACK and Kill Chain mapping'!$A$1:$B$19</definedName>
    <definedName function="false" hidden="true" localSheetId="5" name="_xlnm._FilterDatabase" vbProcedure="false">'L2 UC'!$A$1:$P$39</definedName>
    <definedName function="false" hidden="true" localSheetId="6" name="_xlnm._FilterDatabase" vbProcedure="false">'L3 UC'!$B$1:$U$417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<sst xmlns="http://schemas.openxmlformats.org/spreadsheetml/2006/main" count="3287" uniqueCount="1747">
  <si>
    <t xml:space="preserve">MaGMa UCF Tool</t>
  </si>
  <si>
    <t xml:space="preserve">Version</t>
  </si>
  <si>
    <t xml:space="preserve">1.0</t>
  </si>
  <si>
    <t xml:space="preserve">Date</t>
  </si>
  <si>
    <t xml:space="preserve">15.11.2017</t>
  </si>
  <si>
    <t xml:space="preserve">https://www.betaalvereniging.nl/veiligheid/publiek-private-samenwerking/</t>
  </si>
  <si>
    <t xml:space="preserve">MaGMa UCF Tool - Model</t>
  </si>
  <si>
    <t xml:space="preserve">The model used in the MaGMA UCF tool is based on the MaGMA model presented in the document. As described in the document, MaGMa consists of 3 layers. These layers are the business layer, the threat layer and the implementation layer. Each of these layers corresponds to different parts of the MaGMa UCF tool. The business layer is implemented as a single tab 'Drivers' in which business drivers and compliance drivers can be entered. The Threat layer corresponds to the 'L1' and 'L2' tabs. The operational layer can be found in the 'L3' tabs and in the 'References' tab. The 'References' can be used to outline detection technology and log sources.</t>
  </si>
  <si>
    <t xml:space="preserve">MaGMa UCF Tool - Usage</t>
  </si>
  <si>
    <t xml:space="preserve">Introduction</t>
  </si>
  <si>
    <t xml:space="preserve">Usage of the MaGMa UCF tool is fairly straightforward. The L1 use cases have been predefined, as well as a number of L2 use cases. Use cases can be added at each level and should be connected by consistent use of identifiers (see section on identifiers). The L3 use cases provide the most detail. For these use cases, additional metrics should be set to indicate how well the use case is able to detect that particular threat. See the section on 'metrics' for more information. The UCF tool comes with 12 L1 use cases, 62 L2 use cases and 169 L3 use cases. The L3 use cases are based on the MITRE ATT&amp;CK matrix for enterprise. (© 2017 The MITRE Corporation. This work is reproduced and distributed with the permission of The MITRE Corporation.)
For additional guidance, please see the MaGMa framework document. This work is licensed under a Creative Commons License. For the full license description, see: https://creativecommons.org/licenses/by/3.0/
</t>
  </si>
  <si>
    <t xml:space="preserve">Identifiers</t>
  </si>
  <si>
    <t xml:space="preserve">Identifiers are used throughout the tool for L1, L2 and L3 use cases. It is of vital importance to use consistent identifiers, so that the tool is able to connect each layer of the use case to a higher level. This connection is used for calculation of overall results, and average scoring. L1 use cases must have a 2-character identifier, L2 use cases must have an additional 3-character identifier, separated using a hyphen.</t>
  </si>
  <si>
    <t xml:space="preserve">An example: the second L1 use case is 'Delivery'. Its identifier is 'DE'. The corresponding L2 use cases are 'Web based malware delivery', 'Email based malware delivery' and 'Physical malware delivery'. Each of these L2 use cases starts out with the L1 prefix 'DE' and have a additional 3 character identifier. Web based malware delivery has the identifier 'DE-WEB'. This allows the tool to connect L2 to L1. The L3 use cases are identified by adding a sequence number 'DE-WEB-01' and 'DE-WEB-02'.</t>
  </si>
  <si>
    <t xml:space="preserve">Metrics</t>
  </si>
  <si>
    <t xml:space="preserve">There are 3 metrics used in the MaGMa UCF tool. Each of these metrics is entered in the L3 layer of the use cases as a percentage between 0 and 100. The granularity is something your organization should determine for yourself. The L2 and L1 layers calculate averages of these L3 metrics. The following metrics are used:</t>
  </si>
  <si>
    <t xml:space="preserve">Effectiveness</t>
  </si>
  <si>
    <t xml:space="preserve">This metric is used to determine the effectiveness of the L3 detection mechanism. For example, a proxy inspecting traffic is much less effective if it is not able to inspect HTTPS traffic.</t>
  </si>
  <si>
    <t xml:space="preserve">Implementation</t>
  </si>
  <si>
    <t xml:space="preserve">This metric is used to determine the level in which the L3 detection mechanism is implemented. For example, the implementation level of an IDS is much lower if the ruleset is incomplete or has not been tuned.</t>
  </si>
  <si>
    <t xml:space="preserve">Coverage</t>
  </si>
  <si>
    <t xml:space="preserve">This metric is used to determine the level in which the L3 detection mechanism covers the use case. For example, a use case focused on firewall events has less coverage if not all traffic is routed through the connected firewall.</t>
  </si>
  <si>
    <t xml:space="preserve">Weight</t>
  </si>
  <si>
    <t xml:space="preserve">This metric is a calculated overall score of effectiveness, implementation and coverage.</t>
  </si>
  <si>
    <t xml:space="preserve">Potential</t>
  </si>
  <si>
    <t xml:space="preserve">This metric is a calculated value that indicates how much improvement can be gained by investing in coverage and implementation.</t>
  </si>
  <si>
    <t xml:space="preserve">Adding use cases</t>
  </si>
  <si>
    <t xml:space="preserve">Adding use cases to the framework can be done at 3 levels: L1, L2 and L3.</t>
  </si>
  <si>
    <t xml:space="preserve">L1</t>
  </si>
  <si>
    <t xml:space="preserve">L1 use cases can be added in the 'L1' tab. First, unhide the table headers in that tab. Then simply insert a new use case by copying an existing use case row. This way, all formulas and conditional formatting are automatically retained and updated. Make sure you provide the use case with a unique 2 character identifier.</t>
  </si>
  <si>
    <t xml:space="preserve">L2</t>
  </si>
  <si>
    <t xml:space="preserve">L2 use cases are added to the 'L2' tab. To add a new use case, simply copy the current last row and insert it below that row. This will automatically update all formulas. Now, update the fields: identifier, use case name, description, actors and both business and compliance drivers. The columns 'A' and 'B', as well as the columns 'G' to 'L' should be automatically updated to reflect the new use case, do not manually overwrite the information in these columns. Note that no information may be available for those columns as L3 use cases will not be in place yet. Make sure you provide the use case with a unique identifier consisting of the L1 use case identifier, followed by a hyphen and a 3-character L2 identifier. The field will be marked with a red color if there is an overlapping identifier or description.</t>
  </si>
  <si>
    <t xml:space="preserve">L3</t>
  </si>
  <si>
    <t xml:space="preserve">L3 use cases are added to the 'L3' tab. Like L1 and L2, add a use case by copying an existing row and placing it at the bottom. Columns 'A' to 'E' should be automatically updated once the correct identifier has been entered, do not manually overwrite the information in these columns. Make sure you provide the use case with a unique identifier consisting of the L2 identifier, followed by a hyphen and a number. Again, the field will be marked with a red color if there is an overlapping identifier or description.</t>
  </si>
  <si>
    <t xml:space="preserve">Example of use cases and metrics</t>
  </si>
  <si>
    <t xml:space="preserve">The following is an example of use cases and metrics, based on data exfiltration by malware, detected by proxy logs and routers.</t>
  </si>
  <si>
    <t xml:space="preserve">Overall Results</t>
  </si>
  <si>
    <t xml:space="preserve">Detection Average</t>
  </si>
  <si>
    <t xml:space="preserve">Detection Gap</t>
  </si>
  <si>
    <t xml:space="preserve">Average Effectiveness</t>
  </si>
  <si>
    <t xml:space="preserve">Average 
Implementation</t>
  </si>
  <si>
    <t xml:space="preserve">Average 
Scope</t>
  </si>
  <si>
    <t xml:space="preserve">Average Weight</t>
  </si>
  <si>
    <t xml:space="preserve">Average Growth Potential</t>
  </si>
  <si>
    <t xml:space="preserve">Business Drivers</t>
  </si>
  <si>
    <t xml:space="preserve">Compliance Drivers</t>
  </si>
  <si>
    <t xml:space="preserve">L1 Count</t>
  </si>
  <si>
    <t xml:space="preserve">L2 Count</t>
  </si>
  <si>
    <t xml:space="preserve">L3 Count</t>
  </si>
  <si>
    <t xml:space="preserve">Detection Technologies</t>
  </si>
  <si>
    <t xml:space="preserve">Log/Data Source types</t>
  </si>
  <si>
    <t xml:space="preserve">Strategic Overview</t>
  </si>
  <si>
    <t xml:space="preserve">Threat category</t>
  </si>
  <si>
    <t xml:space="preserve">L1 Use Case Identifier</t>
  </si>
  <si>
    <t xml:space="preserve">Use Case Name</t>
  </si>
  <si>
    <t xml:space="preserve">Purpose</t>
  </si>
  <si>
    <t xml:space="preserve">Stakeholders</t>
  </si>
  <si>
    <t xml:space="preserve">#L2 UC related</t>
  </si>
  <si>
    <t xml:space="preserve">#L3 UC related</t>
  </si>
  <si>
    <t xml:space="preserve">Cumulative
IN
weight</t>
  </si>
  <si>
    <t xml:space="preserve">Cumulative THROUGH weight</t>
  </si>
  <si>
    <t xml:space="preserve">OUT 
weight</t>
  </si>
  <si>
    <t xml:space="preserve">RISK SCORE</t>
  </si>
  <si>
    <t xml:space="preserve">Description</t>
  </si>
  <si>
    <t xml:space="preserve">Unified Kill Chain Cumulative Risk (IN - THROUGH)</t>
  </si>
  <si>
    <t xml:space="preserve">IN</t>
  </si>
  <si>
    <t xml:space="preserve">Cumulative IN risk</t>
  </si>
  <si>
    <t xml:space="preserve">Cumulative risk of IN stages and techniques, serving as a risk amplifier for the business risks</t>
  </si>
  <si>
    <t xml:space="preserve">THR</t>
  </si>
  <si>
    <t xml:space="preserve">Cumulative THROUGH risk</t>
  </si>
  <si>
    <t xml:space="preserve">Cumulative risk of THROUGH stages and techniques, serving as a risk amplifier for the business risks</t>
  </si>
  <si>
    <t xml:space="preserve">Business risks (Unified Kill Chain OUT)</t>
  </si>
  <si>
    <t xml:space="preserve">FIN</t>
  </si>
  <si>
    <t xml:space="preserve">Financial Loss</t>
  </si>
  <si>
    <t xml:space="preserve">Any tampering of critical business systems which causes or further enables theft of virtual or physical assets via existing or current channels.</t>
  </si>
  <si>
    <t xml:space="preserve">DOS</t>
  </si>
  <si>
    <t xml:space="preserve">Denial of Service</t>
  </si>
  <si>
    <t xml:space="preserve">Any Denial of Service attack, optionally distributed with the goal of causing outages.
IN: reconnaissance &amp; scanning
THROUGH: not applicable
OUT: DDoS attack impact</t>
  </si>
  <si>
    <t xml:space="preserve">ESP</t>
  </si>
  <si>
    <t xml:space="preserve">Espionage / Data Theft</t>
  </si>
  <si>
    <t xml:space="preserve">Corporate espionage aimed at stealing proprietary intellectual property
IN: intial compromise and foothold
THROUGH: lateral movement, privilege elevation, identifying intellectual property, collection &amp; staging
OUT: exfiltration</t>
  </si>
  <si>
    <t xml:space="preserve">CEO</t>
  </si>
  <si>
    <t xml:space="preserve">CEO Fraud</t>
  </si>
  <si>
    <t xml:space="preserve">Attempts by criminals to impersonate the organization's CEO or other board-level executive and to have the victim transfer large amounts of money. 
IN: intial compromise and foothold
THROUGH: lateral movement, privilege elevation, identifying C-level mailboxes, obtaining credentials and/or compromising email server
OUT: sending email</t>
  </si>
  <si>
    <t xml:space="preserve">EXT</t>
  </si>
  <si>
    <t xml:space="preserve">Extortion / Ransomware</t>
  </si>
  <si>
    <t xml:space="preserve">SAB</t>
  </si>
  <si>
    <t xml:space="preserve">Sabotage / Destruction</t>
  </si>
  <si>
    <t xml:space="preserve">Any action to destroy/damage organizational and personal asset, information or reputation with the goal of causing financial damage or service outages e.g.: social media data posting, doxing, etc.</t>
  </si>
  <si>
    <t xml:space="preserve">INS</t>
  </si>
  <si>
    <t xml:space="preserve">Insider Threat</t>
  </si>
  <si>
    <t xml:space="preserve">POL</t>
  </si>
  <si>
    <t xml:space="preserve">Policy Violations</t>
  </si>
  <si>
    <t xml:space="preserve">Illegal sites, service account usage, presence of vulnerabilities, Unauthorized process launched, etc..</t>
  </si>
  <si>
    <t xml:space="preserve">Overall Performance</t>
  </si>
  <si>
    <t xml:space="preserve">SOC Score</t>
  </si>
  <si>
    <t xml:space="preserve">SOC Detection Average</t>
  </si>
  <si>
    <t xml:space="preserve">SOC Detection Gap (growth potential)</t>
  </si>
  <si>
    <t xml:space="preserve"> </t>
  </si>
  <si>
    <t xml:space="preserve">Graphs</t>
  </si>
  <si>
    <t xml:space="preserve">Effectiveness, implementation and coverage per L1 use case</t>
  </si>
  <si>
    <t xml:space="preserve">Weight and potential per L1 use case</t>
  </si>
  <si>
    <t xml:space="preserve">Number of use cases per L1 use case</t>
  </si>
  <si>
    <t xml:space="preserve">L1 Use Case Name</t>
  </si>
  <si>
    <t xml:space="preserve">L2 Use Case Identifier</t>
  </si>
  <si>
    <t xml:space="preserve">Use Case Description</t>
  </si>
  <si>
    <t xml:space="preserve">Actors</t>
  </si>
  <si>
    <t xml:space="preserve">Avg Effectiveness</t>
  </si>
  <si>
    <t xml:space="preserve">Avg Implementation</t>
  </si>
  <si>
    <t xml:space="preserve">Avg Coverage</t>
  </si>
  <si>
    <t xml:space="preserve">Avg Weight</t>
  </si>
  <si>
    <t xml:space="preserve">Avg Potential</t>
  </si>
  <si>
    <t xml:space="preserve">Internal Policy</t>
  </si>
  <si>
    <t xml:space="preserve">External regulator #1</t>
  </si>
  <si>
    <t xml:space="preserve">External regulator #2</t>
  </si>
  <si>
    <t xml:space="preserve">IN-REC</t>
  </si>
  <si>
    <t xml:space="preserve">Reconnaissance</t>
  </si>
  <si>
    <t xml:space="preserve">IN-RES</t>
  </si>
  <si>
    <t xml:space="preserve">Resource development</t>
  </si>
  <si>
    <t xml:space="preserve">IN-DEL</t>
  </si>
  <si>
    <t xml:space="preserve">Delivery</t>
  </si>
  <si>
    <t xml:space="preserve">IN-SOC</t>
  </si>
  <si>
    <t xml:space="preserve">Social Engineering</t>
  </si>
  <si>
    <t xml:space="preserve">IN-EXP</t>
  </si>
  <si>
    <t xml:space="preserve">Exploitation</t>
  </si>
  <si>
    <t xml:space="preserve">IN-PER</t>
  </si>
  <si>
    <t xml:space="preserve">Persistence</t>
  </si>
  <si>
    <t xml:space="preserve">IN-DEF</t>
  </si>
  <si>
    <t xml:space="preserve">Defense Evasion</t>
  </si>
  <si>
    <t xml:space="preserve">IN-CNC</t>
  </si>
  <si>
    <t xml:space="preserve">Command &amp; Control</t>
  </si>
  <si>
    <t xml:space="preserve">IN-PHY</t>
  </si>
  <si>
    <t xml:space="preserve">Physical compromise</t>
  </si>
  <si>
    <t xml:space="preserve">THR-PIV</t>
  </si>
  <si>
    <t xml:space="preserve">Pivoting</t>
  </si>
  <si>
    <t xml:space="preserve">Tunneling traffic through a controlled system to other systems that are not directly accessible</t>
  </si>
  <si>
    <t xml:space="preserve">THR-DIS</t>
  </si>
  <si>
    <t xml:space="preserve">Discovery</t>
  </si>
  <si>
    <t xml:space="preserve">Techniques that allow an attacker to gain knowledge about a system and its network environment.</t>
  </si>
  <si>
    <t xml:space="preserve">THR-PRI</t>
  </si>
  <si>
    <t xml:space="preserve">Privilege Escalation</t>
  </si>
  <si>
    <t xml:space="preserve">The result of techniques that provide an attacker with higher permissions on a system or network.</t>
  </si>
  <si>
    <t xml:space="preserve">THR-EXE</t>
  </si>
  <si>
    <t xml:space="preserve">Execution</t>
  </si>
  <si>
    <t xml:space="preserve">Techniques that result in execution of attacker-controlled code on a local or remote system</t>
  </si>
  <si>
    <t xml:space="preserve">THR-CRE</t>
  </si>
  <si>
    <t xml:space="preserve">Credential Access</t>
  </si>
  <si>
    <t xml:space="preserve">Techniques resulting in the access of, or control over, system, service or domain credentials.</t>
  </si>
  <si>
    <t xml:space="preserve">THR-LAT</t>
  </si>
  <si>
    <t xml:space="preserve">Lateral Movement</t>
  </si>
  <si>
    <t xml:space="preserve">Techniques that enable an adversary to horizontally access and control other remote systems.</t>
  </si>
  <si>
    <t xml:space="preserve">EXT-EXT</t>
  </si>
  <si>
    <t xml:space="preserve">Extortion attempts</t>
  </si>
  <si>
    <t xml:space="preserve">Any attempts by attackers to gain financial compensation from the organization by not taking action. Such action may include DDoS attacks or sensitive information disclosure</t>
  </si>
  <si>
    <t xml:space="preserve">CEO-BEC</t>
  </si>
  <si>
    <t xml:space="preserve">Business Email Compromise</t>
  </si>
  <si>
    <t xml:space="preserve">Compromise of the email server for purposes of fraud</t>
  </si>
  <si>
    <t xml:space="preserve">CEO-SPF</t>
  </si>
  <si>
    <t xml:space="preserve">CEO spoofing attack</t>
  </si>
  <si>
    <t xml:space="preserve">Spoofing mail from high-level executives for purposes of fraud</t>
  </si>
  <si>
    <t xml:space="preserve">DOS-VOL</t>
  </si>
  <si>
    <t xml:space="preserve">Volume DDoS</t>
  </si>
  <si>
    <t xml:space="preserve">DDoS attack conducted by directing high volumes of (spoofed) traffic to out organization’s network</t>
  </si>
  <si>
    <t xml:space="preserve">DOS-PRO</t>
  </si>
  <si>
    <t xml:space="preserve">Protocol (D)Dos</t>
  </si>
  <si>
    <t xml:space="preserve">DDoS attack using protocol anomalies. Some network equipment or firewalls cannot effectively deal with some types of protocol attacks. Most commonly, this results in resource exhaustion</t>
  </si>
  <si>
    <t xml:space="preserve">DOS-APP</t>
  </si>
  <si>
    <t xml:space="preserve">Application (D)DoS</t>
  </si>
  <si>
    <t xml:space="preserve">(D)Dos attack conducted by mimicking high volumes of legitimate traffic to our web application servers</t>
  </si>
  <si>
    <t xml:space="preserve">ESP-END</t>
  </si>
  <si>
    <t xml:space="preserve">Espionage from endpoint</t>
  </si>
  <si>
    <t xml:space="preserve">ESP-SRV</t>
  </si>
  <si>
    <t xml:space="preserve">Espionage from servers / storage</t>
  </si>
  <si>
    <t xml:space="preserve">ESP-TRA</t>
  </si>
  <si>
    <t xml:space="preserve">Espionage from data in transit</t>
  </si>
  <si>
    <t xml:space="preserve">ESP-COL</t>
  </si>
  <si>
    <t xml:space="preserve">Collection</t>
  </si>
  <si>
    <t xml:space="preserve">Collection of information from various sources for espionage purposes</t>
  </si>
  <si>
    <t xml:space="preserve">ESP-EXF</t>
  </si>
  <si>
    <t xml:space="preserve">Exfiltration in espionage attack</t>
  </si>
  <si>
    <t xml:space="preserve">Exfiltration of collected information through various channels for espionsage purposes</t>
  </si>
  <si>
    <t xml:space="preserve">SAB-ICS</t>
  </si>
  <si>
    <t xml:space="preserve">ICS sabotage</t>
  </si>
  <si>
    <t xml:space="preserve">Sabotage or destruction of a system through means of computer. This can be done as part of a cover-up strategy or simply to disrupt business. </t>
  </si>
  <si>
    <t xml:space="preserve">SAB-ITA</t>
  </si>
  <si>
    <t xml:space="preserve">IT Asset sabotage</t>
  </si>
  <si>
    <t xml:space="preserve">Sabotage or an IT asset</t>
  </si>
  <si>
    <t xml:space="preserve">SAB-PHS</t>
  </si>
  <si>
    <t xml:space="preserve">Physical sabotage</t>
  </si>
  <si>
    <t xml:space="preserve">Physical sabotage of an asset. This is physical damage directly from the attacker, or physical damage as a result of industrial sabotage. In case of ICS, sabotage can lead to physical destruction and thus have safety impact as well.</t>
  </si>
  <si>
    <t xml:space="preserve">SAB-WEB</t>
  </si>
  <si>
    <t xml:space="preserve">Defacement</t>
  </si>
  <si>
    <t xml:space="preserve">Defacement of (most likely) organizational websites. Usually conducted by hacktivist actors</t>
  </si>
  <si>
    <t xml:space="preserve">POL-ICS</t>
  </si>
  <si>
    <t xml:space="preserve">Illegal content streaming or usage of disallowed web service</t>
  </si>
  <si>
    <t xml:space="preserve">This could be copyrighted material, but also includes other illegal categories</t>
  </si>
  <si>
    <t xml:space="preserve">POL-COM</t>
  </si>
  <si>
    <t xml:space="preserve">Insecure communication protocol</t>
  </si>
  <si>
    <t xml:space="preserve">Usage of protocols that are outdated and unsecure. Examples of such protocols are FTP and telnet</t>
  </si>
  <si>
    <t xml:space="preserve">POL-VUL</t>
  </si>
  <si>
    <t xml:space="preserve">Vulnerable system or service</t>
  </si>
  <si>
    <t xml:space="preserve">Any vulnerable systems or applications / services that leave the system vulnerable for compromise</t>
  </si>
  <si>
    <t xml:space="preserve">POL-PRC</t>
  </si>
  <si>
    <t xml:space="preserve">Unauthorized process launched</t>
  </si>
  <si>
    <t xml:space="preserve">Launch of an unauthorized process. Examples of such processes are psexec, powershell and the command prompt. Also covers unauthorized processes running as a service</t>
  </si>
  <si>
    <t xml:space="preserve">POL-APP</t>
  </si>
  <si>
    <t xml:space="preserve">Illegal or aberrant application found on host</t>
  </si>
  <si>
    <t xml:space="preserve">Any application present on hosts that are not allowed by policy or are quite simply illegal. Examples of such applications are hacking tools and pirated software</t>
  </si>
  <si>
    <t xml:space="preserve">POL-RES</t>
  </si>
  <si>
    <t xml:space="preserve">Resource abuse</t>
  </si>
  <si>
    <t xml:space="preserve">This use case is reserved for situations where systems are being abused, for example for bitcoin mining</t>
  </si>
  <si>
    <t xml:space="preserve">POL-ACC</t>
  </si>
  <si>
    <t xml:space="preserve">Unauthorized use of high-privileged account</t>
  </si>
  <si>
    <t xml:space="preserve">Any unauthorized use of accounts with high privileges, such as root accounts on Linux / UNIX and administrator accounts on Windows</t>
  </si>
  <si>
    <t xml:space="preserve">POL-POL</t>
  </si>
  <si>
    <t xml:space="preserve">Unauthorized modification of technical policy</t>
  </si>
  <si>
    <t xml:space="preserve">Unauthorized modification of configuration settings. This can be a compliance issue, where the configuration may result in a hardening baseline deviation. It can also be part of malicious activity</t>
  </si>
  <si>
    <t xml:space="preserve"># L3 use cases per L2</t>
  </si>
  <si>
    <t xml:space="preserve">L2 Use Case Name</t>
  </si>
  <si>
    <t xml:space="preserve">Rule Identifier</t>
  </si>
  <si>
    <t xml:space="preserve">Technical Use Case Name</t>
  </si>
  <si>
    <t xml:space="preserve">ATT&amp;CK techniques</t>
  </si>
  <si>
    <t xml:space="preserve">MITRE ATTACK TACTIC</t>
  </si>
  <si>
    <t xml:space="preserve">Unified Kill Chain step</t>
  </si>
  <si>
    <t xml:space="preserve">Suggested L2 UC</t>
  </si>
  <si>
    <t xml:space="preserve">Effectiveness %</t>
  </si>
  <si>
    <t xml:space="preserve">Implementation %</t>
  </si>
  <si>
    <t xml:space="preserve">Visibility %</t>
  </si>
  <si>
    <t xml:space="preserve">Weight
(eff*impl*cvrge)</t>
  </si>
  <si>
    <t xml:space="preserve">Potential
(eff-weight)</t>
  </si>
  <si>
    <t xml:space="preserve">Log source type</t>
  </si>
  <si>
    <t xml:space="preserve">Detection Technology</t>
  </si>
  <si>
    <t xml:space="preserve">Scope</t>
  </si>
  <si>
    <t xml:space="preserve">comments</t>
  </si>
  <si>
    <t xml:space="preserve">Brute Force Attack on Accounts</t>
  </si>
  <si>
    <t xml:space="preserve">T1110</t>
  </si>
  <si>
    <t xml:space="preserve">Use of Scheduled Scripts</t>
  </si>
  <si>
    <t xml:space="preserve">T1053</t>
  </si>
  <si>
    <t xml:space="preserve">Exploitation of Public-Facing Application</t>
  </si>
  <si>
    <t xml:space="preserve">T1190</t>
  </si>
  <si>
    <t xml:space="preserve">Creation of New User Accounts</t>
  </si>
  <si>
    <t xml:space="preserve">T1136</t>
  </si>
  <si>
    <t xml:space="preserve">Masquerading of Files or Processes</t>
  </si>
  <si>
    <t xml:space="preserve">T1036</t>
  </si>
  <si>
    <t xml:space="preserve">Registry Run Keys / Startup Folder</t>
  </si>
  <si>
    <t xml:space="preserve">T1547</t>
  </si>
  <si>
    <t xml:space="preserve">Exploitation of Software Vulnerabilities</t>
  </si>
  <si>
    <t xml:space="preserve">T1203</t>
  </si>
  <si>
    <t xml:space="preserve">Rootkit Installation</t>
  </si>
  <si>
    <t xml:space="preserve">T1014</t>
  </si>
  <si>
    <t xml:space="preserve">Input Capture via Screen Capture</t>
  </si>
  <si>
    <t xml:space="preserve">T1113</t>
  </si>
  <si>
    <t xml:space="preserve">Network Sniffing</t>
  </si>
  <si>
    <t xml:space="preserve">T1040</t>
  </si>
  <si>
    <t xml:space="preserve">Use of Remote Services for Lateral Movement</t>
  </si>
  <si>
    <t xml:space="preserve">T1021</t>
  </si>
  <si>
    <t xml:space="preserve">Use of Signed Binary Proxy Execution</t>
  </si>
  <si>
    <t xml:space="preserve">T1218</t>
  </si>
  <si>
    <t xml:space="preserve">Email Collection</t>
  </si>
  <si>
    <t xml:space="preserve">T1114</t>
  </si>
  <si>
    <t xml:space="preserve">Use of Valid Accounts for Defence Evasion</t>
  </si>
  <si>
    <t xml:space="preserve">T1078</t>
  </si>
  <si>
    <t xml:space="preserve">Modify System Image</t>
  </si>
  <si>
    <t xml:space="preserve">T1601</t>
  </si>
  <si>
    <t xml:space="preserve">Command-Line Interface Usage</t>
  </si>
  <si>
    <t xml:space="preserve">T1059</t>
  </si>
  <si>
    <t xml:space="preserve">Automated Collection of System Information</t>
  </si>
  <si>
    <t xml:space="preserve">T1082</t>
  </si>
  <si>
    <t xml:space="preserve">Use of Network Sniffing to Harvest Credentials</t>
  </si>
  <si>
    <t xml:space="preserve">Use of Process Injection for Defence Evasion</t>
  </si>
  <si>
    <t xml:space="preserve">T1055</t>
  </si>
  <si>
    <t xml:space="preserve">Use of USB Devices for Execution</t>
  </si>
  <si>
    <t xml:space="preserve">T1091</t>
  </si>
  <si>
    <t xml:space="preserve">Use of Hidden Files for Defence Evasion</t>
  </si>
  <si>
    <t xml:space="preserve">T1564</t>
  </si>
  <si>
    <t xml:space="preserve">Use of Token Impersonation for Privilege Escalation</t>
  </si>
  <si>
    <t xml:space="preserve">T1134</t>
  </si>
  <si>
    <t xml:space="preserve">Use of Remote Services for Persistence</t>
  </si>
  <si>
    <t xml:space="preserve">Use of Browser Exploits</t>
  </si>
  <si>
    <t xml:space="preserve">Use of Data from Local System for Collection</t>
  </si>
  <si>
    <t xml:space="preserve">T1005</t>
  </si>
  <si>
    <t xml:space="preserve">Use of File and Directory Discovery</t>
  </si>
  <si>
    <t xml:space="preserve">T1083</t>
  </si>
  <si>
    <t xml:space="preserve">Use of Input Capture to Harvest Credentials</t>
  </si>
  <si>
    <t xml:space="preserve">T1056</t>
  </si>
  <si>
    <t xml:space="preserve">Use of Man-in-the-Middle Attack</t>
  </si>
  <si>
    <t xml:space="preserve">T1557</t>
  </si>
  <si>
    <t xml:space="preserve">Use of Process Injection for Privilege Escalation</t>
  </si>
  <si>
    <t xml:space="preserve">Use of Security Software Discovery</t>
  </si>
  <si>
    <t xml:space="preserve">T1518</t>
  </si>
  <si>
    <t xml:space="preserve">Use of Signed Script Proxy Execution</t>
  </si>
  <si>
    <t xml:space="preserve">Resource Development</t>
  </si>
  <si>
    <t xml:space="preserve">THR-DIS-4</t>
  </si>
  <si>
    <t xml:space="preserve">Use of System Network Connections Discovery</t>
  </si>
  <si>
    <t xml:space="preserve">T1049</t>
  </si>
  <si>
    <t xml:space="preserve">Use of Unsecured Credentials on Network</t>
  </si>
  <si>
    <t xml:space="preserve">T1552</t>
  </si>
  <si>
    <t xml:space="preserve">Use of Valid Accounts for Initial Access</t>
  </si>
  <si>
    <t xml:space="preserve">Use of Virtualisation/Sandbox Evasion</t>
  </si>
  <si>
    <t xml:space="preserve">T1497</t>
  </si>
  <si>
    <t xml:space="preserve">Use of Windows Management Instrumentation for Discovery</t>
  </si>
  <si>
    <t xml:space="preserve">T1047</t>
  </si>
  <si>
    <t xml:space="preserve">Use of Windows Registry for Persistence</t>
  </si>
  <si>
    <t xml:space="preserve">THR-EXE-6</t>
  </si>
  <si>
    <t xml:space="preserve">Use of Windows Scheduled Task for Execution</t>
  </si>
  <si>
    <t xml:space="preserve">Use of XSL Script Processing for Execution</t>
  </si>
  <si>
    <t xml:space="preserve">T1220</t>
  </si>
  <si>
    <t xml:space="preserve">List high-level business drivers that are input into SOC use cases</t>
  </si>
  <si>
    <t xml:space="preserve">High Level Business Requirements</t>
  </si>
  <si>
    <t xml:space="preserve">ID</t>
  </si>
  <si>
    <t xml:space="preserve">BD-01</t>
  </si>
  <si>
    <t xml:space="preserve">Direct Financial Loss</t>
  </si>
  <si>
    <t xml:space="preserve">Prevent Loss due to Financial theft
Prevent Loss due to Theft of IP
Prevent Loss due to Fraud
Prevent Loss due to Sabotage</t>
  </si>
  <si>
    <t xml:space="preserve">BD-02</t>
  </si>
  <si>
    <t xml:space="preserve">Reputational Damage</t>
  </si>
  <si>
    <t xml:space="preserve">Prevent Reputational damage due to loss of information (customer information, etc.)
Prevent Reputational damage due to (Perceived) lack of information security</t>
  </si>
  <si>
    <t xml:space="preserve">BD-03</t>
  </si>
  <si>
    <t xml:space="preserve">Legal and Regulatory Obligations</t>
  </si>
  <si>
    <t xml:space="preserve">Avoid missed business opportunities due to regulator limitations 
Prevent penalties due to missed regulator requirements</t>
  </si>
  <si>
    <t xml:space="preserve">BD-04</t>
  </si>
  <si>
    <t xml:space="preserve">Enable Business</t>
  </si>
  <si>
    <t xml:space="preserve">Assist and enable business to use new channels and methods in order to be competative
Reduce risk by implementing Security Monitoring and Response</t>
  </si>
  <si>
    <t xml:space="preserve">BD-05</t>
  </si>
  <si>
    <t xml:space="preserve">Business Continuity</t>
  </si>
  <si>
    <t xml:space="preserve">Early detection of threats to provide business continuity
Prevent business against data loss (deletion)
Prevent outages of critical business services</t>
  </si>
  <si>
    <t xml:space="preserve">BD-06</t>
  </si>
  <si>
    <t xml:space="preserve">Strategic and Commercial interests</t>
  </si>
  <si>
    <t xml:space="preserve">Damage to strategic and commercial interests, e.g. misleading management information, inefficient operation, disadavantage in negotiations etc. </t>
  </si>
  <si>
    <t xml:space="preserve">List compliance drivers from internal policies and external regulators. Use the ID of the policy rule itself as a reference</t>
  </si>
  <si>
    <t xml:space="preserve">Compliance Requirements</t>
  </si>
  <si>
    <t xml:space="preserve">Compliance Driver</t>
  </si>
  <si>
    <t xml:space="preserve">REF</t>
  </si>
  <si>
    <t xml:space="preserve">Internal Security Policy</t>
  </si>
  <si>
    <t xml:space="preserve">External Regulator #1</t>
  </si>
  <si>
    <t xml:space="preserve">External Regulator #2</t>
  </si>
  <si>
    <t xml:space="preserve">Threat Actors (CSAN 2017)</t>
  </si>
  <si>
    <t xml:space="preserve">Actor</t>
  </si>
  <si>
    <t xml:space="preserve">Professional Criminals</t>
  </si>
  <si>
    <t xml:space="preserve">Actors that perform malicious activity to make money. These criminals have revenue models, ranging from selling malware to DDoS extortion threat and stealing money using banking malware.</t>
  </si>
  <si>
    <t xml:space="preserve">State Actors</t>
  </si>
  <si>
    <t xml:space="preserve">Actors that perform malicious activity on behalf of their country. Such activities are usually espionage, but may also include disruption of critical infrastructure of another country. These actors have a lot of capabilities and the resources and perseverance to carry out long and covert operations.</t>
  </si>
  <si>
    <t xml:space="preserve">Terrorists</t>
  </si>
  <si>
    <t xml:space="preserve">Actors that perform malicious activity to support terrorist organizations in their cause. Their activities will usually focus on disruption through DDoS attacks and defacement. Generally speaking, these actors do not have a lot of capabilities.</t>
  </si>
  <si>
    <t xml:space="preserve">Hacktivists, Cyber vandals and Script Kiddies</t>
  </si>
  <si>
    <t xml:space="preserve">Hacktivist actors have similar activities as terrorist actors, but a different motive.  Capabilities depend on the hacktivist group and composition. Cyber vandals and script kiddies usually carry out the activities for personal recognition. Their capabilities vary, but resources are limited.</t>
  </si>
  <si>
    <t xml:space="preserve">Internal Actors</t>
  </si>
  <si>
    <t xml:space="preserve">Actors that perform their activities from within the organization. This may include unintentional behavior, but can also originate from a grudge against the employer.</t>
  </si>
  <si>
    <t xml:space="preserve">Private Organizations</t>
  </si>
  <si>
    <t xml:space="preserve">Actors from other organizations. The CSAN differentiates 3 motives: attacking confidentiality for financial gain, improve their competitive position or to use (personal) data collected without consent.</t>
  </si>
  <si>
    <t xml:space="preserve">Multiple Actors</t>
  </si>
  <si>
    <t xml:space="preserve">Multiple primary actors may carry out this malicious activity</t>
  </si>
  <si>
    <t xml:space="preserve">Technology</t>
  </si>
  <si>
    <t xml:space="preserve">SIEM</t>
  </si>
  <si>
    <t xml:space="preserve">Security Information and Event Management system. Such systems are usually key to SOC detection capabilities</t>
  </si>
  <si>
    <t xml:space="preserve">Big data analytics</t>
  </si>
  <si>
    <t xml:space="preserve">A big data platform to gather information from the network that can be used for anomaly detection and hunting capabilities</t>
  </si>
  <si>
    <t xml:space="preserve">NIDS/NIPS</t>
  </si>
  <si>
    <t xml:space="preserve">Network Intrusion Detection (or Prevention) System. Network-based protection or detection mechanism that identifies attacks on the network.</t>
  </si>
  <si>
    <t xml:space="preserve">HIPS</t>
  </si>
  <si>
    <t xml:space="preserve">Host Intrusion Detection (or Prevention) System. Host-based protection or detection mechanism that identifies attacks against the host.</t>
  </si>
  <si>
    <t xml:space="preserve">Anti-malware</t>
  </si>
  <si>
    <t xml:space="preserve">Host-based protection mechanism that protects against malware threats.</t>
  </si>
  <si>
    <t xml:space="preserve">Network anomaly detection</t>
  </si>
  <si>
    <t xml:space="preserve">Detection technology that uses network information (for example: flows) to detect aberrant behavior</t>
  </si>
  <si>
    <t xml:space="preserve">Email protection</t>
  </si>
  <si>
    <t xml:space="preserve">Systems protecting from email-based threats, mostly malicious attachments</t>
  </si>
  <si>
    <t xml:space="preserve">…</t>
  </si>
  <si>
    <t xml:space="preserve">Log Sources</t>
  </si>
  <si>
    <t xml:space="preserve">Log source</t>
  </si>
  <si>
    <t xml:space="preserve">Firewall</t>
  </si>
  <si>
    <t xml:space="preserve">Logging from firewall devices. Usually, these are network firewalls. Host-based firewalls may also provide logging. Such logging contains connections made by possible attackers and can be used to identify network-based attacks, such as session attacks and scanning</t>
  </si>
  <si>
    <t xml:space="preserve">Network traffic</t>
  </si>
  <si>
    <t xml:space="preserve">Actual network traffic. This can be netflow data, or actual traffic. Can be analyzed for network based anomalies</t>
  </si>
  <si>
    <t xml:space="preserve">OS logging</t>
  </si>
  <si>
    <t xml:space="preserve">Logging from Operating Systems. This can include both server and client OS logging. Should include at least system and security events that may carry indicators of attacks against these systems.</t>
  </si>
  <si>
    <t xml:space="preserve">Application log</t>
  </si>
  <si>
    <t xml:space="preserve">Logging from applications. Such logging is usually very specific and diverse. May be used in big data systems for analytics purposes and anomaly detection.</t>
  </si>
  <si>
    <t xml:space="preserve">Web application logging</t>
  </si>
  <si>
    <t xml:space="preserve">Logging from web applications. Since many attacks against websites are conducted at the application level, this logging may carry evidence of such attacks.</t>
  </si>
  <si>
    <t xml:space="preserve">Database log</t>
  </si>
  <si>
    <t xml:space="preserve">Logging from databases. May include both security logging as well as database change logging</t>
  </si>
  <si>
    <t xml:space="preserve">Proxy log</t>
  </si>
  <si>
    <t xml:space="preserve">Logging from network proxy systems, that are used to connect users to the internet</t>
  </si>
  <si>
    <t xml:space="preserve">All users</t>
  </si>
  <si>
    <t xml:space="preserve">All users within the enterprise</t>
  </si>
  <si>
    <t xml:space="preserve">VIPs</t>
  </si>
  <si>
    <t xml:space="preserve">A selection of important users in the enterprise. Such users may include C-level executives, but also key personnel with access to sensitive systems and crown jewels</t>
  </si>
  <si>
    <t xml:space="preserve">Administrators</t>
  </si>
  <si>
    <t xml:space="preserve">Only administrative users with high privileges</t>
  </si>
  <si>
    <t xml:space="preserve">All assets</t>
  </si>
  <si>
    <t xml:space="preserve">All assets within the enterprise</t>
  </si>
  <si>
    <t xml:space="preserve">Business critical assets</t>
  </si>
  <si>
    <t xml:space="preserve">A selection of systems which are deemed critical to the enterprise</t>
  </si>
  <si>
    <t xml:space="preserve">All applications</t>
  </si>
  <si>
    <t xml:space="preserve">All applications within the enterprise</t>
  </si>
  <si>
    <t xml:space="preserve">Business critical applications</t>
  </si>
  <si>
    <t xml:space="preserve">A selection of applications which are deemed critical to the enterprise (i.e. a high confidentiality, integrity and availability classification). These applications should reside on business critical assets</t>
  </si>
  <si>
    <t xml:space="preserve">All databases</t>
  </si>
  <si>
    <t xml:space="preserve">All databases within the enterprise</t>
  </si>
  <si>
    <t xml:space="preserve">Business critical databases</t>
  </si>
  <si>
    <t xml:space="preserve">A selection of databases which are deemed critical to the enterprise. These databases should reside on business critical assets</t>
  </si>
  <si>
    <t xml:space="preserve">All networks</t>
  </si>
  <si>
    <t xml:space="preserve">All networks within the enterprise</t>
  </si>
  <si>
    <t xml:space="preserve">Public network</t>
  </si>
  <si>
    <t xml:space="preserve">Networks within the enterprise that can be accessed and used publically</t>
  </si>
  <si>
    <t xml:space="preserve">Restricted networks</t>
  </si>
  <si>
    <t xml:space="preserve">A selection of networks within the enterprise that are restricted due to the sensitive nature of assets residing in that network</t>
  </si>
  <si>
    <t xml:space="preserve">Datacenter networks</t>
  </si>
  <si>
    <t xml:space="preserve">The network within the datacenter. Usually, this network</t>
  </si>
  <si>
    <t xml:space="preserve">Wireless networks</t>
  </si>
  <si>
    <t xml:space="preserve">Any wireless networks within the network, with the exception of public networks</t>
  </si>
  <si>
    <t xml:space="preserve">Office networks</t>
  </si>
  <si>
    <t xml:space="preserve">All networks that are used for office purposes, including printer networks</t>
  </si>
  <si>
    <t xml:space="preserve">Office location</t>
  </si>
  <si>
    <t xml:space="preserve">All physical office locations, with the exception of the main office</t>
  </si>
  <si>
    <t xml:space="preserve">Datacenter location</t>
  </si>
  <si>
    <t xml:space="preserve">The physical location of a datacenter</t>
  </si>
  <si>
    <t xml:space="preserve">Main office location</t>
  </si>
  <si>
    <t xml:space="preserve">The physical location of the main office</t>
  </si>
  <si>
    <t xml:space="preserve">Technique</t>
  </si>
  <si>
    <t xml:space="preserve">Name</t>
  </si>
  <si>
    <t xml:space="preserve">Tactics</t>
  </si>
  <si>
    <t xml:space="preserve">T1001</t>
  </si>
  <si>
    <t xml:space="preserve">Data Obfuscation (T1001)</t>
  </si>
  <si>
    <t xml:space="preserve">Command and Control</t>
  </si>
  <si>
    <t xml:space="preserve">T1001.001</t>
  </si>
  <si>
    <t xml:space="preserve">Junk Data (T1001.001)</t>
  </si>
  <si>
    <t xml:space="preserve">T1001.002</t>
  </si>
  <si>
    <t xml:space="preserve">Steganography (T1001.002)</t>
  </si>
  <si>
    <t xml:space="preserve">T1001.003</t>
  </si>
  <si>
    <t xml:space="preserve">Protocol or Service Impersonation (T1001.003)</t>
  </si>
  <si>
    <t xml:space="preserve">T1003</t>
  </si>
  <si>
    <t xml:space="preserve">OS Credential Dumping (T1003)</t>
  </si>
  <si>
    <t xml:space="preserve">T1003.001</t>
  </si>
  <si>
    <t xml:space="preserve">LSASS Memory (T1003.001)</t>
  </si>
  <si>
    <t xml:space="preserve">T1003.002</t>
  </si>
  <si>
    <t xml:space="preserve">Security Account Manager (T1003.002)</t>
  </si>
  <si>
    <t xml:space="preserve">T1003.003</t>
  </si>
  <si>
    <t xml:space="preserve">NTDS (T1003.003)</t>
  </si>
  <si>
    <t xml:space="preserve">T1003.004</t>
  </si>
  <si>
    <t xml:space="preserve">LSA Secrets (T1003.004)</t>
  </si>
  <si>
    <t xml:space="preserve">T1003.005</t>
  </si>
  <si>
    <t xml:space="preserve">Cached Domain Credentials (T1003.005)</t>
  </si>
  <si>
    <t xml:space="preserve">T1003.006</t>
  </si>
  <si>
    <t xml:space="preserve">DCSync (T1003.006)</t>
  </si>
  <si>
    <t xml:space="preserve">T1003.007</t>
  </si>
  <si>
    <t xml:space="preserve">Proc Filesystem (T1003.007)</t>
  </si>
  <si>
    <t xml:space="preserve">T1003.008</t>
  </si>
  <si>
    <t xml:space="preserve">/etc/passwd and /etc/shadow (T1003.008)</t>
  </si>
  <si>
    <t xml:space="preserve">Data from Local System (T1005)</t>
  </si>
  <si>
    <t xml:space="preserve">T1006</t>
  </si>
  <si>
    <t xml:space="preserve">Direct Volume Access (T1006)</t>
  </si>
  <si>
    <t xml:space="preserve">T1007</t>
  </si>
  <si>
    <t xml:space="preserve">System Service Discovery (T1007)</t>
  </si>
  <si>
    <t xml:space="preserve">T1008</t>
  </si>
  <si>
    <t xml:space="preserve">Fallback Channels (T1008)</t>
  </si>
  <si>
    <t xml:space="preserve">T1010</t>
  </si>
  <si>
    <t xml:space="preserve">Application Window Discovery (T1010)</t>
  </si>
  <si>
    <t xml:space="preserve">T1011</t>
  </si>
  <si>
    <t xml:space="preserve">Exfiltration Over Other Network Medium (T1011)</t>
  </si>
  <si>
    <t xml:space="preserve">Exfiltration</t>
  </si>
  <si>
    <t xml:space="preserve">T1011.001</t>
  </si>
  <si>
    <t xml:space="preserve">Exfiltration Over Bluetooth (T1011.001)</t>
  </si>
  <si>
    <t xml:space="preserve">T1012</t>
  </si>
  <si>
    <t xml:space="preserve">Query Registry (T1012)</t>
  </si>
  <si>
    <t xml:space="preserve">Rootkit (T1014)</t>
  </si>
  <si>
    <t xml:space="preserve">T1016</t>
  </si>
  <si>
    <t xml:space="preserve">System Network Configuration Discovery (T1016)</t>
  </si>
  <si>
    <t xml:space="preserve">T1016.001</t>
  </si>
  <si>
    <t xml:space="preserve">Internet Connection Discovery (T1016.001)</t>
  </si>
  <si>
    <t xml:space="preserve">T1016.002</t>
  </si>
  <si>
    <t xml:space="preserve">Wi-Fi Discovery (T1016.002)</t>
  </si>
  <si>
    <t xml:space="preserve">T1018</t>
  </si>
  <si>
    <t xml:space="preserve">Remote System Discovery (T1018)</t>
  </si>
  <si>
    <t xml:space="preserve">T1020</t>
  </si>
  <si>
    <t xml:space="preserve">Automated Exfiltration (T1020)</t>
  </si>
  <si>
    <t xml:space="preserve">T1020.001</t>
  </si>
  <si>
    <t xml:space="preserve">Traffic Duplication (T1020.001)</t>
  </si>
  <si>
    <t xml:space="preserve">Remote Services (T1021)</t>
  </si>
  <si>
    <t xml:space="preserve">T1021.001</t>
  </si>
  <si>
    <t xml:space="preserve">Remote Desktop Protocol (T1021.001)</t>
  </si>
  <si>
    <t xml:space="preserve">T1021.002</t>
  </si>
  <si>
    <t xml:space="preserve">SMB/Windows Admin Shares (T1021.002)</t>
  </si>
  <si>
    <t xml:space="preserve">T1021.003</t>
  </si>
  <si>
    <t xml:space="preserve">Distributed Component Object Model (T1021.003)</t>
  </si>
  <si>
    <t xml:space="preserve">T1021.004</t>
  </si>
  <si>
    <t xml:space="preserve">SSH (T1021.004)</t>
  </si>
  <si>
    <t xml:space="preserve">T1021.005</t>
  </si>
  <si>
    <t xml:space="preserve">VNC (T1021.005)</t>
  </si>
  <si>
    <t xml:space="preserve">T1021.006</t>
  </si>
  <si>
    <t xml:space="preserve">Windows Remote Management (T1021.006)</t>
  </si>
  <si>
    <t xml:space="preserve">T1021.007</t>
  </si>
  <si>
    <t xml:space="preserve">Cloud Services (T1021.007)</t>
  </si>
  <si>
    <t xml:space="preserve">T1021.008</t>
  </si>
  <si>
    <t xml:space="preserve">Direct Cloud VM Connections (T1021.008)</t>
  </si>
  <si>
    <t xml:space="preserve">T1025</t>
  </si>
  <si>
    <t xml:space="preserve">Data from Removable Media (T1025)</t>
  </si>
  <si>
    <t xml:space="preserve">T1027</t>
  </si>
  <si>
    <t xml:space="preserve">Obfuscated Files or Information (T1027)</t>
  </si>
  <si>
    <t xml:space="preserve">T1027.001</t>
  </si>
  <si>
    <t xml:space="preserve">Binary Padding (T1027.001)</t>
  </si>
  <si>
    <t xml:space="preserve">T1027.002</t>
  </si>
  <si>
    <t xml:space="preserve">Software Packing (T1027.002)</t>
  </si>
  <si>
    <t xml:space="preserve">T1027.003</t>
  </si>
  <si>
    <t xml:space="preserve">Steganography (T1027.003)</t>
  </si>
  <si>
    <t xml:space="preserve">T1027.004</t>
  </si>
  <si>
    <t xml:space="preserve">Compile After Delivery (T1027.004)</t>
  </si>
  <si>
    <t xml:space="preserve">T1027.005</t>
  </si>
  <si>
    <t xml:space="preserve">Indicator Removal from Tools (T1027.005)</t>
  </si>
  <si>
    <t xml:space="preserve">T1027.006</t>
  </si>
  <si>
    <t xml:space="preserve">HTML Smuggling (T1027.006)</t>
  </si>
  <si>
    <t xml:space="preserve">T1027.007</t>
  </si>
  <si>
    <t xml:space="preserve">Dynamic API Resolution (T1027.007)</t>
  </si>
  <si>
    <t xml:space="preserve">T1027.008</t>
  </si>
  <si>
    <t xml:space="preserve">Stripped Payloads (T1027.008)</t>
  </si>
  <si>
    <t xml:space="preserve">T1027.009</t>
  </si>
  <si>
    <t xml:space="preserve">Embedded Payloads (T1027.009)</t>
  </si>
  <si>
    <t xml:space="preserve">T1027.010</t>
  </si>
  <si>
    <t xml:space="preserve">Command Obfuscation (T1027.010)</t>
  </si>
  <si>
    <t xml:space="preserve">T1027.011</t>
  </si>
  <si>
    <t xml:space="preserve">Fileless Storage (T1027.011)</t>
  </si>
  <si>
    <t xml:space="preserve">T1027.012</t>
  </si>
  <si>
    <t xml:space="preserve">LNK Icon Smuggling (T1027.012)</t>
  </si>
  <si>
    <t xml:space="preserve">T1027.013</t>
  </si>
  <si>
    <t xml:space="preserve">Encrypted/Encoded File (T1027.013)</t>
  </si>
  <si>
    <t xml:space="preserve">T1027.014</t>
  </si>
  <si>
    <t xml:space="preserve">Polymorphic Code (T1027.014)</t>
  </si>
  <si>
    <t xml:space="preserve">T1029</t>
  </si>
  <si>
    <t xml:space="preserve">Scheduled Transfer (T1029)</t>
  </si>
  <si>
    <t xml:space="preserve">T1030</t>
  </si>
  <si>
    <t xml:space="preserve">Data Transfer Size Limits (T1030)</t>
  </si>
  <si>
    <t xml:space="preserve">T1033</t>
  </si>
  <si>
    <t xml:space="preserve">System Owner/User Discovery (T1033)</t>
  </si>
  <si>
    <t xml:space="preserve">Masquerading (T1036)</t>
  </si>
  <si>
    <t xml:space="preserve">T1036.001</t>
  </si>
  <si>
    <t xml:space="preserve">Invalid Code Signature (T1036.001)</t>
  </si>
  <si>
    <t xml:space="preserve">T1036.002</t>
  </si>
  <si>
    <t xml:space="preserve">Right-to-Left Override (T1036.002)</t>
  </si>
  <si>
    <t xml:space="preserve">T1036.003</t>
  </si>
  <si>
    <t xml:space="preserve">Rename System Utilities (T1036.003)</t>
  </si>
  <si>
    <t xml:space="preserve">T1036.004</t>
  </si>
  <si>
    <t xml:space="preserve">Masquerade Task or Service (T1036.004)</t>
  </si>
  <si>
    <t xml:space="preserve">T1036.005</t>
  </si>
  <si>
    <t xml:space="preserve">Match Legitimate Name or Location (T1036.005)</t>
  </si>
  <si>
    <t xml:space="preserve">T1036.006</t>
  </si>
  <si>
    <t xml:space="preserve">Space after Filename (T1036.006)</t>
  </si>
  <si>
    <t xml:space="preserve">T1036.007</t>
  </si>
  <si>
    <t xml:space="preserve">Double File Extension (T1036.007)</t>
  </si>
  <si>
    <t xml:space="preserve">T1036.008</t>
  </si>
  <si>
    <t xml:space="preserve">Masquerade File Type (T1036.008)</t>
  </si>
  <si>
    <t xml:space="preserve">T1036.009</t>
  </si>
  <si>
    <t xml:space="preserve">Break Process Trees (T1036.009)</t>
  </si>
  <si>
    <t xml:space="preserve">T1036.010</t>
  </si>
  <si>
    <t xml:space="preserve">Masquerade Account Name (T1036.010)</t>
  </si>
  <si>
    <t xml:space="preserve">T1037</t>
  </si>
  <si>
    <t xml:space="preserve">Boot or Logon Initialization Scripts (T1037)</t>
  </si>
  <si>
    <t xml:space="preserve">Persistence, Privilege Escalation</t>
  </si>
  <si>
    <t xml:space="preserve">T1037.001</t>
  </si>
  <si>
    <t xml:space="preserve">Logon Script (Windows) (T1037.001)</t>
  </si>
  <si>
    <t xml:space="preserve">T1037.002</t>
  </si>
  <si>
    <t xml:space="preserve">Login Hook (T1037.002)</t>
  </si>
  <si>
    <t xml:space="preserve">T1037.003</t>
  </si>
  <si>
    <t xml:space="preserve">Network Logon Script (T1037.003)</t>
  </si>
  <si>
    <t xml:space="preserve">T1037.004</t>
  </si>
  <si>
    <t xml:space="preserve">RC Scripts (T1037.004)</t>
  </si>
  <si>
    <t xml:space="preserve">T1037.005</t>
  </si>
  <si>
    <t xml:space="preserve">Startup Items (T1037.005)</t>
  </si>
  <si>
    <t xml:space="preserve">T1039</t>
  </si>
  <si>
    <t xml:space="preserve">Data from Network Shared Drive (T1039)</t>
  </si>
  <si>
    <t xml:space="preserve">Network Sniffing (T1040)</t>
  </si>
  <si>
    <t xml:space="preserve">Credential Access, Discovery</t>
  </si>
  <si>
    <t xml:space="preserve">T1041</t>
  </si>
  <si>
    <t xml:space="preserve">Exfiltration Over C2 Channel (T1041)</t>
  </si>
  <si>
    <t xml:space="preserve">T1046</t>
  </si>
  <si>
    <t xml:space="preserve">Network Service Discovery (T1046)</t>
  </si>
  <si>
    <t xml:space="preserve">Windows Management Instrumentation (T1047)</t>
  </si>
  <si>
    <t xml:space="preserve">T1048</t>
  </si>
  <si>
    <t xml:space="preserve">Exfiltration Over Alternative Protocol (T1048)</t>
  </si>
  <si>
    <t xml:space="preserve">T1048.001</t>
  </si>
  <si>
    <t xml:space="preserve">Exfiltration Over Symmetric Encrypted Non-C2 Protocol (T1048.001)</t>
  </si>
  <si>
    <t xml:space="preserve">T1048.002</t>
  </si>
  <si>
    <t xml:space="preserve">Exfiltration Over Asymmetric Encrypted Non-C2 Protocol (T1048.002)</t>
  </si>
  <si>
    <t xml:space="preserve">T1048.003</t>
  </si>
  <si>
    <t xml:space="preserve">Exfiltration Over Unencrypted Non-C2 Protocol (T1048.003)</t>
  </si>
  <si>
    <t xml:space="preserve">System Network Connections Discovery (T1049)</t>
  </si>
  <si>
    <t xml:space="preserve">T1052</t>
  </si>
  <si>
    <t xml:space="preserve">Exfiltration Over Physical Medium (T1052)</t>
  </si>
  <si>
    <t xml:space="preserve">T1052.001</t>
  </si>
  <si>
    <t xml:space="preserve">Exfiltration over USB (T1052.001)</t>
  </si>
  <si>
    <t xml:space="preserve">Scheduled Task/Job (T1053)</t>
  </si>
  <si>
    <t xml:space="preserve">Execution, Persistence, Privilege Escalation</t>
  </si>
  <si>
    <t xml:space="preserve">T1053.002</t>
  </si>
  <si>
    <t xml:space="preserve">At (T1053.002)</t>
  </si>
  <si>
    <t xml:space="preserve">T1053.003</t>
  </si>
  <si>
    <t xml:space="preserve">Cron (T1053.003)</t>
  </si>
  <si>
    <t xml:space="preserve">T1053.005</t>
  </si>
  <si>
    <t xml:space="preserve">Scheduled Task (T1053.005)</t>
  </si>
  <si>
    <t xml:space="preserve">T1053.006</t>
  </si>
  <si>
    <t xml:space="preserve">Systemd Timers (T1053.006)</t>
  </si>
  <si>
    <t xml:space="preserve">T1053.007</t>
  </si>
  <si>
    <t xml:space="preserve">Container Orchestration Job (T1053.007)</t>
  </si>
  <si>
    <t xml:space="preserve">Process Injection (T1055)</t>
  </si>
  <si>
    <t xml:space="preserve">Defense Evasion, Privilege Escalation</t>
  </si>
  <si>
    <t xml:space="preserve">T1055.001</t>
  </si>
  <si>
    <t xml:space="preserve">Dynamic-link Library Injection (T1055.001)</t>
  </si>
  <si>
    <t xml:space="preserve">T1055.002</t>
  </si>
  <si>
    <t xml:space="preserve">Portable Executable Injection (T1055.002)</t>
  </si>
  <si>
    <t xml:space="preserve">T1055.003</t>
  </si>
  <si>
    <t xml:space="preserve">Thread Execution Hijacking (T1055.003)</t>
  </si>
  <si>
    <t xml:space="preserve">T1055.004</t>
  </si>
  <si>
    <t xml:space="preserve">Asynchronous Procedure Call (T1055.004)</t>
  </si>
  <si>
    <t xml:space="preserve">T1055.005</t>
  </si>
  <si>
    <t xml:space="preserve">Thread Local Storage (T1055.005)</t>
  </si>
  <si>
    <t xml:space="preserve">T1055.008</t>
  </si>
  <si>
    <t xml:space="preserve">Ptrace System Calls (T1055.008)</t>
  </si>
  <si>
    <t xml:space="preserve">T1055.009</t>
  </si>
  <si>
    <t xml:space="preserve">Proc Memory (T1055.009)</t>
  </si>
  <si>
    <t xml:space="preserve">T1055.011</t>
  </si>
  <si>
    <t xml:space="preserve">Extra Window Memory Injection (T1055.011)</t>
  </si>
  <si>
    <t xml:space="preserve">T1055.012</t>
  </si>
  <si>
    <t xml:space="preserve">Process Hollowing (T1055.012)</t>
  </si>
  <si>
    <t xml:space="preserve">T1055.013</t>
  </si>
  <si>
    <t xml:space="preserve">Process Doppelgänging (T1055.013)</t>
  </si>
  <si>
    <t xml:space="preserve">T1055.014</t>
  </si>
  <si>
    <t xml:space="preserve">VDSO Hijacking (T1055.014)</t>
  </si>
  <si>
    <t xml:space="preserve">T1055.015</t>
  </si>
  <si>
    <t xml:space="preserve">ListPlanting (T1055.015)</t>
  </si>
  <si>
    <t xml:space="preserve">Input Capture (T1056)</t>
  </si>
  <si>
    <t xml:space="preserve">Collection, Credential Access</t>
  </si>
  <si>
    <t xml:space="preserve">T1056.001</t>
  </si>
  <si>
    <t xml:space="preserve">Keylogging (T1056.001)</t>
  </si>
  <si>
    <t xml:space="preserve">T1056.002</t>
  </si>
  <si>
    <t xml:space="preserve">GUI Input Capture (T1056.002)</t>
  </si>
  <si>
    <t xml:space="preserve">T1056.003</t>
  </si>
  <si>
    <t xml:space="preserve">Web Portal Capture (T1056.003)</t>
  </si>
  <si>
    <t xml:space="preserve">T1056.004</t>
  </si>
  <si>
    <t xml:space="preserve">Credential API Hooking (T1056.004)</t>
  </si>
  <si>
    <t xml:space="preserve">T1057</t>
  </si>
  <si>
    <t xml:space="preserve">Process Discovery (T1057)</t>
  </si>
  <si>
    <t xml:space="preserve">Command and Scripting Interpreter (T1059)</t>
  </si>
  <si>
    <t xml:space="preserve">T1059.001</t>
  </si>
  <si>
    <t xml:space="preserve">PowerShell (T1059.001)</t>
  </si>
  <si>
    <t xml:space="preserve">T1059.002</t>
  </si>
  <si>
    <t xml:space="preserve">AppleScript (T1059.002)</t>
  </si>
  <si>
    <t xml:space="preserve">T1059.003</t>
  </si>
  <si>
    <t xml:space="preserve">Windows Command Shell (T1059.003)</t>
  </si>
  <si>
    <t xml:space="preserve">T1059.004</t>
  </si>
  <si>
    <t xml:space="preserve">Unix Shell (T1059.004)</t>
  </si>
  <si>
    <t xml:space="preserve">T1059.005</t>
  </si>
  <si>
    <t xml:space="preserve">Visual Basic (T1059.005)</t>
  </si>
  <si>
    <t xml:space="preserve">T1059.006</t>
  </si>
  <si>
    <t xml:space="preserve">Python (T1059.006)</t>
  </si>
  <si>
    <t xml:space="preserve">T1059.007</t>
  </si>
  <si>
    <t xml:space="preserve">JavaScript (T1059.007)</t>
  </si>
  <si>
    <t xml:space="preserve">T1059.008</t>
  </si>
  <si>
    <t xml:space="preserve">Network Device CLI (T1059.008)</t>
  </si>
  <si>
    <t xml:space="preserve">T1059.009</t>
  </si>
  <si>
    <t xml:space="preserve">Cloud API (T1059.009)</t>
  </si>
  <si>
    <t xml:space="preserve">T1059.010</t>
  </si>
  <si>
    <t xml:space="preserve">AutoHotKey &amp; AutoIT (T1059.010)</t>
  </si>
  <si>
    <t xml:space="preserve">T1059.011</t>
  </si>
  <si>
    <t xml:space="preserve">Lua (T1059.011)</t>
  </si>
  <si>
    <t xml:space="preserve">T1068</t>
  </si>
  <si>
    <t xml:space="preserve">Exploitation for Privilege Escalation (T1068)</t>
  </si>
  <si>
    <t xml:space="preserve">T1069</t>
  </si>
  <si>
    <t xml:space="preserve">Permission Groups Discovery (T1069)</t>
  </si>
  <si>
    <t xml:space="preserve">T1069.001</t>
  </si>
  <si>
    <t xml:space="preserve">Local Groups (T1069.001)</t>
  </si>
  <si>
    <t xml:space="preserve">T1069.002</t>
  </si>
  <si>
    <t xml:space="preserve">Domain Groups (T1069.002)</t>
  </si>
  <si>
    <t xml:space="preserve">T1069.003</t>
  </si>
  <si>
    <t xml:space="preserve">Cloud Groups (T1069.003)</t>
  </si>
  <si>
    <t xml:space="preserve">T1070</t>
  </si>
  <si>
    <t xml:space="preserve">Indicator Removal (T1070)</t>
  </si>
  <si>
    <t xml:space="preserve">T1070.001</t>
  </si>
  <si>
    <t xml:space="preserve">Clear Windows Event Logs (T1070.001)</t>
  </si>
  <si>
    <t xml:space="preserve">T1070.002</t>
  </si>
  <si>
    <t xml:space="preserve">Clear Linux or Mac System Logs (T1070.002)</t>
  </si>
  <si>
    <t xml:space="preserve">T1070.003</t>
  </si>
  <si>
    <t xml:space="preserve">Clear Command History (T1070.003)</t>
  </si>
  <si>
    <t xml:space="preserve">T1070.004</t>
  </si>
  <si>
    <t xml:space="preserve">File Deletion (T1070.004)</t>
  </si>
  <si>
    <t xml:space="preserve">T1070.005</t>
  </si>
  <si>
    <t xml:space="preserve">Network Share Connection Removal (T1070.005)</t>
  </si>
  <si>
    <t xml:space="preserve">T1070.006</t>
  </si>
  <si>
    <t xml:space="preserve">Timestomp (T1070.006)</t>
  </si>
  <si>
    <t xml:space="preserve">T1070.007</t>
  </si>
  <si>
    <t xml:space="preserve">Clear Network Connection History and Configurations (T1070.007)</t>
  </si>
  <si>
    <t xml:space="preserve">T1070.008</t>
  </si>
  <si>
    <t xml:space="preserve">Clear Mailbox Data (T1070.008)</t>
  </si>
  <si>
    <t xml:space="preserve">T1070.009</t>
  </si>
  <si>
    <t xml:space="preserve">Clear Persistence (T1070.009)</t>
  </si>
  <si>
    <t xml:space="preserve">T1070.010</t>
  </si>
  <si>
    <t xml:space="preserve">Relocate Malware (T1070.010)</t>
  </si>
  <si>
    <t xml:space="preserve">T1071</t>
  </si>
  <si>
    <t xml:space="preserve">Application Layer Protocol (T1071)</t>
  </si>
  <si>
    <t xml:space="preserve">T1071.001</t>
  </si>
  <si>
    <t xml:space="preserve">Web Protocols (T1071.001)</t>
  </si>
  <si>
    <t xml:space="preserve">T1071.002</t>
  </si>
  <si>
    <t xml:space="preserve">File Transfer Protocols (T1071.002)</t>
  </si>
  <si>
    <t xml:space="preserve">T1071.003</t>
  </si>
  <si>
    <t xml:space="preserve">Mail Protocols (T1071.003)</t>
  </si>
  <si>
    <t xml:space="preserve">T1071.004</t>
  </si>
  <si>
    <t xml:space="preserve">DNS (T1071.004)</t>
  </si>
  <si>
    <t xml:space="preserve">T1071.005</t>
  </si>
  <si>
    <t xml:space="preserve">Publish/Subscribe Protocols (T1071.005)</t>
  </si>
  <si>
    <t xml:space="preserve">T1072</t>
  </si>
  <si>
    <t xml:space="preserve">Software Deployment Tools (T1072)</t>
  </si>
  <si>
    <t xml:space="preserve">Execution, Lateral Movement</t>
  </si>
  <si>
    <t xml:space="preserve">T1074</t>
  </si>
  <si>
    <t xml:space="preserve">Data Staged (T1074)</t>
  </si>
  <si>
    <t xml:space="preserve">T1074.001</t>
  </si>
  <si>
    <t xml:space="preserve">Local Data Staging (T1074.001)</t>
  </si>
  <si>
    <t xml:space="preserve">T1074.002</t>
  </si>
  <si>
    <t xml:space="preserve">Remote Data Staging (T1074.002)</t>
  </si>
  <si>
    <t xml:space="preserve">Valid Accounts (T1078)</t>
  </si>
  <si>
    <t xml:space="preserve">Defense Evasion, Initial Access, Persistence, Privilege Escalation</t>
  </si>
  <si>
    <t xml:space="preserve">T1078.001</t>
  </si>
  <si>
    <t xml:space="preserve">Default Accounts (T1078.001)</t>
  </si>
  <si>
    <t xml:space="preserve">T1078.002</t>
  </si>
  <si>
    <t xml:space="preserve">Domain Accounts (T1078.002)</t>
  </si>
  <si>
    <t xml:space="preserve">T1078.003</t>
  </si>
  <si>
    <t xml:space="preserve">Local Accounts (T1078.003)</t>
  </si>
  <si>
    <t xml:space="preserve">T1078.004</t>
  </si>
  <si>
    <t xml:space="preserve">Cloud Accounts (T1078.004)</t>
  </si>
  <si>
    <t xml:space="preserve">T1080</t>
  </si>
  <si>
    <t xml:space="preserve">Taint Shared Content (T1080)</t>
  </si>
  <si>
    <t xml:space="preserve">System Information Discovery (T1082)</t>
  </si>
  <si>
    <t xml:space="preserve">File and Directory Discovery (T1083)</t>
  </si>
  <si>
    <t xml:space="preserve">T1087</t>
  </si>
  <si>
    <t xml:space="preserve">Account Discovery (T1087)</t>
  </si>
  <si>
    <t xml:space="preserve">T1087.001</t>
  </si>
  <si>
    <t xml:space="preserve">Local Account (T1087.001)</t>
  </si>
  <si>
    <t xml:space="preserve">T1087.002</t>
  </si>
  <si>
    <t xml:space="preserve">Domain Account (T1087.002)</t>
  </si>
  <si>
    <t xml:space="preserve">T1087.003</t>
  </si>
  <si>
    <t xml:space="preserve">Email Account (T1087.003)</t>
  </si>
  <si>
    <t xml:space="preserve">T1087.004</t>
  </si>
  <si>
    <t xml:space="preserve">Cloud Account (T1087.004)</t>
  </si>
  <si>
    <t xml:space="preserve">T1090</t>
  </si>
  <si>
    <t xml:space="preserve">Proxy (T1090)</t>
  </si>
  <si>
    <t xml:space="preserve">T1090.001</t>
  </si>
  <si>
    <t xml:space="preserve">Internal Proxy (T1090.001)</t>
  </si>
  <si>
    <t xml:space="preserve">T1090.002</t>
  </si>
  <si>
    <t xml:space="preserve">External Proxy (T1090.002)</t>
  </si>
  <si>
    <t xml:space="preserve">T1090.003</t>
  </si>
  <si>
    <t xml:space="preserve">Multi-hop Proxy (T1090.003)</t>
  </si>
  <si>
    <t xml:space="preserve">T1090.004</t>
  </si>
  <si>
    <t xml:space="preserve">Domain Fronting (T1090.004)</t>
  </si>
  <si>
    <t xml:space="preserve">Replication Through Removable Media (T1091)</t>
  </si>
  <si>
    <t xml:space="preserve">Initial Access, Lateral Movement</t>
  </si>
  <si>
    <t xml:space="preserve">T1092</t>
  </si>
  <si>
    <t xml:space="preserve">Communication Through Removable Media (T1092)</t>
  </si>
  <si>
    <t xml:space="preserve">T1095</t>
  </si>
  <si>
    <t xml:space="preserve">Non-Application Layer Protocol (T1095)</t>
  </si>
  <si>
    <t xml:space="preserve">T1098</t>
  </si>
  <si>
    <t xml:space="preserve">Account Manipulation (T1098)</t>
  </si>
  <si>
    <t xml:space="preserve">T1098.001</t>
  </si>
  <si>
    <t xml:space="preserve">Additional Cloud Credentials (T1098.001)</t>
  </si>
  <si>
    <t xml:space="preserve">T1098.002</t>
  </si>
  <si>
    <t xml:space="preserve">Additional Email Delegate Permissions (T1098.002)</t>
  </si>
  <si>
    <t xml:space="preserve">T1098.003</t>
  </si>
  <si>
    <t xml:space="preserve">Additional Cloud Roles (T1098.003)</t>
  </si>
  <si>
    <t xml:space="preserve">T1098.004</t>
  </si>
  <si>
    <t xml:space="preserve">SSH Authorized Keys (T1098.004)</t>
  </si>
  <si>
    <t xml:space="preserve">T1098.005</t>
  </si>
  <si>
    <t xml:space="preserve">Device Registration (T1098.005)</t>
  </si>
  <si>
    <t xml:space="preserve">T1098.006</t>
  </si>
  <si>
    <t xml:space="preserve">Additional Container Cluster Roles (T1098.006)</t>
  </si>
  <si>
    <t xml:space="preserve">T1098.007</t>
  </si>
  <si>
    <t xml:space="preserve">Additional Local or Domain Groups (T1098.007)</t>
  </si>
  <si>
    <t xml:space="preserve">T1102</t>
  </si>
  <si>
    <t xml:space="preserve">Web Service (T1102)</t>
  </si>
  <si>
    <t xml:space="preserve">T1102.001</t>
  </si>
  <si>
    <t xml:space="preserve">Dead Drop Resolver (T1102.001)</t>
  </si>
  <si>
    <t xml:space="preserve">T1102.002</t>
  </si>
  <si>
    <t xml:space="preserve">Bidirectional Communication (T1102.002)</t>
  </si>
  <si>
    <t xml:space="preserve">T1102.003</t>
  </si>
  <si>
    <t xml:space="preserve">One-Way Communication (T1102.003)</t>
  </si>
  <si>
    <t xml:space="preserve">T1104</t>
  </si>
  <si>
    <t xml:space="preserve">Multi-Stage Channels (T1104)</t>
  </si>
  <si>
    <t xml:space="preserve">T1105</t>
  </si>
  <si>
    <t xml:space="preserve">Ingress Tool Transfer (T1105)</t>
  </si>
  <si>
    <t xml:space="preserve">T1106</t>
  </si>
  <si>
    <t xml:space="preserve">Native API (T1106)</t>
  </si>
  <si>
    <t xml:space="preserve">Brute Force (T1110)</t>
  </si>
  <si>
    <t xml:space="preserve">T1110.001</t>
  </si>
  <si>
    <t xml:space="preserve">Password Guessing (T1110.001)</t>
  </si>
  <si>
    <t xml:space="preserve">T1110.002</t>
  </si>
  <si>
    <t xml:space="preserve">Password Cracking (T1110.002)</t>
  </si>
  <si>
    <t xml:space="preserve">T1110.003</t>
  </si>
  <si>
    <t xml:space="preserve">Password Spraying (T1110.003)</t>
  </si>
  <si>
    <t xml:space="preserve">T1110.004</t>
  </si>
  <si>
    <t xml:space="preserve">Credential Stuffing (T1110.004)</t>
  </si>
  <si>
    <t xml:space="preserve">T1111</t>
  </si>
  <si>
    <t xml:space="preserve">Multi-Factor Authentication Interception (T1111)</t>
  </si>
  <si>
    <t xml:space="preserve">T1112</t>
  </si>
  <si>
    <t xml:space="preserve">Modify Registry (T1112)</t>
  </si>
  <si>
    <t xml:space="preserve">Screen Capture (T1113)</t>
  </si>
  <si>
    <t xml:space="preserve">Email Collection (T1114)</t>
  </si>
  <si>
    <t xml:space="preserve">T1114.001</t>
  </si>
  <si>
    <t xml:space="preserve">Local Email Collection (T1114.001)</t>
  </si>
  <si>
    <t xml:space="preserve">T1114.002</t>
  </si>
  <si>
    <t xml:space="preserve">Remote Email Collection (T1114.002)</t>
  </si>
  <si>
    <t xml:space="preserve">T1114.003</t>
  </si>
  <si>
    <t xml:space="preserve">Email Forwarding Rule (T1114.003)</t>
  </si>
  <si>
    <t xml:space="preserve">T1115</t>
  </si>
  <si>
    <t xml:space="preserve">Clipboard Data (T1115)</t>
  </si>
  <si>
    <t xml:space="preserve">T1119</t>
  </si>
  <si>
    <t xml:space="preserve">Automated Collection (T1119)</t>
  </si>
  <si>
    <t xml:space="preserve">T1120</t>
  </si>
  <si>
    <t xml:space="preserve">Peripheral Device Discovery (T1120)</t>
  </si>
  <si>
    <t xml:space="preserve">T1123</t>
  </si>
  <si>
    <t xml:space="preserve">Audio Capture (T1123)</t>
  </si>
  <si>
    <t xml:space="preserve">T1124</t>
  </si>
  <si>
    <t xml:space="preserve">System Time Discovery (T1124)</t>
  </si>
  <si>
    <t xml:space="preserve">T1125</t>
  </si>
  <si>
    <t xml:space="preserve">Video Capture (T1125)</t>
  </si>
  <si>
    <t xml:space="preserve">T1127</t>
  </si>
  <si>
    <t xml:space="preserve">Trusted Developer Utilities Proxy Execution (T1127)</t>
  </si>
  <si>
    <t xml:space="preserve">T1127.001</t>
  </si>
  <si>
    <t xml:space="preserve">MSBuild (T1127.001)</t>
  </si>
  <si>
    <t xml:space="preserve">T1127.002</t>
  </si>
  <si>
    <t xml:space="preserve">ClickOnce (T1127.002)</t>
  </si>
  <si>
    <t xml:space="preserve">T1129</t>
  </si>
  <si>
    <t xml:space="preserve">Shared Modules (T1129)</t>
  </si>
  <si>
    <t xml:space="preserve">T1132</t>
  </si>
  <si>
    <t xml:space="preserve">Data Encoding (T1132)</t>
  </si>
  <si>
    <t xml:space="preserve">T1132.001</t>
  </si>
  <si>
    <t xml:space="preserve">Standard Encoding (T1132.001)</t>
  </si>
  <si>
    <t xml:space="preserve">T1132.002</t>
  </si>
  <si>
    <t xml:space="preserve">Non-Standard Encoding (T1132.002)</t>
  </si>
  <si>
    <t xml:space="preserve">T1133</t>
  </si>
  <si>
    <t xml:space="preserve">External Remote Services (T1133)</t>
  </si>
  <si>
    <t xml:space="preserve">Initial Access, Persistence</t>
  </si>
  <si>
    <t xml:space="preserve">Access Token Manipulation (T1134)</t>
  </si>
  <si>
    <t xml:space="preserve">T1134.001</t>
  </si>
  <si>
    <t xml:space="preserve">Token Impersonation/Theft (T1134.001)</t>
  </si>
  <si>
    <t xml:space="preserve">T1134.002</t>
  </si>
  <si>
    <t xml:space="preserve">Create Process with Token (T1134.002)</t>
  </si>
  <si>
    <t xml:space="preserve">T1134.003</t>
  </si>
  <si>
    <t xml:space="preserve">Make and Impersonate Token (T1134.003)</t>
  </si>
  <si>
    <t xml:space="preserve">T1134.004</t>
  </si>
  <si>
    <t xml:space="preserve">Parent PID Spoofing (T1134.004)</t>
  </si>
  <si>
    <t xml:space="preserve">T1134.005</t>
  </si>
  <si>
    <t xml:space="preserve">SID-History Injection (T1134.005)</t>
  </si>
  <si>
    <t xml:space="preserve">T1135</t>
  </si>
  <si>
    <t xml:space="preserve">Network Share Discovery (T1135)</t>
  </si>
  <si>
    <t xml:space="preserve">Create Account (T1136)</t>
  </si>
  <si>
    <t xml:space="preserve">T1136.001</t>
  </si>
  <si>
    <t xml:space="preserve">Local Account (T1136.001)</t>
  </si>
  <si>
    <t xml:space="preserve">T1136.002</t>
  </si>
  <si>
    <t xml:space="preserve">Domain Account (T1136.002)</t>
  </si>
  <si>
    <t xml:space="preserve">T1136.003</t>
  </si>
  <si>
    <t xml:space="preserve">Cloud Account (T1136.003)</t>
  </si>
  <si>
    <t xml:space="preserve">T1137</t>
  </si>
  <si>
    <t xml:space="preserve">Office Application Startup (T1137)</t>
  </si>
  <si>
    <t xml:space="preserve">T1137.001</t>
  </si>
  <si>
    <t xml:space="preserve">Office Template Macros (T1137.001)</t>
  </si>
  <si>
    <t xml:space="preserve">T1137.002</t>
  </si>
  <si>
    <t xml:space="preserve">Office Test (T1137.002)</t>
  </si>
  <si>
    <t xml:space="preserve">T1137.003</t>
  </si>
  <si>
    <t xml:space="preserve">Outlook Forms (T1137.003)</t>
  </si>
  <si>
    <t xml:space="preserve">T1137.004</t>
  </si>
  <si>
    <t xml:space="preserve">Outlook Home Page (T1137.004)</t>
  </si>
  <si>
    <t xml:space="preserve">T1137.005</t>
  </si>
  <si>
    <t xml:space="preserve">Outlook Rules (T1137.005)</t>
  </si>
  <si>
    <t xml:space="preserve">T1137.006</t>
  </si>
  <si>
    <t xml:space="preserve">Add-ins (T1137.006)</t>
  </si>
  <si>
    <t xml:space="preserve">T1140</t>
  </si>
  <si>
    <t xml:space="preserve">Deobfuscate/Decode Files or Information (T1140)</t>
  </si>
  <si>
    <t xml:space="preserve">T1176</t>
  </si>
  <si>
    <t xml:space="preserve">Browser Extensions (T1176)</t>
  </si>
  <si>
    <t xml:space="preserve">T1185</t>
  </si>
  <si>
    <t xml:space="preserve">Browser Session Hijacking (T1185)</t>
  </si>
  <si>
    <t xml:space="preserve">T1187</t>
  </si>
  <si>
    <t xml:space="preserve">Forced Authentication (T1187)</t>
  </si>
  <si>
    <t xml:space="preserve">T1189</t>
  </si>
  <si>
    <t xml:space="preserve">Drive-by Compromise (T1189)</t>
  </si>
  <si>
    <t xml:space="preserve">Initial Access</t>
  </si>
  <si>
    <t xml:space="preserve">Exploit Public-Facing Application (T1190)</t>
  </si>
  <si>
    <t xml:space="preserve">T1195</t>
  </si>
  <si>
    <t xml:space="preserve">Supply Chain Compromise (T1195)</t>
  </si>
  <si>
    <t xml:space="preserve">T1195.001</t>
  </si>
  <si>
    <t xml:space="preserve">Compromise Software Dependencies and Development Tools (T1195.001)</t>
  </si>
  <si>
    <t xml:space="preserve">T1195.002</t>
  </si>
  <si>
    <t xml:space="preserve">Compromise Software Supply Chain (T1195.002)</t>
  </si>
  <si>
    <t xml:space="preserve">T1195.003</t>
  </si>
  <si>
    <t xml:space="preserve">Compromise Hardware Supply Chain (T1195.003)</t>
  </si>
  <si>
    <t xml:space="preserve">T1197</t>
  </si>
  <si>
    <t xml:space="preserve">BITS Jobs (T1197)</t>
  </si>
  <si>
    <t xml:space="preserve">Defense Evasion, Persistence</t>
  </si>
  <si>
    <t xml:space="preserve">T1199</t>
  </si>
  <si>
    <t xml:space="preserve">Trusted Relationship (T1199)</t>
  </si>
  <si>
    <t xml:space="preserve">T1200</t>
  </si>
  <si>
    <t xml:space="preserve">Hardware Additions (T1200)</t>
  </si>
  <si>
    <t xml:space="preserve">T1201</t>
  </si>
  <si>
    <t xml:space="preserve">Password Policy Discovery (T1201)</t>
  </si>
  <si>
    <t xml:space="preserve">T1202</t>
  </si>
  <si>
    <t xml:space="preserve">Indirect Command Execution (T1202)</t>
  </si>
  <si>
    <t xml:space="preserve">Exploitation for Client Execution (T1203)</t>
  </si>
  <si>
    <t xml:space="preserve">T1204</t>
  </si>
  <si>
    <t xml:space="preserve">User Execution (T1204)</t>
  </si>
  <si>
    <t xml:space="preserve">T1204.001</t>
  </si>
  <si>
    <t xml:space="preserve">Malicious Link (T1204.001)</t>
  </si>
  <si>
    <t xml:space="preserve">T1204.002</t>
  </si>
  <si>
    <t xml:space="preserve">Malicious File (T1204.002)</t>
  </si>
  <si>
    <t xml:space="preserve">T1204.003</t>
  </si>
  <si>
    <t xml:space="preserve">Malicious Image (T1204.003)</t>
  </si>
  <si>
    <t xml:space="preserve">T1205</t>
  </si>
  <si>
    <t xml:space="preserve">Traffic Signaling (T1205)</t>
  </si>
  <si>
    <t xml:space="preserve">Command and Control, Defense Evasion, Persistence</t>
  </si>
  <si>
    <t xml:space="preserve">T1205.001</t>
  </si>
  <si>
    <t xml:space="preserve">Port Knocking (T1205.001)</t>
  </si>
  <si>
    <t xml:space="preserve">T1205.002</t>
  </si>
  <si>
    <t xml:space="preserve">Socket Filters (T1205.002)</t>
  </si>
  <si>
    <t xml:space="preserve">T1207</t>
  </si>
  <si>
    <t xml:space="preserve">Rogue Domain Controller (T1207)</t>
  </si>
  <si>
    <t xml:space="preserve">T1210</t>
  </si>
  <si>
    <t xml:space="preserve">Exploitation of Remote Services (T1210)</t>
  </si>
  <si>
    <t xml:space="preserve">T1211</t>
  </si>
  <si>
    <t xml:space="preserve">Exploitation for Defense Evasion (T1211)</t>
  </si>
  <si>
    <t xml:space="preserve">T1212</t>
  </si>
  <si>
    <t xml:space="preserve">Exploitation for Credential Access (T1212)</t>
  </si>
  <si>
    <t xml:space="preserve">T1213</t>
  </si>
  <si>
    <t xml:space="preserve">Data from Information Repositories (T1213)</t>
  </si>
  <si>
    <t xml:space="preserve">T1213.001</t>
  </si>
  <si>
    <t xml:space="preserve">Confluence (T1213.001)</t>
  </si>
  <si>
    <t xml:space="preserve">T1213.002</t>
  </si>
  <si>
    <t xml:space="preserve">Sharepoint (T1213.002)</t>
  </si>
  <si>
    <t xml:space="preserve">T1213.003</t>
  </si>
  <si>
    <t xml:space="preserve">Code Repositories (T1213.003)</t>
  </si>
  <si>
    <t xml:space="preserve">T1213.004</t>
  </si>
  <si>
    <t xml:space="preserve">Customer Relationship Management Software (T1213.004)</t>
  </si>
  <si>
    <t xml:space="preserve">T1213.005</t>
  </si>
  <si>
    <t xml:space="preserve">Messaging Applications (T1213.005)</t>
  </si>
  <si>
    <t xml:space="preserve">T1216</t>
  </si>
  <si>
    <t xml:space="preserve">System Script Proxy Execution (T1216)</t>
  </si>
  <si>
    <t xml:space="preserve">T1216.001</t>
  </si>
  <si>
    <t xml:space="preserve">PubPrn (T1216.001)</t>
  </si>
  <si>
    <t xml:space="preserve">T1216.002</t>
  </si>
  <si>
    <t xml:space="preserve">SyncAppvPublishingServer (T1216.002)</t>
  </si>
  <si>
    <t xml:space="preserve">T1217</t>
  </si>
  <si>
    <t xml:space="preserve">Browser Information Discovery (T1217)</t>
  </si>
  <si>
    <t xml:space="preserve">System Binary Proxy Execution (T1218)</t>
  </si>
  <si>
    <t xml:space="preserve">T1218.001</t>
  </si>
  <si>
    <t xml:space="preserve">Compiled HTML File (T1218.001)</t>
  </si>
  <si>
    <t xml:space="preserve">T1218.002</t>
  </si>
  <si>
    <t xml:space="preserve">Control Panel (T1218.002)</t>
  </si>
  <si>
    <t xml:space="preserve">T1218.003</t>
  </si>
  <si>
    <t xml:space="preserve">CMSTP (T1218.003)</t>
  </si>
  <si>
    <t xml:space="preserve">T1218.004</t>
  </si>
  <si>
    <t xml:space="preserve">InstallUtil (T1218.004)</t>
  </si>
  <si>
    <t xml:space="preserve">T1218.005</t>
  </si>
  <si>
    <t xml:space="preserve">Mshta (T1218.005)</t>
  </si>
  <si>
    <t xml:space="preserve">T1218.007</t>
  </si>
  <si>
    <t xml:space="preserve">Msiexec (T1218.007)</t>
  </si>
  <si>
    <t xml:space="preserve">T1218.008</t>
  </si>
  <si>
    <t xml:space="preserve">Odbcconf (T1218.008)</t>
  </si>
  <si>
    <t xml:space="preserve">T1218.009</t>
  </si>
  <si>
    <t xml:space="preserve">Regsvcs/Regasm (T1218.009)</t>
  </si>
  <si>
    <t xml:space="preserve">T1218.010</t>
  </si>
  <si>
    <t xml:space="preserve">Regsvr32 (T1218.010)</t>
  </si>
  <si>
    <t xml:space="preserve">T1218.011</t>
  </si>
  <si>
    <t xml:space="preserve">Rundll32 (T1218.011)</t>
  </si>
  <si>
    <t xml:space="preserve">T1218.012</t>
  </si>
  <si>
    <t xml:space="preserve">Verclsid (T1218.012)</t>
  </si>
  <si>
    <t xml:space="preserve">T1218.013</t>
  </si>
  <si>
    <t xml:space="preserve">Mavinject (T1218.013)</t>
  </si>
  <si>
    <t xml:space="preserve">T1218.014</t>
  </si>
  <si>
    <t xml:space="preserve">MMC (T1218.014)</t>
  </si>
  <si>
    <t xml:space="preserve">T1218.015</t>
  </si>
  <si>
    <t xml:space="preserve">Electron Applications (T1218.015)</t>
  </si>
  <si>
    <t xml:space="preserve">T1219</t>
  </si>
  <si>
    <t xml:space="preserve">Remote Access Software (T1219)</t>
  </si>
  <si>
    <t xml:space="preserve">XSL Script Processing (T1220)</t>
  </si>
  <si>
    <t xml:space="preserve">T1221</t>
  </si>
  <si>
    <t xml:space="preserve">Template Injection (T1221)</t>
  </si>
  <si>
    <t xml:space="preserve">T1222</t>
  </si>
  <si>
    <t xml:space="preserve">File and Directory Permissions Modification (T1222)</t>
  </si>
  <si>
    <t xml:space="preserve">T1222.001</t>
  </si>
  <si>
    <t xml:space="preserve">Windows File and Directory Permissions Modification (T1222.001)</t>
  </si>
  <si>
    <t xml:space="preserve">T1222.002</t>
  </si>
  <si>
    <t xml:space="preserve">Linux and Mac File and Directory Permissions Modification (T1222.002)</t>
  </si>
  <si>
    <t xml:space="preserve">T1480</t>
  </si>
  <si>
    <t xml:space="preserve">Execution Guardrails (T1480)</t>
  </si>
  <si>
    <t xml:space="preserve">T1480.001</t>
  </si>
  <si>
    <t xml:space="preserve">Environmental Keying (T1480.001)</t>
  </si>
  <si>
    <t xml:space="preserve">T1480.002</t>
  </si>
  <si>
    <t xml:space="preserve">Mutual Exclusion (T1480.002)</t>
  </si>
  <si>
    <t xml:space="preserve">T1482</t>
  </si>
  <si>
    <t xml:space="preserve">Domain Trust Discovery (T1482)</t>
  </si>
  <si>
    <t xml:space="preserve">T1484</t>
  </si>
  <si>
    <t xml:space="preserve">Domain or Tenant Policy Modification (T1484)</t>
  </si>
  <si>
    <t xml:space="preserve">T1484.001</t>
  </si>
  <si>
    <t xml:space="preserve">Group Policy Modification (T1484.001)</t>
  </si>
  <si>
    <t xml:space="preserve">T1484.002</t>
  </si>
  <si>
    <t xml:space="preserve">Trust Modification (T1484.002)</t>
  </si>
  <si>
    <t xml:space="preserve">T1485</t>
  </si>
  <si>
    <t xml:space="preserve">Data Destruction (T1485)</t>
  </si>
  <si>
    <t xml:space="preserve">Impact</t>
  </si>
  <si>
    <t xml:space="preserve">T1485.001</t>
  </si>
  <si>
    <t xml:space="preserve">Lifecycle-Triggered Deletion (T1485.001)</t>
  </si>
  <si>
    <t xml:space="preserve">T1486</t>
  </si>
  <si>
    <t xml:space="preserve">Data Encrypted for Impact (T1486)</t>
  </si>
  <si>
    <t xml:space="preserve">T1489</t>
  </si>
  <si>
    <t xml:space="preserve">Service Stop (T1489)</t>
  </si>
  <si>
    <t xml:space="preserve">T1490</t>
  </si>
  <si>
    <t xml:space="preserve">Inhibit System Recovery (T1490)</t>
  </si>
  <si>
    <t xml:space="preserve">T1491</t>
  </si>
  <si>
    <t xml:space="preserve">Defacement (T1491)</t>
  </si>
  <si>
    <t xml:space="preserve">T1491.001</t>
  </si>
  <si>
    <t xml:space="preserve">Internal Defacement (T1491.001)</t>
  </si>
  <si>
    <t xml:space="preserve">T1491.002</t>
  </si>
  <si>
    <t xml:space="preserve">External Defacement (T1491.002)</t>
  </si>
  <si>
    <t xml:space="preserve">T1495</t>
  </si>
  <si>
    <t xml:space="preserve">Firmware Corruption (T1495)</t>
  </si>
  <si>
    <t xml:space="preserve">T1496</t>
  </si>
  <si>
    <t xml:space="preserve">Resource Hijacking (T1496)</t>
  </si>
  <si>
    <t xml:space="preserve">T1496.001</t>
  </si>
  <si>
    <t xml:space="preserve">Compute Hijacking (T1496.001)</t>
  </si>
  <si>
    <t xml:space="preserve">T1496.002</t>
  </si>
  <si>
    <t xml:space="preserve">Bandwidth Hijacking (T1496.002)</t>
  </si>
  <si>
    <t xml:space="preserve">T1496.003</t>
  </si>
  <si>
    <t xml:space="preserve">SMS Pumping (T1496.003)</t>
  </si>
  <si>
    <t xml:space="preserve">T1496.004</t>
  </si>
  <si>
    <t xml:space="preserve">Cloud Service Hijacking (T1496.004)</t>
  </si>
  <si>
    <t xml:space="preserve">Virtualization/Sandbox Evasion (T1497)</t>
  </si>
  <si>
    <t xml:space="preserve">Defense Evasion, Discovery</t>
  </si>
  <si>
    <t xml:space="preserve">T1497.001</t>
  </si>
  <si>
    <t xml:space="preserve">System Checks (T1497.001)</t>
  </si>
  <si>
    <t xml:space="preserve">T1497.002</t>
  </si>
  <si>
    <t xml:space="preserve">User Activity Based Checks (T1497.002)</t>
  </si>
  <si>
    <t xml:space="preserve">T1497.003</t>
  </si>
  <si>
    <t xml:space="preserve">Time Based Evasion (T1497.003)</t>
  </si>
  <si>
    <t xml:space="preserve">T1498</t>
  </si>
  <si>
    <t xml:space="preserve">Network Denial of Service (T1498)</t>
  </si>
  <si>
    <t xml:space="preserve">T1498.001</t>
  </si>
  <si>
    <t xml:space="preserve">Direct Network Flood (T1498.001)</t>
  </si>
  <si>
    <t xml:space="preserve">T1498.002</t>
  </si>
  <si>
    <t xml:space="preserve">Reflection Amplification (T1498.002)</t>
  </si>
  <si>
    <t xml:space="preserve">T1499</t>
  </si>
  <si>
    <t xml:space="preserve">Endpoint Denial of Service (T1499)</t>
  </si>
  <si>
    <t xml:space="preserve">T1499.001</t>
  </si>
  <si>
    <t xml:space="preserve">OS Exhaustion Flood (T1499.001)</t>
  </si>
  <si>
    <t xml:space="preserve">T1499.002</t>
  </si>
  <si>
    <t xml:space="preserve">Service Exhaustion Flood (T1499.002)</t>
  </si>
  <si>
    <t xml:space="preserve">T1499.003</t>
  </si>
  <si>
    <t xml:space="preserve">Application Exhaustion Flood (T1499.003)</t>
  </si>
  <si>
    <t xml:space="preserve">T1499.004</t>
  </si>
  <si>
    <t xml:space="preserve">Application or System Exploitation (T1499.004)</t>
  </si>
  <si>
    <t xml:space="preserve">T1505</t>
  </si>
  <si>
    <t xml:space="preserve">Server Software Component (T1505)</t>
  </si>
  <si>
    <t xml:space="preserve">T1505.001</t>
  </si>
  <si>
    <t xml:space="preserve">SQL Stored Procedures (T1505.001)</t>
  </si>
  <si>
    <t xml:space="preserve">T1505.002</t>
  </si>
  <si>
    <t xml:space="preserve">Transport Agent (T1505.002)</t>
  </si>
  <si>
    <t xml:space="preserve">T1505.003</t>
  </si>
  <si>
    <t xml:space="preserve">Web Shell (T1505.003)</t>
  </si>
  <si>
    <t xml:space="preserve">T1505.004</t>
  </si>
  <si>
    <t xml:space="preserve">IIS Components (T1505.004)</t>
  </si>
  <si>
    <t xml:space="preserve">T1505.005</t>
  </si>
  <si>
    <t xml:space="preserve">Terminal Services DLL (T1505.005)</t>
  </si>
  <si>
    <t xml:space="preserve">Software Discovery (T1518)</t>
  </si>
  <si>
    <t xml:space="preserve">T1518.001</t>
  </si>
  <si>
    <t xml:space="preserve">Security Software Discovery (T1518.001)</t>
  </si>
  <si>
    <t xml:space="preserve">T1525</t>
  </si>
  <si>
    <t xml:space="preserve">Implant Internal Image (T1525)</t>
  </si>
  <si>
    <t xml:space="preserve">T1526</t>
  </si>
  <si>
    <t xml:space="preserve">Cloud Service Discovery (T1526)</t>
  </si>
  <si>
    <t xml:space="preserve">T1528</t>
  </si>
  <si>
    <t xml:space="preserve">Steal Application Access Token (T1528)</t>
  </si>
  <si>
    <t xml:space="preserve">T1529</t>
  </si>
  <si>
    <t xml:space="preserve">System Shutdown/Reboot (T1529)</t>
  </si>
  <si>
    <t xml:space="preserve">T1530</t>
  </si>
  <si>
    <t xml:space="preserve">Data from Cloud Storage (T1530)</t>
  </si>
  <si>
    <t xml:space="preserve">T1531</t>
  </si>
  <si>
    <t xml:space="preserve">Account Access Removal (T1531)</t>
  </si>
  <si>
    <t xml:space="preserve">T1534</t>
  </si>
  <si>
    <t xml:space="preserve">Internal Spearphishing (T1534)</t>
  </si>
  <si>
    <t xml:space="preserve">T1535</t>
  </si>
  <si>
    <t xml:space="preserve">Unused/Unsupported Cloud Regions (T1535)</t>
  </si>
  <si>
    <t xml:space="preserve">T1537</t>
  </si>
  <si>
    <t xml:space="preserve">Transfer Data to Cloud Account (T1537)</t>
  </si>
  <si>
    <t xml:space="preserve">T1538</t>
  </si>
  <si>
    <t xml:space="preserve">Cloud Service Dashboard (T1538)</t>
  </si>
  <si>
    <t xml:space="preserve">T1539</t>
  </si>
  <si>
    <t xml:space="preserve">Steal Web Session Cookie (T1539)</t>
  </si>
  <si>
    <t xml:space="preserve">T1542</t>
  </si>
  <si>
    <t xml:space="preserve">Pre-OS Boot (T1542)</t>
  </si>
  <si>
    <t xml:space="preserve">T1542.001</t>
  </si>
  <si>
    <t xml:space="preserve">System Firmware (T1542.001)</t>
  </si>
  <si>
    <t xml:space="preserve">T1542.002</t>
  </si>
  <si>
    <t xml:space="preserve">Component Firmware (T1542.002)</t>
  </si>
  <si>
    <t xml:space="preserve">T1542.003</t>
  </si>
  <si>
    <t xml:space="preserve">Bootkit (T1542.003)</t>
  </si>
  <si>
    <t xml:space="preserve">T1542.004</t>
  </si>
  <si>
    <t xml:space="preserve">ROMMONkit (T1542.004)</t>
  </si>
  <si>
    <t xml:space="preserve">T1542.005</t>
  </si>
  <si>
    <t xml:space="preserve">TFTP Boot (T1542.005)</t>
  </si>
  <si>
    <t xml:space="preserve">T1543</t>
  </si>
  <si>
    <t xml:space="preserve">Create or Modify System Process (T1543)</t>
  </si>
  <si>
    <t xml:space="preserve">T1543.001</t>
  </si>
  <si>
    <t xml:space="preserve">Launch Agent (T1543.001)</t>
  </si>
  <si>
    <t xml:space="preserve">T1543.002</t>
  </si>
  <si>
    <t xml:space="preserve">Systemd Service (T1543.002)</t>
  </si>
  <si>
    <t xml:space="preserve">T1543.003</t>
  </si>
  <si>
    <t xml:space="preserve">Windows Service (T1543.003)</t>
  </si>
  <si>
    <t xml:space="preserve">T1543.004</t>
  </si>
  <si>
    <t xml:space="preserve">Launch Daemon (T1543.004)</t>
  </si>
  <si>
    <t xml:space="preserve">T1543.005</t>
  </si>
  <si>
    <t xml:space="preserve">Container Service (T1543.005)</t>
  </si>
  <si>
    <t xml:space="preserve">T1546</t>
  </si>
  <si>
    <t xml:space="preserve">Event Triggered Execution (T1546)</t>
  </si>
  <si>
    <t xml:space="preserve">T1546.001</t>
  </si>
  <si>
    <t xml:space="preserve">Change Default File Association (T1546.001)</t>
  </si>
  <si>
    <t xml:space="preserve">T1546.002</t>
  </si>
  <si>
    <t xml:space="preserve">Screensaver (T1546.002)</t>
  </si>
  <si>
    <t xml:space="preserve">T1546.003</t>
  </si>
  <si>
    <t xml:space="preserve">Windows Management Instrumentation Event Subscription (T1546.003)</t>
  </si>
  <si>
    <t xml:space="preserve">T1546.004</t>
  </si>
  <si>
    <t xml:space="preserve">Unix Shell Configuration Modification (T1546.004)</t>
  </si>
  <si>
    <t xml:space="preserve">T1546.005</t>
  </si>
  <si>
    <t xml:space="preserve">Trap (T1546.005)</t>
  </si>
  <si>
    <t xml:space="preserve">T1546.006</t>
  </si>
  <si>
    <t xml:space="preserve">LC_LOAD_DYLIB Addition (T1546.006)</t>
  </si>
  <si>
    <t xml:space="preserve">T1546.007</t>
  </si>
  <si>
    <t xml:space="preserve">Netsh Helper DLL (T1546.007)</t>
  </si>
  <si>
    <t xml:space="preserve">T1546.008</t>
  </si>
  <si>
    <t xml:space="preserve">Accessibility Features (T1546.008)</t>
  </si>
  <si>
    <t xml:space="preserve">T1546.009</t>
  </si>
  <si>
    <t xml:space="preserve">AppCert DLLs (T1546.009)</t>
  </si>
  <si>
    <t xml:space="preserve">T1546.010</t>
  </si>
  <si>
    <t xml:space="preserve">AppInit DLLs (T1546.010)</t>
  </si>
  <si>
    <t xml:space="preserve">T1546.011</t>
  </si>
  <si>
    <t xml:space="preserve">Application Shimming (T1546.011)</t>
  </si>
  <si>
    <t xml:space="preserve">T1546.012</t>
  </si>
  <si>
    <t xml:space="preserve">Image File Execution Options Injection (T1546.012)</t>
  </si>
  <si>
    <t xml:space="preserve">T1546.013</t>
  </si>
  <si>
    <t xml:space="preserve">PowerShell Profile (T1546.013)</t>
  </si>
  <si>
    <t xml:space="preserve">T1546.014</t>
  </si>
  <si>
    <t xml:space="preserve">Emond (T1546.014)</t>
  </si>
  <si>
    <t xml:space="preserve">T1546.015</t>
  </si>
  <si>
    <t xml:space="preserve">Component Object Model Hijacking (T1546.015)</t>
  </si>
  <si>
    <t xml:space="preserve">T1546.016</t>
  </si>
  <si>
    <t xml:space="preserve">Installer Packages (T1546.016)</t>
  </si>
  <si>
    <t xml:space="preserve">T1546.017</t>
  </si>
  <si>
    <t xml:space="preserve">Udev Rules (T1546.017)</t>
  </si>
  <si>
    <t xml:space="preserve">Boot or Logon Autostart Execution (T1547)</t>
  </si>
  <si>
    <t xml:space="preserve">T1547.001</t>
  </si>
  <si>
    <t xml:space="preserve">Registry Run Keys / Startup Folder (T1547.001)</t>
  </si>
  <si>
    <t xml:space="preserve">T1547.002</t>
  </si>
  <si>
    <t xml:space="preserve">Authentication Package (T1547.002)</t>
  </si>
  <si>
    <t xml:space="preserve">T1547.003</t>
  </si>
  <si>
    <t xml:space="preserve">Time Providers (T1547.003)</t>
  </si>
  <si>
    <t xml:space="preserve">T1547.004</t>
  </si>
  <si>
    <t xml:space="preserve">Winlogon Helper DLL (T1547.004)</t>
  </si>
  <si>
    <t xml:space="preserve">T1547.005</t>
  </si>
  <si>
    <t xml:space="preserve">Security Support Provider (T1547.005)</t>
  </si>
  <si>
    <t xml:space="preserve">T1547.006</t>
  </si>
  <si>
    <t xml:space="preserve">Kernel Modules and Extensions (T1547.006)</t>
  </si>
  <si>
    <t xml:space="preserve">T1547.007</t>
  </si>
  <si>
    <t xml:space="preserve">Re-opened Applications (T1547.007)</t>
  </si>
  <si>
    <t xml:space="preserve">T1547.008</t>
  </si>
  <si>
    <t xml:space="preserve">LSASS Driver (T1547.008)</t>
  </si>
  <si>
    <t xml:space="preserve">T1547.009</t>
  </si>
  <si>
    <t xml:space="preserve">Shortcut Modification (T1547.009)</t>
  </si>
  <si>
    <t xml:space="preserve">T1547.010</t>
  </si>
  <si>
    <t xml:space="preserve">Port Monitors (T1547.010)</t>
  </si>
  <si>
    <t xml:space="preserve">T1547.012</t>
  </si>
  <si>
    <t xml:space="preserve">Print Processors (T1547.012)</t>
  </si>
  <si>
    <t xml:space="preserve">T1547.013</t>
  </si>
  <si>
    <t xml:space="preserve">XDG Autostart Entries (T1547.013)</t>
  </si>
  <si>
    <t xml:space="preserve">T1547.014</t>
  </si>
  <si>
    <t xml:space="preserve">Active Setup (T1547.014)</t>
  </si>
  <si>
    <t xml:space="preserve">T1547.015</t>
  </si>
  <si>
    <t xml:space="preserve">Login Items (T1547.015)</t>
  </si>
  <si>
    <t xml:space="preserve">T1548</t>
  </si>
  <si>
    <t xml:space="preserve">Abuse Elevation Control Mechanism (T1548)</t>
  </si>
  <si>
    <t xml:space="preserve">T1548.001</t>
  </si>
  <si>
    <t xml:space="preserve">Setuid and Setgid (T1548.001)</t>
  </si>
  <si>
    <t xml:space="preserve">T1548.002</t>
  </si>
  <si>
    <t xml:space="preserve">Bypass User Account Control (T1548.002)</t>
  </si>
  <si>
    <t xml:space="preserve">T1548.003</t>
  </si>
  <si>
    <t xml:space="preserve">Sudo and Sudo Caching (T1548.003)</t>
  </si>
  <si>
    <t xml:space="preserve">T1548.004</t>
  </si>
  <si>
    <t xml:space="preserve">Elevated Execution with Prompt (T1548.004)</t>
  </si>
  <si>
    <t xml:space="preserve">T1548.005</t>
  </si>
  <si>
    <t xml:space="preserve">Temporary Elevated Cloud Access (T1548.005)</t>
  </si>
  <si>
    <t xml:space="preserve">T1548.006</t>
  </si>
  <si>
    <t xml:space="preserve">TCC Manipulation (T1548.006)</t>
  </si>
  <si>
    <t xml:space="preserve">T1550</t>
  </si>
  <si>
    <t xml:space="preserve">Use Alternate Authentication Material (T1550)</t>
  </si>
  <si>
    <t xml:space="preserve">Defense Evasion, Lateral Movement</t>
  </si>
  <si>
    <t xml:space="preserve">T1550.001</t>
  </si>
  <si>
    <t xml:space="preserve">Application Access Token (T1550.001)</t>
  </si>
  <si>
    <t xml:space="preserve">T1550.002</t>
  </si>
  <si>
    <t xml:space="preserve">Pass the Hash (T1550.002)</t>
  </si>
  <si>
    <t xml:space="preserve">T1550.003</t>
  </si>
  <si>
    <t xml:space="preserve">Pass the Ticket (T1550.003)</t>
  </si>
  <si>
    <t xml:space="preserve">T1550.004</t>
  </si>
  <si>
    <t xml:space="preserve">Web Session Cookie (T1550.004)</t>
  </si>
  <si>
    <t xml:space="preserve">Unsecured Credentials (T1552)</t>
  </si>
  <si>
    <t xml:space="preserve">T1552.001</t>
  </si>
  <si>
    <t xml:space="preserve">Credentials In Files (T1552.001)</t>
  </si>
  <si>
    <t xml:space="preserve">T1552.002</t>
  </si>
  <si>
    <t xml:space="preserve">Credentials in Registry (T1552.002)</t>
  </si>
  <si>
    <t xml:space="preserve">T1552.003</t>
  </si>
  <si>
    <t xml:space="preserve">Bash History (T1552.003)</t>
  </si>
  <si>
    <t xml:space="preserve">T1552.004</t>
  </si>
  <si>
    <t xml:space="preserve">Private Keys (T1552.004)</t>
  </si>
  <si>
    <t xml:space="preserve">T1552.005</t>
  </si>
  <si>
    <t xml:space="preserve">Cloud Instance Metadata API (T1552.005)</t>
  </si>
  <si>
    <t xml:space="preserve">T1552.006</t>
  </si>
  <si>
    <t xml:space="preserve">Group Policy Preferences (T1552.006)</t>
  </si>
  <si>
    <t xml:space="preserve">T1552.007</t>
  </si>
  <si>
    <t xml:space="preserve">Container API (T1552.007)</t>
  </si>
  <si>
    <t xml:space="preserve">T1552.008</t>
  </si>
  <si>
    <t xml:space="preserve">Chat Messages (T1552.008)</t>
  </si>
  <si>
    <t xml:space="preserve">T1553</t>
  </si>
  <si>
    <t xml:space="preserve">Subvert Trust Controls (T1553)</t>
  </si>
  <si>
    <t xml:space="preserve">T1553.001</t>
  </si>
  <si>
    <t xml:space="preserve">Gatekeeper Bypass (T1553.001)</t>
  </si>
  <si>
    <t xml:space="preserve">T1553.002</t>
  </si>
  <si>
    <t xml:space="preserve">Code Signing (T1553.002)</t>
  </si>
  <si>
    <t xml:space="preserve">T1553.003</t>
  </si>
  <si>
    <t xml:space="preserve">SIP and Trust Provider Hijacking (T1553.003)</t>
  </si>
  <si>
    <t xml:space="preserve">T1553.004</t>
  </si>
  <si>
    <t xml:space="preserve">Install Root Certificate (T1553.004)</t>
  </si>
  <si>
    <t xml:space="preserve">T1553.005</t>
  </si>
  <si>
    <t xml:space="preserve">Mark-of-the-Web Bypass (T1553.005)</t>
  </si>
  <si>
    <t xml:space="preserve">T1553.006</t>
  </si>
  <si>
    <t xml:space="preserve">Code Signing Policy Modification (T1553.006)</t>
  </si>
  <si>
    <t xml:space="preserve">T1554</t>
  </si>
  <si>
    <t xml:space="preserve">Compromise Host Software Binary (T1554)</t>
  </si>
  <si>
    <t xml:space="preserve">T1555</t>
  </si>
  <si>
    <t xml:space="preserve">Credentials from Password Stores (T1555)</t>
  </si>
  <si>
    <t xml:space="preserve">T1555.001</t>
  </si>
  <si>
    <t xml:space="preserve">Keychain (T1555.001)</t>
  </si>
  <si>
    <t xml:space="preserve">T1555.002</t>
  </si>
  <si>
    <t xml:space="preserve">Securityd Memory (T1555.002)</t>
  </si>
  <si>
    <t xml:space="preserve">T1555.003</t>
  </si>
  <si>
    <t xml:space="preserve">Credentials from Web Browsers (T1555.003)</t>
  </si>
  <si>
    <t xml:space="preserve">T1555.004</t>
  </si>
  <si>
    <t xml:space="preserve">Windows Credential Manager (T1555.004)</t>
  </si>
  <si>
    <t xml:space="preserve">T1555.005</t>
  </si>
  <si>
    <t xml:space="preserve">Password Managers (T1555.005)</t>
  </si>
  <si>
    <t xml:space="preserve">T1555.006</t>
  </si>
  <si>
    <t xml:space="preserve">Cloud Secrets Management Stores (T1555.006)</t>
  </si>
  <si>
    <t xml:space="preserve">T1556</t>
  </si>
  <si>
    <t xml:space="preserve">Modify Authentication Process (T1556)</t>
  </si>
  <si>
    <t xml:space="preserve">Credential Access, Defense Evasion, Persistence</t>
  </si>
  <si>
    <t xml:space="preserve">T1556.001</t>
  </si>
  <si>
    <t xml:space="preserve">Domain Controller Authentication (T1556.001)</t>
  </si>
  <si>
    <t xml:space="preserve">T1556.002</t>
  </si>
  <si>
    <t xml:space="preserve">Password Filter DLL (T1556.002)</t>
  </si>
  <si>
    <t xml:space="preserve">T1556.003</t>
  </si>
  <si>
    <t xml:space="preserve">Pluggable Authentication Modules (T1556.003)</t>
  </si>
  <si>
    <t xml:space="preserve">T1556.004</t>
  </si>
  <si>
    <t xml:space="preserve">Network Device Authentication (T1556.004)</t>
  </si>
  <si>
    <t xml:space="preserve">T1556.005</t>
  </si>
  <si>
    <t xml:space="preserve">Reversible Encryption (T1556.005)</t>
  </si>
  <si>
    <t xml:space="preserve">T1556.006</t>
  </si>
  <si>
    <t xml:space="preserve">Multi-Factor Authentication (T1556.006)</t>
  </si>
  <si>
    <t xml:space="preserve">T1556.007</t>
  </si>
  <si>
    <t xml:space="preserve">Hybrid Identity (T1556.007)</t>
  </si>
  <si>
    <t xml:space="preserve">T1556.008</t>
  </si>
  <si>
    <t xml:space="preserve">Network Provider DLL (T1556.008)</t>
  </si>
  <si>
    <t xml:space="preserve">T1556.009</t>
  </si>
  <si>
    <t xml:space="preserve">Conditional Access Policies (T1556.009)</t>
  </si>
  <si>
    <t xml:space="preserve">Adversary-in-the-Middle (T1557)</t>
  </si>
  <si>
    <t xml:space="preserve">T1557.001</t>
  </si>
  <si>
    <t xml:space="preserve">LLMNR/NBT-NS Poisoning and SMB Relay (T1557.001)</t>
  </si>
  <si>
    <t xml:space="preserve">T1557.002</t>
  </si>
  <si>
    <t xml:space="preserve">ARP Cache Poisoning (T1557.002)</t>
  </si>
  <si>
    <t xml:space="preserve">T1557.003</t>
  </si>
  <si>
    <t xml:space="preserve">DHCP Spoofing (T1557.003)</t>
  </si>
  <si>
    <t xml:space="preserve">T1557.004</t>
  </si>
  <si>
    <t xml:space="preserve">Evil Twin (T1557.004)</t>
  </si>
  <si>
    <t xml:space="preserve">T1558</t>
  </si>
  <si>
    <t xml:space="preserve">Steal or Forge Kerberos Tickets (T1558)</t>
  </si>
  <si>
    <t xml:space="preserve">T1558.001</t>
  </si>
  <si>
    <t xml:space="preserve">Golden Ticket (T1558.001)</t>
  </si>
  <si>
    <t xml:space="preserve">T1558.002</t>
  </si>
  <si>
    <t xml:space="preserve">Silver Ticket (T1558.002)</t>
  </si>
  <si>
    <t xml:space="preserve">T1558.003</t>
  </si>
  <si>
    <t xml:space="preserve">Kerberoasting (T1558.003)</t>
  </si>
  <si>
    <t xml:space="preserve">T1558.004</t>
  </si>
  <si>
    <t xml:space="preserve">AS-REP Roasting (T1558.004)</t>
  </si>
  <si>
    <t xml:space="preserve">T1558.005</t>
  </si>
  <si>
    <t xml:space="preserve">Ccache Files (T1558.005)</t>
  </si>
  <si>
    <t xml:space="preserve">T1559</t>
  </si>
  <si>
    <t xml:space="preserve">Inter-Process Communication (T1559)</t>
  </si>
  <si>
    <t xml:space="preserve">T1559.001</t>
  </si>
  <si>
    <t xml:space="preserve">Component Object Model (T1559.001)</t>
  </si>
  <si>
    <t xml:space="preserve">T1559.002</t>
  </si>
  <si>
    <t xml:space="preserve">Dynamic Data Exchange (T1559.002)</t>
  </si>
  <si>
    <t xml:space="preserve">T1559.003</t>
  </si>
  <si>
    <t xml:space="preserve">XPC Services (T1559.003)</t>
  </si>
  <si>
    <t xml:space="preserve">T1560</t>
  </si>
  <si>
    <t xml:space="preserve">Archive Collected Data (T1560)</t>
  </si>
  <si>
    <t xml:space="preserve">T1560.001</t>
  </si>
  <si>
    <t xml:space="preserve">Archive via Utility (T1560.001)</t>
  </si>
  <si>
    <t xml:space="preserve">T1560.002</t>
  </si>
  <si>
    <t xml:space="preserve">Archive via Library (T1560.002)</t>
  </si>
  <si>
    <t xml:space="preserve">T1560.003</t>
  </si>
  <si>
    <t xml:space="preserve">Archive via Custom Method (T1560.003)</t>
  </si>
  <si>
    <t xml:space="preserve">T1561</t>
  </si>
  <si>
    <t xml:space="preserve">Disk Wipe (T1561)</t>
  </si>
  <si>
    <t xml:space="preserve">T1561.001</t>
  </si>
  <si>
    <t xml:space="preserve">Disk Content Wipe (T1561.001)</t>
  </si>
  <si>
    <t xml:space="preserve">T1561.002</t>
  </si>
  <si>
    <t xml:space="preserve">Disk Structure Wipe (T1561.002)</t>
  </si>
  <si>
    <t xml:space="preserve">T1562</t>
  </si>
  <si>
    <t xml:space="preserve">Impair Defenses (T1562)</t>
  </si>
  <si>
    <t xml:space="preserve">T1562.001</t>
  </si>
  <si>
    <t xml:space="preserve">Disable or Modify Tools (T1562.001)</t>
  </si>
  <si>
    <t xml:space="preserve">T1562.002</t>
  </si>
  <si>
    <t xml:space="preserve">Disable Windows Event Logging (T1562.002)</t>
  </si>
  <si>
    <t xml:space="preserve">T1562.003</t>
  </si>
  <si>
    <t xml:space="preserve">Impair Command History Logging (T1562.003)</t>
  </si>
  <si>
    <t xml:space="preserve">T1562.004</t>
  </si>
  <si>
    <t xml:space="preserve">Disable or Modify System Firewall (T1562.004)</t>
  </si>
  <si>
    <t xml:space="preserve">T1562.006</t>
  </si>
  <si>
    <t xml:space="preserve">Indicator Blocking (T1562.006)</t>
  </si>
  <si>
    <t xml:space="preserve">T1562.007</t>
  </si>
  <si>
    <t xml:space="preserve">Disable or Modify Cloud Firewall (T1562.007)</t>
  </si>
  <si>
    <t xml:space="preserve">T1562.008</t>
  </si>
  <si>
    <t xml:space="preserve">Disable or Modify Cloud Logs (T1562.008)</t>
  </si>
  <si>
    <t xml:space="preserve">T1562.009</t>
  </si>
  <si>
    <t xml:space="preserve">Safe Mode Boot (T1562.009)</t>
  </si>
  <si>
    <t xml:space="preserve">T1562.010</t>
  </si>
  <si>
    <t xml:space="preserve">Downgrade Attack (T1562.010)</t>
  </si>
  <si>
    <t xml:space="preserve">T1562.011</t>
  </si>
  <si>
    <t xml:space="preserve">Spoof Security Alerting (T1562.011)</t>
  </si>
  <si>
    <t xml:space="preserve">T1562.012</t>
  </si>
  <si>
    <t xml:space="preserve">Disable or Modify Linux Audit System (T1562.012)</t>
  </si>
  <si>
    <t xml:space="preserve">T1563</t>
  </si>
  <si>
    <t xml:space="preserve">Remote Service Session Hijacking (T1563)</t>
  </si>
  <si>
    <t xml:space="preserve">T1563.001</t>
  </si>
  <si>
    <t xml:space="preserve">SSH Hijacking (T1563.001)</t>
  </si>
  <si>
    <t xml:space="preserve">T1563.002</t>
  </si>
  <si>
    <t xml:space="preserve">RDP Hijacking (T1563.002)</t>
  </si>
  <si>
    <t xml:space="preserve">Hide Artifacts (T1564)</t>
  </si>
  <si>
    <t xml:space="preserve">T1564.001</t>
  </si>
  <si>
    <t xml:space="preserve">Hidden Files and Directories (T1564.001)</t>
  </si>
  <si>
    <t xml:space="preserve">T1564.002</t>
  </si>
  <si>
    <t xml:space="preserve">Hidden Users (T1564.002)</t>
  </si>
  <si>
    <t xml:space="preserve">T1564.003</t>
  </si>
  <si>
    <t xml:space="preserve">Hidden Window (T1564.003)</t>
  </si>
  <si>
    <t xml:space="preserve">T1564.004</t>
  </si>
  <si>
    <t xml:space="preserve">NTFS File Attributes (T1564.004)</t>
  </si>
  <si>
    <t xml:space="preserve">T1564.005</t>
  </si>
  <si>
    <t xml:space="preserve">Hidden File System (T1564.005)</t>
  </si>
  <si>
    <t xml:space="preserve">T1564.006</t>
  </si>
  <si>
    <t xml:space="preserve">Run Virtual Instance (T1564.006)</t>
  </si>
  <si>
    <t xml:space="preserve">T1564.007</t>
  </si>
  <si>
    <t xml:space="preserve">VBA Stomping (T1564.007)</t>
  </si>
  <si>
    <t xml:space="preserve">T1564.008</t>
  </si>
  <si>
    <t xml:space="preserve">Email Hiding Rules (T1564.008)</t>
  </si>
  <si>
    <t xml:space="preserve">T1564.009</t>
  </si>
  <si>
    <t xml:space="preserve">Resource Forking (T1564.009)</t>
  </si>
  <si>
    <t xml:space="preserve">T1564.010</t>
  </si>
  <si>
    <t xml:space="preserve">Process Argument Spoofing (T1564.010)</t>
  </si>
  <si>
    <t xml:space="preserve">T1564.011</t>
  </si>
  <si>
    <t xml:space="preserve">Ignore Process Interrupts (T1564.011)</t>
  </si>
  <si>
    <t xml:space="preserve">T1564.012</t>
  </si>
  <si>
    <t xml:space="preserve">File/Path Exclusions (T1564.012)</t>
  </si>
  <si>
    <t xml:space="preserve">T1565</t>
  </si>
  <si>
    <t xml:space="preserve">Data Manipulation (T1565)</t>
  </si>
  <si>
    <t xml:space="preserve">T1565.001</t>
  </si>
  <si>
    <t xml:space="preserve">Stored Data Manipulation (T1565.001)</t>
  </si>
  <si>
    <t xml:space="preserve">T1565.002</t>
  </si>
  <si>
    <t xml:space="preserve">Transmitted Data Manipulation (T1565.002)</t>
  </si>
  <si>
    <t xml:space="preserve">T1565.003</t>
  </si>
  <si>
    <t xml:space="preserve">Runtime Data Manipulation (T1565.003)</t>
  </si>
  <si>
    <t xml:space="preserve">T1566</t>
  </si>
  <si>
    <t xml:space="preserve">Phishing (T1566)</t>
  </si>
  <si>
    <t xml:space="preserve">T1566.001</t>
  </si>
  <si>
    <t xml:space="preserve">Spearphishing Attachment (T1566.001)</t>
  </si>
  <si>
    <t xml:space="preserve">T1566.002</t>
  </si>
  <si>
    <t xml:space="preserve">Spearphishing Link (T1566.002)</t>
  </si>
  <si>
    <t xml:space="preserve">T1566.003</t>
  </si>
  <si>
    <t xml:space="preserve">Spearphishing via Service (T1566.003)</t>
  </si>
  <si>
    <t xml:space="preserve">T1566.004</t>
  </si>
  <si>
    <t xml:space="preserve">Spearphishing Voice (T1566.004)</t>
  </si>
  <si>
    <t xml:space="preserve">T1567</t>
  </si>
  <si>
    <t xml:space="preserve">Exfiltration Over Web Service (T1567)</t>
  </si>
  <si>
    <t xml:space="preserve">T1567.001</t>
  </si>
  <si>
    <t xml:space="preserve">Exfiltration to Code Repository (T1567.001)</t>
  </si>
  <si>
    <t xml:space="preserve">T1567.002</t>
  </si>
  <si>
    <t xml:space="preserve">Exfiltration to Cloud Storage (T1567.002)</t>
  </si>
  <si>
    <t xml:space="preserve">T1567.003</t>
  </si>
  <si>
    <t xml:space="preserve">Exfiltration to Text Storage Sites (T1567.003)</t>
  </si>
  <si>
    <t xml:space="preserve">T1567.004</t>
  </si>
  <si>
    <t xml:space="preserve">Exfiltration Over Webhook (T1567.004)</t>
  </si>
  <si>
    <t xml:space="preserve">T1568</t>
  </si>
  <si>
    <t xml:space="preserve">Dynamic Resolution (T1568)</t>
  </si>
  <si>
    <t xml:space="preserve">T1568.001</t>
  </si>
  <si>
    <t xml:space="preserve">Fast Flux DNS (T1568.001)</t>
  </si>
  <si>
    <t xml:space="preserve">T1568.002</t>
  </si>
  <si>
    <t xml:space="preserve">Domain Generation Algorithms (T1568.002)</t>
  </si>
  <si>
    <t xml:space="preserve">T1568.003</t>
  </si>
  <si>
    <t xml:space="preserve">DNS Calculation (T1568.003)</t>
  </si>
  <si>
    <t xml:space="preserve">T1569</t>
  </si>
  <si>
    <t xml:space="preserve">System Services (T1569)</t>
  </si>
  <si>
    <t xml:space="preserve">T1569.001</t>
  </si>
  <si>
    <t xml:space="preserve">Launchctl (T1569.001)</t>
  </si>
  <si>
    <t xml:space="preserve">T1569.002</t>
  </si>
  <si>
    <t xml:space="preserve">Service Execution (T1569.002)</t>
  </si>
  <si>
    <t xml:space="preserve">T1570</t>
  </si>
  <si>
    <t xml:space="preserve">Lateral Tool Transfer (T1570)</t>
  </si>
  <si>
    <t xml:space="preserve">T1571</t>
  </si>
  <si>
    <t xml:space="preserve">Non-Standard Port (T1571)</t>
  </si>
  <si>
    <t xml:space="preserve">T1572</t>
  </si>
  <si>
    <t xml:space="preserve">Protocol Tunneling (T1572)</t>
  </si>
  <si>
    <t xml:space="preserve">T1573</t>
  </si>
  <si>
    <t xml:space="preserve">Encrypted Channel (T1573)</t>
  </si>
  <si>
    <t xml:space="preserve">T1573.001</t>
  </si>
  <si>
    <t xml:space="preserve">Symmetric Cryptography (T1573.001)</t>
  </si>
  <si>
    <t xml:space="preserve">T1573.002</t>
  </si>
  <si>
    <t xml:space="preserve">Asymmetric Cryptography (T1573.002)</t>
  </si>
  <si>
    <t xml:space="preserve">T1574</t>
  </si>
  <si>
    <t xml:space="preserve">Hijack Execution Flow (T1574)</t>
  </si>
  <si>
    <t xml:space="preserve">Defense Evasion, Persistence, Privilege Escalation</t>
  </si>
  <si>
    <t xml:space="preserve">T1574.001</t>
  </si>
  <si>
    <t xml:space="preserve">DLL Search Order Hijacking (T1574.001)</t>
  </si>
  <si>
    <t xml:space="preserve">T1574.002</t>
  </si>
  <si>
    <t xml:space="preserve">DLL Side-Loading (T1574.002)</t>
  </si>
  <si>
    <t xml:space="preserve">T1574.004</t>
  </si>
  <si>
    <t xml:space="preserve">Dylib Hijacking (T1574.004)</t>
  </si>
  <si>
    <t xml:space="preserve">T1574.005</t>
  </si>
  <si>
    <t xml:space="preserve">Executable Installer File Permissions Weakness (T1574.005)</t>
  </si>
  <si>
    <t xml:space="preserve">T1574.006</t>
  </si>
  <si>
    <t xml:space="preserve">Dynamic Linker Hijacking (T1574.006)</t>
  </si>
  <si>
    <t xml:space="preserve">T1574.007</t>
  </si>
  <si>
    <t xml:space="preserve">Path Interception by PATH Environment Variable (T1574.007)</t>
  </si>
  <si>
    <t xml:space="preserve">T1574.008</t>
  </si>
  <si>
    <t xml:space="preserve">Path Interception by Search Order Hijacking (T1574.008)</t>
  </si>
  <si>
    <t xml:space="preserve">T1574.009</t>
  </si>
  <si>
    <t xml:space="preserve">Path Interception by Unquoted Path (T1574.009)</t>
  </si>
  <si>
    <t xml:space="preserve">T1574.010</t>
  </si>
  <si>
    <t xml:space="preserve">Services File Permissions Weakness (T1574.010)</t>
  </si>
  <si>
    <t xml:space="preserve">T1574.011</t>
  </si>
  <si>
    <t xml:space="preserve">Services Registry Permissions Weakness (T1574.011)</t>
  </si>
  <si>
    <t xml:space="preserve">T1574.012</t>
  </si>
  <si>
    <t xml:space="preserve">COR_PROFILER (T1574.012)</t>
  </si>
  <si>
    <t xml:space="preserve">T1574.013</t>
  </si>
  <si>
    <t xml:space="preserve">KernelCallbackTable (T1574.013)</t>
  </si>
  <si>
    <t xml:space="preserve">T1574.014</t>
  </si>
  <si>
    <t xml:space="preserve">AppDomainManager (T1574.014)</t>
  </si>
  <si>
    <t xml:space="preserve">T1578</t>
  </si>
  <si>
    <t xml:space="preserve">Modify Cloud Compute Infrastructure (T1578)</t>
  </si>
  <si>
    <t xml:space="preserve">T1578.001</t>
  </si>
  <si>
    <t xml:space="preserve">Create Snapshot (T1578.001)</t>
  </si>
  <si>
    <t xml:space="preserve">T1578.002</t>
  </si>
  <si>
    <t xml:space="preserve">Create Cloud Instance (T1578.002)</t>
  </si>
  <si>
    <t xml:space="preserve">T1578.003</t>
  </si>
  <si>
    <t xml:space="preserve">Delete Cloud Instance (T1578.003)</t>
  </si>
  <si>
    <t xml:space="preserve">T1578.004</t>
  </si>
  <si>
    <t xml:space="preserve">Revert Cloud Instance (T1578.004)</t>
  </si>
  <si>
    <t xml:space="preserve">T1578.005</t>
  </si>
  <si>
    <t xml:space="preserve">Modify Cloud Compute Configurations (T1578.005)</t>
  </si>
  <si>
    <t xml:space="preserve">T1580</t>
  </si>
  <si>
    <t xml:space="preserve">Cloud Infrastructure Discovery (T1580)</t>
  </si>
  <si>
    <t xml:space="preserve">T1583</t>
  </si>
  <si>
    <t xml:space="preserve">Acquire Infrastructure (T1583)</t>
  </si>
  <si>
    <t xml:space="preserve">T1583.001</t>
  </si>
  <si>
    <t xml:space="preserve">Domains (T1583.001)</t>
  </si>
  <si>
    <t xml:space="preserve">T1583.002</t>
  </si>
  <si>
    <t xml:space="preserve">DNS Server (T1583.002)</t>
  </si>
  <si>
    <t xml:space="preserve">T1583.003</t>
  </si>
  <si>
    <t xml:space="preserve">Virtual Private Server (T1583.003)</t>
  </si>
  <si>
    <t xml:space="preserve">T1583.004</t>
  </si>
  <si>
    <t xml:space="preserve">Server (T1583.004)</t>
  </si>
  <si>
    <t xml:space="preserve">T1583.005</t>
  </si>
  <si>
    <t xml:space="preserve">Botnet (T1583.005)</t>
  </si>
  <si>
    <t xml:space="preserve">T1583.006</t>
  </si>
  <si>
    <t xml:space="preserve">Web Services (T1583.006)</t>
  </si>
  <si>
    <t xml:space="preserve">T1583.007</t>
  </si>
  <si>
    <t xml:space="preserve">Serverless (T1583.007)</t>
  </si>
  <si>
    <t xml:space="preserve">T1583.008</t>
  </si>
  <si>
    <t xml:space="preserve">Malvertising (T1583.008)</t>
  </si>
  <si>
    <t xml:space="preserve">T1584</t>
  </si>
  <si>
    <t xml:space="preserve">Compromise Infrastructure (T1584)</t>
  </si>
  <si>
    <t xml:space="preserve">T1584.001</t>
  </si>
  <si>
    <t xml:space="preserve">Domains (T1584.001)</t>
  </si>
  <si>
    <t xml:space="preserve">T1584.002</t>
  </si>
  <si>
    <t xml:space="preserve">DNS Server (T1584.002)</t>
  </si>
  <si>
    <t xml:space="preserve">T1584.003</t>
  </si>
  <si>
    <t xml:space="preserve">Virtual Private Server (T1584.003)</t>
  </si>
  <si>
    <t xml:space="preserve">T1584.004</t>
  </si>
  <si>
    <t xml:space="preserve">Server (T1584.004)</t>
  </si>
  <si>
    <t xml:space="preserve">T1584.005</t>
  </si>
  <si>
    <t xml:space="preserve">Botnet (T1584.005)</t>
  </si>
  <si>
    <t xml:space="preserve">T1584.006</t>
  </si>
  <si>
    <t xml:space="preserve">Web Services (T1584.006)</t>
  </si>
  <si>
    <t xml:space="preserve">T1584.007</t>
  </si>
  <si>
    <t xml:space="preserve">Serverless (T1584.007)</t>
  </si>
  <si>
    <t xml:space="preserve">T1584.008</t>
  </si>
  <si>
    <t xml:space="preserve">Network Devices (T1584.008)</t>
  </si>
  <si>
    <t xml:space="preserve">T1585</t>
  </si>
  <si>
    <t xml:space="preserve">Establish Accounts (T1585)</t>
  </si>
  <si>
    <t xml:space="preserve">T1585.001</t>
  </si>
  <si>
    <t xml:space="preserve">Social Media Accounts (T1585.001)</t>
  </si>
  <si>
    <t xml:space="preserve">T1585.002</t>
  </si>
  <si>
    <t xml:space="preserve">Email Accounts (T1585.002)</t>
  </si>
  <si>
    <t xml:space="preserve">T1585.003</t>
  </si>
  <si>
    <t xml:space="preserve">Cloud Accounts (T1585.003)</t>
  </si>
  <si>
    <t xml:space="preserve">T1586</t>
  </si>
  <si>
    <t xml:space="preserve">Compromise Accounts (T1586)</t>
  </si>
  <si>
    <t xml:space="preserve">T1586.001</t>
  </si>
  <si>
    <t xml:space="preserve">Social Media Accounts (T1586.001)</t>
  </si>
  <si>
    <t xml:space="preserve">T1586.002</t>
  </si>
  <si>
    <t xml:space="preserve">Email Accounts (T1586.002)</t>
  </si>
  <si>
    <t xml:space="preserve">T1586.003</t>
  </si>
  <si>
    <t xml:space="preserve">Cloud Accounts (T1586.003)</t>
  </si>
  <si>
    <t xml:space="preserve">T1587</t>
  </si>
  <si>
    <t xml:space="preserve">Develop Capabilities (T1587)</t>
  </si>
  <si>
    <t xml:space="preserve">T1587.001</t>
  </si>
  <si>
    <t xml:space="preserve">Malware (T1587.001)</t>
  </si>
  <si>
    <t xml:space="preserve">T1587.002</t>
  </si>
  <si>
    <t xml:space="preserve">Code Signing Certificates (T1587.002)</t>
  </si>
  <si>
    <t xml:space="preserve">T1587.003</t>
  </si>
  <si>
    <t xml:space="preserve">Digital Certificates (T1587.003)</t>
  </si>
  <si>
    <t xml:space="preserve">T1587.004</t>
  </si>
  <si>
    <t xml:space="preserve">Exploits (T1587.004)</t>
  </si>
  <si>
    <t xml:space="preserve">T1588</t>
  </si>
  <si>
    <t xml:space="preserve">Obtain Capabilities (T1588)</t>
  </si>
  <si>
    <t xml:space="preserve">T1588.001</t>
  </si>
  <si>
    <t xml:space="preserve">Malware (T1588.001)</t>
  </si>
  <si>
    <t xml:space="preserve">T1588.002</t>
  </si>
  <si>
    <t xml:space="preserve">Tool (T1588.002)</t>
  </si>
  <si>
    <t xml:space="preserve">T1588.003</t>
  </si>
  <si>
    <t xml:space="preserve">Code Signing Certificates (T1588.003)</t>
  </si>
  <si>
    <t xml:space="preserve">T1588.004</t>
  </si>
  <si>
    <t xml:space="preserve">Digital Certificates (T1588.004)</t>
  </si>
  <si>
    <t xml:space="preserve">T1588.005</t>
  </si>
  <si>
    <t xml:space="preserve">Exploits (T1588.005)</t>
  </si>
  <si>
    <t xml:space="preserve">T1588.006</t>
  </si>
  <si>
    <t xml:space="preserve">Vulnerabilities (T1588.006)</t>
  </si>
  <si>
    <t xml:space="preserve">T1588.007</t>
  </si>
  <si>
    <t xml:space="preserve">Artificial Intelligence (T1588.007)</t>
  </si>
  <si>
    <t xml:space="preserve">T1589</t>
  </si>
  <si>
    <t xml:space="preserve">Gather Victim Identity Information (T1589)</t>
  </si>
  <si>
    <t xml:space="preserve">T1589.001</t>
  </si>
  <si>
    <t xml:space="preserve">Credentials (T1589.001)</t>
  </si>
  <si>
    <t xml:space="preserve">T1589.002</t>
  </si>
  <si>
    <t xml:space="preserve">Email Addresses (T1589.002)</t>
  </si>
  <si>
    <t xml:space="preserve">T1589.003</t>
  </si>
  <si>
    <t xml:space="preserve">Employee Names (T1589.003)</t>
  </si>
  <si>
    <t xml:space="preserve">T1590</t>
  </si>
  <si>
    <t xml:space="preserve">Gather Victim Network Information (T1590)</t>
  </si>
  <si>
    <t xml:space="preserve">T1590.001</t>
  </si>
  <si>
    <t xml:space="preserve">Domain Properties (T1590.001)</t>
  </si>
  <si>
    <t xml:space="preserve">T1590.002</t>
  </si>
  <si>
    <t xml:space="preserve">DNS (T1590.002)</t>
  </si>
  <si>
    <t xml:space="preserve">T1590.003</t>
  </si>
  <si>
    <t xml:space="preserve">Network Trust Dependencies (T1590.003)</t>
  </si>
  <si>
    <t xml:space="preserve">T1590.004</t>
  </si>
  <si>
    <t xml:space="preserve">Network Topology (T1590.004)</t>
  </si>
  <si>
    <t xml:space="preserve">T1590.005</t>
  </si>
  <si>
    <t xml:space="preserve">IP Addresses (T1590.005)</t>
  </si>
  <si>
    <t xml:space="preserve">T1590.006</t>
  </si>
  <si>
    <t xml:space="preserve">Network Security Appliances (T1590.006)</t>
  </si>
  <si>
    <t xml:space="preserve">T1591</t>
  </si>
  <si>
    <t xml:space="preserve">Gather Victim Org Information (T1591)</t>
  </si>
  <si>
    <t xml:space="preserve">T1591.001</t>
  </si>
  <si>
    <t xml:space="preserve">Determine Physical Locations (T1591.001)</t>
  </si>
  <si>
    <t xml:space="preserve">T1591.002</t>
  </si>
  <si>
    <t xml:space="preserve">Business Relationships (T1591.002)</t>
  </si>
  <si>
    <t xml:space="preserve">T1591.003</t>
  </si>
  <si>
    <t xml:space="preserve">Identify Business Tempo (T1591.003)</t>
  </si>
  <si>
    <t xml:space="preserve">T1591.004</t>
  </si>
  <si>
    <t xml:space="preserve">Identify Roles (T1591.004)</t>
  </si>
  <si>
    <t xml:space="preserve">T1592</t>
  </si>
  <si>
    <t xml:space="preserve">Gather Victim Host Information (T1592)</t>
  </si>
  <si>
    <t xml:space="preserve">T1592.001</t>
  </si>
  <si>
    <t xml:space="preserve">Hardware (T1592.001)</t>
  </si>
  <si>
    <t xml:space="preserve">T1592.002</t>
  </si>
  <si>
    <t xml:space="preserve">Software (T1592.002)</t>
  </si>
  <si>
    <t xml:space="preserve">T1592.003</t>
  </si>
  <si>
    <t xml:space="preserve">Firmware (T1592.003)</t>
  </si>
  <si>
    <t xml:space="preserve">T1592.004</t>
  </si>
  <si>
    <t xml:space="preserve">Client Configurations (T1592.004)</t>
  </si>
  <si>
    <t xml:space="preserve">T1593</t>
  </si>
  <si>
    <t xml:space="preserve">Search Open Websites/Domains (T1593)</t>
  </si>
  <si>
    <t xml:space="preserve">T1593.001</t>
  </si>
  <si>
    <t xml:space="preserve">Social Media (T1593.001)</t>
  </si>
  <si>
    <t xml:space="preserve">T1593.002</t>
  </si>
  <si>
    <t xml:space="preserve">Search Engines (T1593.002)</t>
  </si>
  <si>
    <t xml:space="preserve">T1593.003</t>
  </si>
  <si>
    <t xml:space="preserve">Code Repositories (T1593.003)</t>
  </si>
  <si>
    <t xml:space="preserve">T1594</t>
  </si>
  <si>
    <t xml:space="preserve">Search Victim-Owned Websites (T1594)</t>
  </si>
  <si>
    <t xml:space="preserve">T1595</t>
  </si>
  <si>
    <t xml:space="preserve">Active Scanning (T1595)</t>
  </si>
  <si>
    <t xml:space="preserve">T1595.001</t>
  </si>
  <si>
    <t xml:space="preserve">Scanning IP Blocks (T1595.001)</t>
  </si>
  <si>
    <t xml:space="preserve">T1595.002</t>
  </si>
  <si>
    <t xml:space="preserve">Vulnerability Scanning (T1595.002)</t>
  </si>
  <si>
    <t xml:space="preserve">T1595.003</t>
  </si>
  <si>
    <t xml:space="preserve">Wordlist Scanning (T1595.003)</t>
  </si>
  <si>
    <t xml:space="preserve">T1596</t>
  </si>
  <si>
    <t xml:space="preserve">Search Open Technical Databases (T1596)</t>
  </si>
  <si>
    <t xml:space="preserve">T1596.001</t>
  </si>
  <si>
    <t xml:space="preserve">DNS/Passive DNS (T1596.001)</t>
  </si>
  <si>
    <t xml:space="preserve">T1596.002</t>
  </si>
  <si>
    <t xml:space="preserve">WHOIS (T1596.002)</t>
  </si>
  <si>
    <t xml:space="preserve">T1596.003</t>
  </si>
  <si>
    <t xml:space="preserve">Digital Certificates (T1596.003)</t>
  </si>
  <si>
    <t xml:space="preserve">T1596.004</t>
  </si>
  <si>
    <t xml:space="preserve">CDNs (T1596.004)</t>
  </si>
  <si>
    <t xml:space="preserve">T1596.005</t>
  </si>
  <si>
    <t xml:space="preserve">Scan Databases (T1596.005)</t>
  </si>
  <si>
    <t xml:space="preserve">T1597</t>
  </si>
  <si>
    <t xml:space="preserve">Search Closed Sources (T1597)</t>
  </si>
  <si>
    <t xml:space="preserve">T1597.001</t>
  </si>
  <si>
    <t xml:space="preserve">Threat Intel Vendors (T1597.001)</t>
  </si>
  <si>
    <t xml:space="preserve">T1597.002</t>
  </si>
  <si>
    <t xml:space="preserve">Purchase Technical Data (T1597.002)</t>
  </si>
  <si>
    <t xml:space="preserve">T1598</t>
  </si>
  <si>
    <t xml:space="preserve">Phishing for Information (T1598)</t>
  </si>
  <si>
    <t xml:space="preserve">T1598.001</t>
  </si>
  <si>
    <t xml:space="preserve">Spearphishing Service (T1598.001)</t>
  </si>
  <si>
    <t xml:space="preserve">T1598.002</t>
  </si>
  <si>
    <t xml:space="preserve">Spearphishing Attachment (T1598.002)</t>
  </si>
  <si>
    <t xml:space="preserve">T1598.003</t>
  </si>
  <si>
    <t xml:space="preserve">Spearphishing Link (T1598.003)</t>
  </si>
  <si>
    <t xml:space="preserve">T1598.004</t>
  </si>
  <si>
    <t xml:space="preserve">Spearphishing Voice (T1598.004)</t>
  </si>
  <si>
    <t xml:space="preserve">T1599</t>
  </si>
  <si>
    <t xml:space="preserve">Network Boundary Bridging (T1599)</t>
  </si>
  <si>
    <t xml:space="preserve">T1599.001</t>
  </si>
  <si>
    <t xml:space="preserve">Network Address Translation Traversal (T1599.001)</t>
  </si>
  <si>
    <t xml:space="preserve">T1600</t>
  </si>
  <si>
    <t xml:space="preserve">Weaken Encryption (T1600)</t>
  </si>
  <si>
    <t xml:space="preserve">T1600.001</t>
  </si>
  <si>
    <t xml:space="preserve">Reduce Key Space (T1600.001)</t>
  </si>
  <si>
    <t xml:space="preserve">T1600.002</t>
  </si>
  <si>
    <t xml:space="preserve">Disable Crypto Hardware (T1600.002)</t>
  </si>
  <si>
    <t xml:space="preserve">Modify System Image (T1601)</t>
  </si>
  <si>
    <t xml:space="preserve">T1601.001</t>
  </si>
  <si>
    <t xml:space="preserve">Patch System Image (T1601.001)</t>
  </si>
  <si>
    <t xml:space="preserve">T1601.002</t>
  </si>
  <si>
    <t xml:space="preserve">Downgrade System Image (T1601.002)</t>
  </si>
  <si>
    <t xml:space="preserve">T1602</t>
  </si>
  <si>
    <t xml:space="preserve">Data from Configuration Repository (T1602)</t>
  </si>
  <si>
    <t xml:space="preserve">T1602.001</t>
  </si>
  <si>
    <t xml:space="preserve">SNMP (MIB Dump) (T1602.001)</t>
  </si>
  <si>
    <t xml:space="preserve">T1602.002</t>
  </si>
  <si>
    <t xml:space="preserve">Network Device Configuration Dump (T1602.002)</t>
  </si>
  <si>
    <t xml:space="preserve">T1606</t>
  </si>
  <si>
    <t xml:space="preserve">Forge Web Credentials (T1606)</t>
  </si>
  <si>
    <t xml:space="preserve">T1606.001</t>
  </si>
  <si>
    <t xml:space="preserve">Web Cookies (T1606.001)</t>
  </si>
  <si>
    <t xml:space="preserve">T1606.002</t>
  </si>
  <si>
    <t xml:space="preserve">SAML Tokens (T1606.002)</t>
  </si>
  <si>
    <t xml:space="preserve">T1608</t>
  </si>
  <si>
    <t xml:space="preserve">Stage Capabilities (T1608)</t>
  </si>
  <si>
    <t xml:space="preserve">T1608.001</t>
  </si>
  <si>
    <t xml:space="preserve">Upload Malware (T1608.001)</t>
  </si>
  <si>
    <t xml:space="preserve">T1608.002</t>
  </si>
  <si>
    <t xml:space="preserve">Upload Tool (T1608.002)</t>
  </si>
  <si>
    <t xml:space="preserve">T1608.003</t>
  </si>
  <si>
    <t xml:space="preserve">Install Digital Certificate (T1608.003)</t>
  </si>
  <si>
    <t xml:space="preserve">T1608.004</t>
  </si>
  <si>
    <t xml:space="preserve">Drive-by Target (T1608.004)</t>
  </si>
  <si>
    <t xml:space="preserve">T1608.005</t>
  </si>
  <si>
    <t xml:space="preserve">Link Target (T1608.005)</t>
  </si>
  <si>
    <t xml:space="preserve">T1608.006</t>
  </si>
  <si>
    <t xml:space="preserve">SEO Poisoning (T1608.006)</t>
  </si>
  <si>
    <t xml:space="preserve">T1609</t>
  </si>
  <si>
    <t xml:space="preserve">Container Administration Command (T1609)</t>
  </si>
  <si>
    <t xml:space="preserve">T1610</t>
  </si>
  <si>
    <t xml:space="preserve">Deploy Container (T1610)</t>
  </si>
  <si>
    <t xml:space="preserve">Defense Evasion, Execution</t>
  </si>
  <si>
    <t xml:space="preserve">T1611</t>
  </si>
  <si>
    <t xml:space="preserve">Escape to Host (T1611)</t>
  </si>
  <si>
    <t xml:space="preserve">T1612</t>
  </si>
  <si>
    <t xml:space="preserve">Build Image on Host (T1612)</t>
  </si>
  <si>
    <t xml:space="preserve">T1613</t>
  </si>
  <si>
    <t xml:space="preserve">Container and Resource Discovery (T1613)</t>
  </si>
  <si>
    <t xml:space="preserve">T1614</t>
  </si>
  <si>
    <t xml:space="preserve">System Location Discovery (T1614)</t>
  </si>
  <si>
    <t xml:space="preserve">T1614.001</t>
  </si>
  <si>
    <t xml:space="preserve">System Language Discovery (T1614.001)</t>
  </si>
  <si>
    <t xml:space="preserve">T1615</t>
  </si>
  <si>
    <t xml:space="preserve">Group Policy Discovery (T1615)</t>
  </si>
  <si>
    <t xml:space="preserve">T1619</t>
  </si>
  <si>
    <t xml:space="preserve">Cloud Storage Object Discovery (T1619)</t>
  </si>
  <si>
    <t xml:space="preserve">T1620</t>
  </si>
  <si>
    <t xml:space="preserve">Reflective Code Loading (T1620)</t>
  </si>
  <si>
    <t xml:space="preserve">T1621</t>
  </si>
  <si>
    <t xml:space="preserve">Multi-Factor Authentication Request Generation (T1621)</t>
  </si>
  <si>
    <t xml:space="preserve">T1622</t>
  </si>
  <si>
    <t xml:space="preserve">Debugger Evasion (T1622)</t>
  </si>
  <si>
    <t xml:space="preserve">T1647</t>
  </si>
  <si>
    <t xml:space="preserve">Plist File Modification (T1647)</t>
  </si>
  <si>
    <t xml:space="preserve">T1648</t>
  </si>
  <si>
    <t xml:space="preserve">Serverless Execution (T1648)</t>
  </si>
  <si>
    <t xml:space="preserve">T1649</t>
  </si>
  <si>
    <t xml:space="preserve">Steal or Forge Authentication Certificates (T1649)</t>
  </si>
  <si>
    <t xml:space="preserve">T1650</t>
  </si>
  <si>
    <t xml:space="preserve">Acquire Access (T1650)</t>
  </si>
  <si>
    <t xml:space="preserve">T1651</t>
  </si>
  <si>
    <t xml:space="preserve">Cloud Administration Command (T1651)</t>
  </si>
  <si>
    <t xml:space="preserve">T1652</t>
  </si>
  <si>
    <t xml:space="preserve">Device Driver Discovery (T1652)</t>
  </si>
  <si>
    <t xml:space="preserve">T1653</t>
  </si>
  <si>
    <t xml:space="preserve">Power Settings (T1653)</t>
  </si>
  <si>
    <t xml:space="preserve">T1654</t>
  </si>
  <si>
    <t xml:space="preserve">Log Enumeration (T1654)</t>
  </si>
  <si>
    <t xml:space="preserve">T1656</t>
  </si>
  <si>
    <t xml:space="preserve">Impersonation (T1656)</t>
  </si>
  <si>
    <t xml:space="preserve">T1657</t>
  </si>
  <si>
    <t xml:space="preserve">Financial Theft (T1657)</t>
  </si>
  <si>
    <t xml:space="preserve">T1659</t>
  </si>
  <si>
    <t xml:space="preserve">Content Injection (T1659)</t>
  </si>
  <si>
    <t xml:space="preserve">Command and Control, Initial Access</t>
  </si>
  <si>
    <t xml:space="preserve">T1665</t>
  </si>
  <si>
    <t xml:space="preserve">Hide Infrastructure (T1665)</t>
  </si>
  <si>
    <t xml:space="preserve">T1666</t>
  </si>
  <si>
    <t xml:space="preserve">Modify Cloud Resource Hierarchy (T1666)</t>
  </si>
  <si>
    <t xml:space="preserve">Mitre Attack Tactic</t>
  </si>
  <si>
    <t xml:space="preserve">Unified Kill Chain</t>
  </si>
  <si>
    <t xml:space="preserve">Explanation</t>
  </si>
  <si>
    <t xml:space="preserve"> identify and select targets</t>
  </si>
  <si>
    <t xml:space="preserve">Weaponization</t>
  </si>
  <si>
    <t xml:space="preserve"> set up infrastructure for attack</t>
  </si>
  <si>
    <t xml:space="preserve"> send weaponized object (e.g., malware) to target</t>
  </si>
  <si>
    <t xml:space="preserve"> manipulate people to perform unsafe actions</t>
  </si>
  <si>
    <t xml:space="preserve"> take advantage of a vulnerability on target’s systems (possibly to execute code)</t>
  </si>
  <si>
    <t xml:space="preserve"> maintain access to systems</t>
  </si>
  <si>
    <t xml:space="preserve"> avoiding detection and defenses</t>
  </si>
  <si>
    <t xml:space="preserve"> communicate with compromised systems to control them</t>
  </si>
  <si>
    <t xml:space="preserve"> use a controlled system to gain access to others</t>
  </si>
  <si>
    <t xml:space="preserve"> gain knowledge about system and network</t>
  </si>
  <si>
    <t xml:space="preserve"> gain higher-level permissions</t>
  </si>
  <si>
    <t xml:space="preserve"> run attacker-controlled code</t>
  </si>
  <si>
    <t xml:space="preserve"> steal usernames and passwords</t>
  </si>
  <si>
    <t xml:space="preserve"> access and control other systems</t>
  </si>
  <si>
    <t xml:space="preserve"> gather data of interest</t>
  </si>
  <si>
    <t xml:space="preserve"> steal data from the network</t>
  </si>
  <si>
    <t xml:space="preserve"> manipulate, interrupt, or destroy systems or data</t>
  </si>
  <si>
    <t xml:space="preserve">Objectives</t>
  </si>
  <si>
    <t xml:space="preserve"> use social and technical means to achieve strategic goal</t>
  </si>
</sst>
</file>

<file path=xl/styles.xml><?xml version="1.0" encoding="utf-8"?>
<styleSheet xmlns="http://schemas.openxmlformats.org/spreadsheetml/2006/main">
  <numFmts count="3">
    <numFmt numFmtId="164" formatCode="General"/>
    <numFmt numFmtId="165" formatCode="0%"/>
    <numFmt numFmtId="166" formatCode="00.00\.00\.000"/>
  </numFmts>
  <fonts count="40">
    <font>
      <sz val="11"/>
      <color theme="1"/>
      <name val="Calibri"/>
      <family val="2"/>
      <charset val="1"/>
    </font>
    <font>
      <sz val="10"/>
      <name val="Arial"/>
      <family val="0"/>
    </font>
    <font>
      <sz val="10"/>
      <name val="Arial"/>
      <family val="0"/>
    </font>
    <font>
      <sz val="10"/>
      <name val="Arial"/>
      <family val="0"/>
    </font>
    <font>
      <sz val="10"/>
      <name val="Arial"/>
      <family val="2"/>
      <charset val="1"/>
    </font>
    <font>
      <sz val="18"/>
      <color theme="3"/>
      <name val="Calibri Light"/>
      <family val="2"/>
      <charset val="1"/>
    </font>
    <font>
      <b val="true"/>
      <sz val="18"/>
      <color theme="3"/>
      <name val="Calibri Light"/>
      <family val="2"/>
      <charset val="1"/>
    </font>
    <font>
      <b val="true"/>
      <sz val="26"/>
      <color theme="0"/>
      <name val="Calibri"/>
      <family val="2"/>
      <charset val="1"/>
    </font>
    <font>
      <b val="true"/>
      <i val="true"/>
      <sz val="12"/>
      <color theme="0"/>
      <name val="Calibri"/>
      <family val="2"/>
      <charset val="1"/>
    </font>
    <font>
      <sz val="11"/>
      <color theme="0"/>
      <name val="Calibri"/>
      <family val="2"/>
      <charset val="1"/>
    </font>
    <font>
      <b val="true"/>
      <sz val="26"/>
      <color theme="1"/>
      <name val="Calibri"/>
      <family val="2"/>
      <charset val="1"/>
    </font>
    <font>
      <sz val="16"/>
      <color theme="1"/>
      <name val="Calibri"/>
      <family val="2"/>
      <charset val="1"/>
    </font>
    <font>
      <sz val="22"/>
      <color theme="1"/>
      <name val="Calibri"/>
      <family val="2"/>
      <charset val="1"/>
    </font>
    <font>
      <b val="true"/>
      <i val="true"/>
      <sz val="11"/>
      <color theme="1"/>
      <name val="Calibri"/>
      <family val="2"/>
      <charset val="1"/>
    </font>
    <font>
      <i val="true"/>
      <sz val="11"/>
      <color theme="1"/>
      <name val="Calibri"/>
      <family val="2"/>
      <charset val="1"/>
    </font>
    <font>
      <b val="true"/>
      <sz val="11"/>
      <color theme="0"/>
      <name val="Calibri"/>
      <family val="2"/>
      <charset val="1"/>
    </font>
    <font>
      <b val="true"/>
      <sz val="11"/>
      <color rgb="FF3F3F3F"/>
      <name val="Calibri"/>
      <family val="2"/>
      <charset val="1"/>
    </font>
    <font>
      <b val="true"/>
      <sz val="18"/>
      <color theme="1"/>
      <name val="Calibri"/>
      <family val="2"/>
      <charset val="1"/>
    </font>
    <font>
      <sz val="11"/>
      <color rgb="FF000000"/>
      <name val="Calibri"/>
      <family val="2"/>
      <charset val="1"/>
    </font>
    <font>
      <b val="true"/>
      <sz val="24"/>
      <color theme="1"/>
      <name val="Calibri"/>
      <family val="2"/>
      <charset val="1"/>
    </font>
    <font>
      <b val="true"/>
      <sz val="10"/>
      <color theme="0"/>
      <name val="Calibri"/>
      <family val="2"/>
      <charset val="1"/>
    </font>
    <font>
      <b val="true"/>
      <sz val="18"/>
      <color theme="0"/>
      <name val="Calibri"/>
      <family val="2"/>
      <charset val="1"/>
    </font>
    <font>
      <b val="true"/>
      <sz val="11"/>
      <color rgb="FF000000"/>
      <name val="Calibri"/>
      <family val="2"/>
      <charset val="1"/>
    </font>
    <font>
      <b val="true"/>
      <sz val="10"/>
      <color theme="1"/>
      <name val="Arial"/>
      <family val="2"/>
      <charset val="1"/>
    </font>
    <font>
      <b val="true"/>
      <sz val="14"/>
      <color theme="1"/>
      <name val="Calibri"/>
      <family val="2"/>
      <charset val="1"/>
    </font>
    <font>
      <b val="true"/>
      <strike val="true"/>
      <sz val="14"/>
      <color theme="1"/>
      <name val="Calibri"/>
      <family val="2"/>
      <charset val="1"/>
    </font>
    <font>
      <b val="true"/>
      <sz val="11"/>
      <color theme="1"/>
      <name val="Calibri"/>
      <family val="2"/>
      <charset val="1"/>
    </font>
    <font>
      <strike val="true"/>
      <sz val="11"/>
      <color theme="1"/>
      <name val="Calibri"/>
      <family val="2"/>
      <charset val="1"/>
    </font>
    <font>
      <b val="true"/>
      <sz val="14"/>
      <color theme="0"/>
      <name val="Calibri"/>
      <family val="2"/>
      <charset val="1"/>
    </font>
    <font>
      <b val="true"/>
      <sz val="14"/>
      <name val="Calibri"/>
      <family val="2"/>
      <charset val="1"/>
    </font>
    <font>
      <sz val="12"/>
      <color theme="1"/>
      <name val="Calibri"/>
      <family val="2"/>
      <charset val="1"/>
    </font>
    <font>
      <sz val="8"/>
      <color theme="1"/>
      <name val="Calibri"/>
      <family val="2"/>
      <charset val="1"/>
    </font>
    <font>
      <sz val="10"/>
      <color theme="1"/>
      <name val="Calibri"/>
      <family val="2"/>
      <charset val="1"/>
    </font>
    <font>
      <b val="true"/>
      <sz val="10"/>
      <color rgb="FF3F3F3F"/>
      <name val="Calibri"/>
      <family val="2"/>
      <charset val="1"/>
    </font>
    <font>
      <sz val="11"/>
      <color rgb="FF3F3F76"/>
      <name val="Calibri"/>
      <family val="2"/>
      <charset val="1"/>
    </font>
    <font>
      <sz val="10"/>
      <color rgb="FF000000"/>
      <name val="Calibri"/>
      <family val="2"/>
      <charset val="1"/>
    </font>
    <font>
      <sz val="10"/>
      <color rgb="FF3F3F3F"/>
      <name val="Calibri"/>
      <family val="2"/>
      <charset val="1"/>
    </font>
    <font>
      <b val="true"/>
      <sz val="20"/>
      <color theme="0"/>
      <name val="Calibri"/>
      <family val="2"/>
      <charset val="1"/>
    </font>
    <font>
      <sz val="12"/>
      <color theme="0"/>
      <name val="Calibri"/>
      <family val="2"/>
      <charset val="1"/>
    </font>
    <font>
      <b val="true"/>
      <sz val="12"/>
      <color theme="0"/>
      <name val="Calibri"/>
      <family val="2"/>
      <charset val="1"/>
    </font>
  </fonts>
  <fills count="14">
    <fill>
      <patternFill patternType="none"/>
    </fill>
    <fill>
      <patternFill patternType="gray125"/>
    </fill>
    <fill>
      <patternFill patternType="solid">
        <fgColor rgb="FFF2F2F2"/>
        <bgColor rgb="FFFFFFFF"/>
      </patternFill>
    </fill>
    <fill>
      <patternFill patternType="solid">
        <fgColor rgb="FFFFCC99"/>
        <bgColor rgb="FFFFC7CE"/>
      </patternFill>
    </fill>
    <fill>
      <patternFill patternType="solid">
        <fgColor theme="1"/>
        <bgColor rgb="FF003300"/>
      </patternFill>
    </fill>
    <fill>
      <patternFill patternType="solid">
        <fgColor rgb="FF002060"/>
        <bgColor rgb="FF000080"/>
      </patternFill>
    </fill>
    <fill>
      <patternFill patternType="solid">
        <fgColor theme="0"/>
        <bgColor rgb="FFF2F2F2"/>
      </patternFill>
    </fill>
    <fill>
      <patternFill patternType="solid">
        <fgColor theme="4" tint="0.3999"/>
        <bgColor rgb="FFC0C0C0"/>
      </patternFill>
    </fill>
    <fill>
      <patternFill patternType="solid">
        <fgColor theme="4" tint="-0.25"/>
        <bgColor rgb="FF0066CC"/>
      </patternFill>
    </fill>
    <fill>
      <patternFill patternType="solid">
        <fgColor theme="5" tint="-0.25"/>
        <bgColor rgb="FFED7D31"/>
      </patternFill>
    </fill>
    <fill>
      <patternFill patternType="solid">
        <fgColor theme="9" tint="-0.25"/>
        <bgColor rgb="FF339966"/>
      </patternFill>
    </fill>
    <fill>
      <patternFill patternType="solid">
        <fgColor theme="5"/>
        <bgColor rgb="FFFF8080"/>
      </patternFill>
    </fill>
    <fill>
      <patternFill patternType="solid">
        <fgColor theme="5" tint="-0.5"/>
        <bgColor rgb="FF3F3F3F"/>
      </patternFill>
    </fill>
    <fill>
      <patternFill patternType="solid">
        <fgColor theme="9" tint="-0.5"/>
        <bgColor rgb="FF3F3F3F"/>
      </patternFill>
    </fill>
  </fills>
  <borders count="40">
    <border diagonalUp="false" diagonalDown="false">
      <left/>
      <right/>
      <top/>
      <bottom/>
      <diagonal/>
    </border>
    <border diagonalUp="false" diagonalDown="false">
      <left style="thin">
        <color rgb="FF3F3F3F"/>
      </left>
      <right style="thin">
        <color rgb="FF3F3F3F"/>
      </right>
      <top style="thin">
        <color rgb="FF3F3F3F"/>
      </top>
      <bottom style="thin">
        <color rgb="FF3F3F3F"/>
      </bottom>
      <diagonal/>
    </border>
    <border diagonalUp="false" diagonalDown="false">
      <left style="thin">
        <color rgb="FF7F7F7F"/>
      </left>
      <right style="thin">
        <color rgb="FF7F7F7F"/>
      </right>
      <top style="thin">
        <color rgb="FF7F7F7F"/>
      </top>
      <bottom style="thin">
        <color rgb="FF7F7F7F"/>
      </bottom>
      <diagonal/>
    </border>
    <border diagonalUp="false" diagonalDown="false">
      <left style="medium"/>
      <right style="medium"/>
      <top style="medium"/>
      <bottom style="medium"/>
      <diagonal/>
    </border>
    <border diagonalUp="false" diagonalDown="false">
      <left style="medium"/>
      <right/>
      <top style="medium"/>
      <bottom style="thin"/>
      <diagonal/>
    </border>
    <border diagonalUp="false" diagonalDown="false">
      <left/>
      <right/>
      <top style="medium"/>
      <bottom style="thin"/>
      <diagonal/>
    </border>
    <border diagonalUp="false" diagonalDown="false">
      <left/>
      <right style="medium"/>
      <top style="medium"/>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style="medium"/>
      <right/>
      <top/>
      <bottom style="hair"/>
      <diagonal/>
    </border>
    <border diagonalUp="false" diagonalDown="false">
      <left/>
      <right/>
      <top/>
      <bottom style="hair"/>
      <diagonal/>
    </border>
    <border diagonalUp="false" diagonalDown="false">
      <left/>
      <right style="medium"/>
      <top/>
      <bottom style="hair"/>
      <diagonal/>
    </border>
    <border diagonalUp="false" diagonalDown="false">
      <left style="medium"/>
      <right/>
      <top style="hair"/>
      <bottom style="hair"/>
      <diagonal/>
    </border>
    <border diagonalUp="false" diagonalDown="false">
      <left/>
      <right/>
      <top style="hair"/>
      <bottom style="hair"/>
      <diagonal/>
    </border>
    <border diagonalUp="false" diagonalDown="false">
      <left/>
      <right style="medium"/>
      <top style="hair"/>
      <bottom style="hair"/>
      <diagonal/>
    </border>
    <border diagonalUp="false" diagonalDown="false">
      <left/>
      <right/>
      <top style="medium"/>
      <bottom style="medium"/>
      <diagonal/>
    </border>
    <border diagonalUp="false" diagonalDown="false">
      <left/>
      <right style="medium"/>
      <top style="medium"/>
      <bottom style="medium"/>
      <diagonal/>
    </border>
    <border diagonalUp="false" diagonalDown="false">
      <left style="thin"/>
      <right style="thin"/>
      <top style="thin"/>
      <bottom style="thin"/>
      <diagonal/>
    </border>
    <border diagonalUp="false" diagonalDown="false">
      <left style="thin"/>
      <right style="thin"/>
      <top/>
      <bottom style="thin"/>
      <diagonal/>
    </border>
    <border diagonalUp="false" diagonalDown="false">
      <left style="thin"/>
      <right/>
      <top/>
      <bottom style="thin"/>
      <diagonal/>
    </border>
    <border diagonalUp="false" diagonalDown="false">
      <left/>
      <right style="thin"/>
      <top style="medium"/>
      <bottom style="thin"/>
      <diagonal/>
    </border>
    <border diagonalUp="false" diagonalDown="false">
      <left style="thin"/>
      <right/>
      <top style="thin"/>
      <bottom style="thin"/>
      <diagonal/>
    </border>
    <border diagonalUp="false" diagonalDown="false">
      <left style="medium"/>
      <right/>
      <top style="thin"/>
      <bottom style="thin"/>
      <diagonal/>
    </border>
    <border diagonalUp="false" diagonalDown="false">
      <left/>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style="thin"/>
      <top/>
      <bottom style="thin"/>
      <diagonal/>
    </border>
    <border diagonalUp="false" diagonalDown="false">
      <left style="medium"/>
      <right/>
      <top style="medium"/>
      <bottom style="medium"/>
      <diagonal/>
    </border>
    <border diagonalUp="false" diagonalDown="false">
      <left style="medium"/>
      <right style="thin"/>
      <top style="medium"/>
      <bottom style="medium"/>
      <diagonal/>
    </border>
    <border diagonalUp="false" diagonalDown="false">
      <left style="medium"/>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medium"/>
      <diagonal/>
    </border>
    <border diagonalUp="false" diagonalDown="false">
      <left style="thin"/>
      <right style="medium"/>
      <top style="thin"/>
      <bottom style="medium"/>
      <diagonal/>
    </border>
    <border diagonalUp="false" diagonalDown="false">
      <left style="thin"/>
      <right style="thin"/>
      <top style="thin"/>
      <bottom/>
      <diagonal/>
    </border>
    <border diagonalUp="false" diagonalDown="false">
      <left/>
      <right style="thin">
        <color rgb="FF3F3F3F"/>
      </right>
      <top style="thin">
        <color rgb="FF3F3F3F"/>
      </top>
      <bottom style="thin">
        <color rgb="FF3F3F3F"/>
      </bottom>
      <diagonal/>
    </border>
  </borders>
  <cellStyleXfs count="28">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xf numFmtId="164" fontId="16" fillId="2" borderId="1" applyFont="true" applyBorder="true" applyAlignment="true" applyProtection="true">
      <alignment horizontal="general" vertical="bottom" textRotation="0" wrapText="false" indent="0" shrinkToFit="false"/>
      <protection locked="true" hidden="false"/>
    </xf>
    <xf numFmtId="164" fontId="18" fillId="0" borderId="0" applyFont="true" applyBorder="true" applyAlignment="true" applyProtection="true">
      <alignment horizontal="general" vertical="bottom" textRotation="0" wrapText="false" indent="0" shrinkToFit="false"/>
      <protection locked="true" hidden="false"/>
    </xf>
    <xf numFmtId="164" fontId="34" fillId="3" borderId="2" applyFont="true" applyBorder="true" applyAlignment="true" applyProtection="true">
      <alignment horizontal="general" vertical="bottom" textRotation="0" wrapText="false" indent="0" shrinkToFit="false"/>
      <protection locked="true" hidden="false"/>
    </xf>
  </cellStyleXfs>
  <cellXfs count="184">
    <xf numFmtId="164" fontId="0" fillId="0" borderId="0" xfId="0" applyFont="fals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7" fillId="5" borderId="0" xfId="0" applyFont="true" applyBorder="false" applyAlignment="true" applyProtection="false">
      <alignment horizontal="general" vertical="center" textRotation="0" wrapText="false" indent="0" shrinkToFit="false"/>
      <protection locked="true" hidden="false"/>
    </xf>
    <xf numFmtId="164" fontId="10" fillId="5" borderId="0" xfId="0" applyFont="true" applyBorder="false" applyAlignment="false" applyProtection="false">
      <alignment horizontal="general" vertical="bottom" textRotation="0" wrapText="false" indent="0" shrinkToFit="false"/>
      <protection locked="true" hidden="false"/>
    </xf>
    <xf numFmtId="164" fontId="10" fillId="6" borderId="0" xfId="0" applyFont="true" applyBorder="fals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false" applyAlignment="true" applyProtection="false">
      <alignment horizontal="general" vertical="top" textRotation="0" wrapText="false" indent="0" shrinkToFit="false"/>
      <protection locked="true" hidden="false"/>
    </xf>
    <xf numFmtId="164" fontId="11" fillId="6" borderId="0" xfId="0" applyFont="true" applyBorder="false" applyAlignment="true" applyProtection="false">
      <alignment horizontal="general" vertical="top" textRotation="0" wrapText="false" indent="0" shrinkToFit="false"/>
      <protection locked="true" hidden="false"/>
    </xf>
    <xf numFmtId="164" fontId="12" fillId="6" borderId="0" xfId="0" applyFont="true" applyBorder="true" applyAlignment="true" applyProtection="false">
      <alignment horizontal="center" vertical="center" textRotation="0" wrapText="false" indent="0" shrinkToFit="false"/>
      <protection locked="true" hidden="false"/>
    </xf>
    <xf numFmtId="164" fontId="7" fillId="5" borderId="0" xfId="0" applyFont="true" applyBorder="true" applyAlignment="true" applyProtection="false">
      <alignment horizontal="left" vertical="center" textRotation="0" wrapText="false" indent="0" shrinkToFit="false"/>
      <protection locked="true" hidden="false"/>
    </xf>
    <xf numFmtId="164" fontId="13" fillId="7"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true" applyAlignment="true" applyProtection="false">
      <alignment horizontal="general" vertical="top" textRotation="0" wrapText="true" indent="0" shrinkToFit="false"/>
      <protection locked="true" hidden="false"/>
    </xf>
    <xf numFmtId="164" fontId="0" fillId="7" borderId="0" xfId="0" applyFont="true" applyBorder="false" applyAlignment="true" applyProtection="false">
      <alignment horizontal="general" vertical="bottom" textRotation="0" wrapText="true" indent="0" shrinkToFit="false"/>
      <protection locked="true" hidden="false"/>
    </xf>
    <xf numFmtId="164" fontId="0" fillId="7" borderId="0" xfId="0" applyFont="true" applyBorder="true" applyAlignment="true" applyProtection="false">
      <alignment horizontal="left" vertical="top" textRotation="0" wrapText="true" indent="0" shrinkToFit="false"/>
      <protection locked="true" hidden="false"/>
    </xf>
    <xf numFmtId="164" fontId="14" fillId="7" borderId="0" xfId="0" applyFont="true" applyBorder="false" applyAlignment="true" applyProtection="false">
      <alignment horizontal="general" vertical="top" textRotation="0" wrapText="false" indent="0" shrinkToFit="false"/>
      <protection locked="true" hidden="false"/>
    </xf>
    <xf numFmtId="164" fontId="0" fillId="7" borderId="0" xfId="0" applyFont="true" applyBorder="false" applyAlignment="true" applyProtection="false">
      <alignment horizontal="left" vertical="top" textRotation="0" wrapText="true" indent="0" shrinkToFit="false"/>
      <protection locked="true" hidden="false"/>
    </xf>
    <xf numFmtId="164" fontId="7" fillId="5" borderId="0" xfId="0" applyFont="true" applyBorder="false" applyAlignment="false" applyProtection="false">
      <alignment horizontal="general" vertical="bottom" textRotation="0" wrapText="false" indent="0" shrinkToFit="false"/>
      <protection locked="true" hidden="false"/>
    </xf>
    <xf numFmtId="164" fontId="7" fillId="5" borderId="0" xfId="0" applyFont="true" applyBorder="true" applyAlignment="fals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top" textRotation="0" wrapText="false" indent="0" shrinkToFit="false"/>
      <protection locked="true" hidden="false"/>
    </xf>
    <xf numFmtId="164" fontId="7" fillId="5" borderId="3" xfId="0" applyFont="true" applyBorder="true" applyAlignment="true" applyProtection="false">
      <alignment horizontal="center" vertical="bottom" textRotation="0" wrapText="true" indent="0" shrinkToFit="false"/>
      <protection locked="true" hidden="false"/>
    </xf>
    <xf numFmtId="164" fontId="15" fillId="8" borderId="4" xfId="25" applyFont="true" applyBorder="true" applyAlignment="true" applyProtection="false">
      <alignment horizontal="center" vertical="center" textRotation="0" wrapText="true" indent="0" shrinkToFit="false"/>
      <protection locked="true" hidden="false"/>
    </xf>
    <xf numFmtId="164" fontId="15" fillId="8" borderId="5" xfId="25" applyFont="true" applyBorder="true" applyAlignment="true" applyProtection="false">
      <alignment horizontal="center" vertical="center" textRotation="0" wrapText="true" indent="0" shrinkToFit="false"/>
      <protection locked="true" hidden="false"/>
    </xf>
    <xf numFmtId="164" fontId="15" fillId="8" borderId="6" xfId="25" applyFont="true" applyBorder="true" applyAlignment="true" applyProtection="false">
      <alignment horizontal="center" vertical="center" textRotation="0" wrapText="true" indent="0" shrinkToFit="false"/>
      <protection locked="true" hidden="false"/>
    </xf>
    <xf numFmtId="165" fontId="17" fillId="6" borderId="7" xfId="0" applyFont="true" applyBorder="true" applyAlignment="true" applyProtection="false">
      <alignment horizontal="general" vertical="center" textRotation="0" wrapText="false" indent="0" shrinkToFit="false"/>
      <protection locked="true" hidden="false"/>
    </xf>
    <xf numFmtId="165" fontId="17" fillId="6" borderId="8" xfId="0" applyFont="true" applyBorder="true" applyAlignment="true" applyProtection="false">
      <alignment horizontal="general" vertical="center" textRotation="0" wrapText="false" indent="0" shrinkToFit="false"/>
      <protection locked="true" hidden="false"/>
    </xf>
    <xf numFmtId="165" fontId="17" fillId="6" borderId="9" xfId="0" applyFont="true" applyBorder="true" applyAlignment="true" applyProtection="false">
      <alignment horizontal="general" vertical="center" textRotation="0" wrapText="false" indent="0" shrinkToFit="false"/>
      <protection locked="true" hidden="false"/>
    </xf>
    <xf numFmtId="164" fontId="0" fillId="6" borderId="10" xfId="0" applyFont="true" applyBorder="true" applyAlignment="false" applyProtection="false">
      <alignment horizontal="general" vertical="bottom" textRotation="0" wrapText="false" indent="0" shrinkToFit="false"/>
      <protection locked="true" hidden="false"/>
    </xf>
    <xf numFmtId="164" fontId="0" fillId="6" borderId="11" xfId="0" applyFont="true" applyBorder="true" applyAlignment="false" applyProtection="false">
      <alignment horizontal="general" vertical="bottom" textRotation="0" wrapText="false" indent="0" shrinkToFit="false"/>
      <protection locked="true" hidden="false"/>
    </xf>
    <xf numFmtId="164" fontId="0" fillId="2" borderId="11" xfId="0" applyFont="true" applyBorder="true" applyAlignment="false" applyProtection="false">
      <alignment horizontal="general" vertical="bottom" textRotation="0" wrapText="false" indent="0" shrinkToFit="false"/>
      <protection locked="true" hidden="false"/>
    </xf>
    <xf numFmtId="164" fontId="0" fillId="6" borderId="12" xfId="0" applyFont="true" applyBorder="true" applyAlignment="false" applyProtection="false">
      <alignment horizontal="general" vertical="bottom" textRotation="0" wrapText="false" indent="0" shrinkToFit="false"/>
      <protection locked="true" hidden="false"/>
    </xf>
    <xf numFmtId="164" fontId="0" fillId="6" borderId="13" xfId="0" applyFont="true" applyBorder="true" applyAlignment="false" applyProtection="false">
      <alignment horizontal="general" vertical="bottom" textRotation="0" wrapText="false" indent="0" shrinkToFit="false"/>
      <protection locked="true" hidden="false"/>
    </xf>
    <xf numFmtId="164" fontId="0" fillId="6" borderId="14" xfId="0" applyFont="true" applyBorder="true" applyAlignment="false" applyProtection="false">
      <alignment horizontal="general" vertical="bottom" textRotation="0" wrapText="false" indent="0" shrinkToFit="false"/>
      <protection locked="true" hidden="false"/>
    </xf>
    <xf numFmtId="164" fontId="16" fillId="2" borderId="14" xfId="25" applyFont="true" applyBorder="true" applyAlignment="true" applyProtection="false">
      <alignment horizontal="center" vertical="center" textRotation="0" wrapText="true" indent="0" shrinkToFit="false"/>
      <protection locked="true" hidden="false"/>
    </xf>
    <xf numFmtId="164" fontId="17" fillId="6" borderId="15" xfId="0" applyFont="true" applyBorder="true" applyAlignment="true" applyProtection="false">
      <alignment horizontal="general" vertical="center" textRotation="0" wrapText="false" indent="0" shrinkToFit="false"/>
      <protection locked="true" hidden="false"/>
    </xf>
    <xf numFmtId="164" fontId="0" fillId="6" borderId="16" xfId="0" applyFont="true" applyBorder="true" applyAlignment="false" applyProtection="false">
      <alignment horizontal="general" vertical="bottom" textRotation="0" wrapText="false" indent="0" shrinkToFit="false"/>
      <protection locked="true" hidden="false"/>
    </xf>
    <xf numFmtId="164" fontId="0" fillId="6" borderId="17" xfId="0" applyFont="true" applyBorder="true" applyAlignment="false" applyProtection="false">
      <alignment horizontal="general" vertical="bottom" textRotation="0" wrapText="false" indent="0" shrinkToFit="false"/>
      <protection locked="true" hidden="false"/>
    </xf>
    <xf numFmtId="164" fontId="16" fillId="2" borderId="17" xfId="25" applyFont="true" applyBorder="true" applyAlignment="true" applyProtection="false">
      <alignment horizontal="center" vertical="center" textRotation="0" wrapText="true" indent="0" shrinkToFit="false"/>
      <protection locked="true" hidden="false"/>
    </xf>
    <xf numFmtId="164" fontId="17" fillId="6" borderId="18" xfId="0" applyFont="true" applyBorder="true" applyAlignment="true" applyProtection="false">
      <alignment horizontal="general" vertical="center" textRotation="0" wrapText="false" indent="0" shrinkToFit="false"/>
      <protection locked="true" hidden="false"/>
    </xf>
    <xf numFmtId="164" fontId="0" fillId="6" borderId="7" xfId="0" applyFont="true" applyBorder="true" applyAlignment="false" applyProtection="false">
      <alignment horizontal="general" vertical="bottom" textRotation="0" wrapText="false" indent="0" shrinkToFit="false"/>
      <protection locked="true" hidden="false"/>
    </xf>
    <xf numFmtId="164" fontId="0" fillId="6" borderId="8" xfId="0" applyFont="true" applyBorder="true" applyAlignment="false" applyProtection="false">
      <alignment horizontal="general" vertical="bottom" textRotation="0" wrapText="false" indent="0" shrinkToFit="false"/>
      <protection locked="true" hidden="false"/>
    </xf>
    <xf numFmtId="164" fontId="16" fillId="2" borderId="8" xfId="25" applyFont="true" applyBorder="true" applyAlignment="true" applyProtection="false">
      <alignment horizontal="center" vertical="center" textRotation="0" wrapText="true" indent="0" shrinkToFit="false"/>
      <protection locked="true" hidden="false"/>
    </xf>
    <xf numFmtId="164" fontId="17" fillId="6" borderId="9" xfId="0" applyFont="true" applyBorder="true" applyAlignment="true" applyProtection="false">
      <alignment horizontal="general" vertical="center" textRotation="0" wrapText="false" indent="0" shrinkToFit="false"/>
      <protection locked="true" hidden="false"/>
    </xf>
    <xf numFmtId="164" fontId="18" fillId="7" borderId="0" xfId="26" applyFont="true" applyBorder="false" applyAlignment="false" applyProtection="false">
      <alignment horizontal="general" vertical="bottom" textRotation="0" wrapText="false" indent="0" shrinkToFit="false"/>
      <protection locked="true" hidden="false"/>
    </xf>
    <xf numFmtId="164" fontId="19" fillId="7" borderId="0" xfId="0" applyFont="true" applyBorder="false" applyAlignment="false" applyProtection="false">
      <alignment horizontal="general" vertical="bottom" textRotation="0" wrapText="false" indent="0" shrinkToFit="false"/>
      <protection locked="true" hidden="false"/>
    </xf>
    <xf numFmtId="164" fontId="7" fillId="5" borderId="11" xfId="0" applyFont="true" applyBorder="true" applyAlignment="false" applyProtection="false">
      <alignment horizontal="general" vertical="bottom" textRotation="0" wrapText="false" indent="0" shrinkToFit="false"/>
      <protection locked="true" hidden="false"/>
    </xf>
    <xf numFmtId="164" fontId="7" fillId="5" borderId="19" xfId="0" applyFont="true" applyBorder="true" applyAlignment="false" applyProtection="false">
      <alignment horizontal="general" vertical="bottom" textRotation="0" wrapText="false" indent="0" shrinkToFit="false"/>
      <protection locked="true" hidden="false"/>
    </xf>
    <xf numFmtId="164" fontId="7" fillId="5" borderId="20" xfId="0" applyFont="true" applyBorder="true" applyAlignment="false" applyProtection="false">
      <alignment horizontal="general" vertical="bottom" textRotation="0" wrapText="false" indent="0" shrinkToFit="false"/>
      <protection locked="true" hidden="false"/>
    </xf>
    <xf numFmtId="164" fontId="20" fillId="8" borderId="21" xfId="0" applyFont="true" applyBorder="true" applyAlignment="true" applyProtection="false">
      <alignment horizontal="center" vertical="center" textRotation="0" wrapText="true" indent="0" shrinkToFit="false"/>
      <protection locked="true" hidden="false"/>
    </xf>
    <xf numFmtId="164" fontId="20" fillId="8" borderId="22" xfId="0" applyFont="true" applyBorder="true" applyAlignment="true" applyProtection="false">
      <alignment horizontal="center" vertical="center" textRotation="0" wrapText="true" indent="0" shrinkToFit="false"/>
      <protection locked="true" hidden="false"/>
    </xf>
    <xf numFmtId="164" fontId="20" fillId="8" borderId="23" xfId="0" applyFont="true" applyBorder="true" applyAlignment="true" applyProtection="false">
      <alignment horizontal="center" vertical="center" textRotation="0" wrapText="true" indent="0" shrinkToFit="false"/>
      <protection locked="true" hidden="false"/>
    </xf>
    <xf numFmtId="164" fontId="20" fillId="8" borderId="5" xfId="0" applyFont="true" applyBorder="true" applyAlignment="true" applyProtection="false">
      <alignment horizontal="center" vertical="center" textRotation="0" wrapText="true" indent="0" shrinkToFit="false"/>
      <protection locked="true" hidden="false"/>
    </xf>
    <xf numFmtId="164" fontId="20" fillId="8" borderId="24" xfId="0" applyFont="true" applyBorder="true" applyAlignment="true" applyProtection="false">
      <alignment horizontal="left" vertical="center" textRotation="0" wrapText="true" indent="0" shrinkToFit="false"/>
      <protection locked="true" hidden="false"/>
    </xf>
    <xf numFmtId="164" fontId="21" fillId="4" borderId="0" xfId="0" applyFont="true" applyBorder="false" applyAlignment="true" applyProtection="false">
      <alignment horizontal="general" vertical="center" textRotation="0" wrapText="false" indent="0" shrinkToFit="false"/>
      <protection locked="true" hidden="false"/>
    </xf>
    <xf numFmtId="164" fontId="22" fillId="4" borderId="21" xfId="0" applyFont="true" applyBorder="true" applyAlignment="true" applyProtection="true">
      <alignment horizontal="center" vertical="center" textRotation="0" wrapText="true" indent="0" shrinkToFit="false"/>
      <protection locked="false" hidden="false"/>
    </xf>
    <xf numFmtId="164" fontId="23" fillId="4" borderId="21" xfId="0" applyFont="true" applyBorder="true" applyAlignment="true" applyProtection="true">
      <alignment horizontal="general" vertical="center" textRotation="0" wrapText="true" indent="0" shrinkToFit="false"/>
      <protection locked="false" hidden="false"/>
    </xf>
    <xf numFmtId="164" fontId="16" fillId="4" borderId="21" xfId="25" applyFont="true" applyBorder="true" applyAlignment="true" applyProtection="false">
      <alignment horizontal="center" vertical="center" textRotation="0" wrapText="true" indent="0" shrinkToFit="false"/>
      <protection locked="true" hidden="false"/>
    </xf>
    <xf numFmtId="165" fontId="16" fillId="4" borderId="21" xfId="25" applyFont="true" applyBorder="true" applyAlignment="true" applyProtection="false">
      <alignment horizontal="center" vertical="center" textRotation="0" wrapText="true" indent="0" shrinkToFit="false"/>
      <protection locked="true" hidden="false"/>
    </xf>
    <xf numFmtId="165" fontId="16" fillId="4" borderId="25" xfId="25" applyFont="true" applyBorder="true" applyAlignment="true" applyProtection="false">
      <alignment horizontal="center" vertical="center" textRotation="0" wrapText="true" indent="0" shrinkToFit="false"/>
      <protection locked="true" hidden="false"/>
    </xf>
    <xf numFmtId="165" fontId="16" fillId="4" borderId="26" xfId="25" applyFont="true" applyBorder="true" applyAlignment="true" applyProtection="false">
      <alignment horizontal="center" vertical="center" textRotation="0" wrapText="true" indent="0" shrinkToFit="false"/>
      <protection locked="true" hidden="false"/>
    </xf>
    <xf numFmtId="165" fontId="16" fillId="4" borderId="27" xfId="25" applyFont="true" applyBorder="true" applyAlignment="true" applyProtection="false">
      <alignment horizontal="center" vertical="center" textRotation="0" wrapText="true" indent="0" shrinkToFit="false"/>
      <protection locked="true" hidden="false"/>
    </xf>
    <xf numFmtId="164" fontId="0" fillId="4" borderId="28" xfId="0" applyFont="true" applyBorder="true" applyAlignment="true" applyProtection="true">
      <alignment horizontal="general" vertical="center" textRotation="0" wrapText="true" indent="0" shrinkToFit="false"/>
      <protection locked="false" hidden="false"/>
    </xf>
    <xf numFmtId="164" fontId="0" fillId="4" borderId="21" xfId="0" applyFont="true" applyBorder="true" applyAlignment="true" applyProtection="true">
      <alignment horizontal="general" vertical="center" textRotation="0" wrapText="true" indent="0" shrinkToFit="false"/>
      <protection locked="false" hidden="false"/>
    </xf>
    <xf numFmtId="164" fontId="24" fillId="0" borderId="29" xfId="0" applyFont="true" applyBorder="true" applyAlignment="true" applyProtection="false">
      <alignment horizontal="center" vertical="center" textRotation="0" wrapText="false" indent="0" shrinkToFit="false"/>
      <protection locked="true" hidden="false"/>
    </xf>
    <xf numFmtId="164" fontId="24" fillId="0" borderId="30" xfId="0" applyFont="true" applyBorder="true" applyAlignment="true" applyProtection="false">
      <alignment horizontal="center" vertical="center" textRotation="0" wrapText="false" indent="0" shrinkToFit="false"/>
      <protection locked="true" hidden="false"/>
    </xf>
    <xf numFmtId="164" fontId="22" fillId="0" borderId="21" xfId="0" applyFont="true" applyBorder="true" applyAlignment="true" applyProtection="true">
      <alignment horizontal="center" vertical="center" textRotation="0" wrapText="true" indent="0" shrinkToFit="false"/>
      <protection locked="false" hidden="false"/>
    </xf>
    <xf numFmtId="164" fontId="23" fillId="0" borderId="21" xfId="0" applyFont="true" applyBorder="true" applyAlignment="true" applyProtection="true">
      <alignment horizontal="general" vertical="center" textRotation="0" wrapText="true" indent="0" shrinkToFit="false"/>
      <protection locked="false" hidden="false"/>
    </xf>
    <xf numFmtId="164" fontId="16" fillId="2" borderId="21" xfId="25" applyFont="true" applyBorder="true" applyAlignment="true" applyProtection="false">
      <alignment horizontal="center" vertical="center" textRotation="0" wrapText="true" indent="0" shrinkToFit="false"/>
      <protection locked="true" hidden="false"/>
    </xf>
    <xf numFmtId="165" fontId="16" fillId="2" borderId="21" xfId="25" applyFont="true" applyBorder="true" applyAlignment="true" applyProtection="false">
      <alignment horizontal="center" vertical="center" textRotation="0" wrapText="true" indent="0" shrinkToFit="false"/>
      <protection locked="true" hidden="false"/>
    </xf>
    <xf numFmtId="165" fontId="16" fillId="2" borderId="25" xfId="25" applyFont="true" applyBorder="true" applyAlignment="true" applyProtection="false">
      <alignment horizontal="center" vertical="center" textRotation="0" wrapText="true" indent="0" shrinkToFit="false"/>
      <protection locked="true" hidden="false"/>
    </xf>
    <xf numFmtId="164" fontId="0" fillId="0" borderId="28" xfId="0" applyFont="true" applyBorder="true" applyAlignment="true" applyProtection="true">
      <alignment horizontal="general" vertical="center" textRotation="0" wrapText="true" indent="0" shrinkToFit="false"/>
      <protection locked="false" hidden="false"/>
    </xf>
    <xf numFmtId="164" fontId="25" fillId="0" borderId="29" xfId="0" applyFont="true" applyBorder="true" applyAlignment="true" applyProtection="false">
      <alignment horizontal="center" vertical="center" textRotation="0" wrapText="false" indent="0" shrinkToFit="false"/>
      <protection locked="true" hidden="false"/>
    </xf>
    <xf numFmtId="164" fontId="25" fillId="0" borderId="30" xfId="0" applyFont="true" applyBorder="true" applyAlignment="true" applyProtection="false">
      <alignment horizontal="center" vertical="center" textRotation="0" wrapText="false" indent="0" shrinkToFit="false"/>
      <protection locked="true" hidden="false"/>
    </xf>
    <xf numFmtId="164" fontId="26" fillId="0" borderId="21" xfId="0" applyFont="true" applyBorder="true" applyAlignment="true" applyProtection="true">
      <alignment horizontal="general" vertical="center" textRotation="0" wrapText="true" indent="0" shrinkToFit="false"/>
      <protection locked="fals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0" fillId="6" borderId="28" xfId="0" applyFont="true" applyBorder="true" applyAlignment="true" applyProtection="true">
      <alignment horizontal="general" vertical="center" textRotation="0" wrapText="true" indent="0" shrinkToFit="false"/>
      <protection locked="false" hidden="false"/>
    </xf>
    <xf numFmtId="164" fontId="0" fillId="6" borderId="27" xfId="0" applyFont="true" applyBorder="true" applyAlignment="true" applyProtection="true">
      <alignment horizontal="general" vertical="center" textRotation="0" wrapText="true" indent="0" shrinkToFit="false"/>
      <protection locked="false" hidden="false"/>
    </xf>
    <xf numFmtId="164" fontId="24" fillId="0" borderId="23" xfId="0" applyFont="true" applyBorder="true" applyAlignment="true" applyProtection="false">
      <alignment horizontal="center" vertical="center" textRotation="0" wrapText="false" indent="0" shrinkToFit="false"/>
      <protection locked="true" hidden="false"/>
    </xf>
    <xf numFmtId="164" fontId="24" fillId="0" borderId="31" xfId="0" applyFont="true" applyBorder="true" applyAlignment="true" applyProtection="false">
      <alignment horizontal="center" vertical="center" textRotation="0" wrapText="false" indent="0" shrinkToFit="false"/>
      <protection locked="true" hidden="false"/>
    </xf>
    <xf numFmtId="164" fontId="18" fillId="0" borderId="28" xfId="26" applyFont="true" applyBorder="true" applyAlignment="true" applyProtection="true">
      <alignment horizontal="general" vertical="center" textRotation="0" wrapText="false" indent="0" shrinkToFit="false"/>
      <protection locked="false" hidden="false"/>
    </xf>
    <xf numFmtId="164" fontId="18" fillId="0" borderId="0" xfId="26" applyFont="true" applyBorder="false" applyAlignment="false" applyProtection="false">
      <alignment horizontal="general" vertical="bottom" textRotation="0" wrapText="false" indent="0" shrinkToFit="false"/>
      <protection locked="true" hidden="false"/>
    </xf>
    <xf numFmtId="164" fontId="18" fillId="6" borderId="0" xfId="26" applyFont="true" applyBorder="false" applyAlignment="false" applyProtection="false">
      <alignment horizontal="general" vertical="bottom" textRotation="0" wrapText="false" indent="0" shrinkToFit="false"/>
      <protection locked="true" hidden="false"/>
    </xf>
    <xf numFmtId="164" fontId="22" fillId="6" borderId="0" xfId="0" applyFont="true" applyBorder="false" applyAlignment="true" applyProtection="false">
      <alignment horizontal="center" vertical="center" textRotation="0" wrapText="true" indent="0" shrinkToFit="false"/>
      <protection locked="true" hidden="false"/>
    </xf>
    <xf numFmtId="164" fontId="7" fillId="5" borderId="32" xfId="26" applyFont="true" applyBorder="true" applyAlignment="true" applyProtection="false">
      <alignment horizontal="general" vertical="center" textRotation="0" wrapText="false" indent="0" shrinkToFit="false"/>
      <protection locked="true" hidden="false"/>
    </xf>
    <xf numFmtId="164" fontId="7" fillId="5" borderId="19" xfId="26" applyFont="true" applyBorder="true" applyAlignment="true" applyProtection="false">
      <alignment horizontal="general" vertical="center" textRotation="0" wrapText="false" indent="0" shrinkToFit="false"/>
      <protection locked="true" hidden="false"/>
    </xf>
    <xf numFmtId="164" fontId="7" fillId="5" borderId="20" xfId="26" applyFont="true" applyBorder="true" applyAlignment="true" applyProtection="false">
      <alignment horizontal="general" vertical="center" textRotation="0" wrapText="false" indent="0" shrinkToFit="false"/>
      <protection locked="true" hidden="false"/>
    </xf>
    <xf numFmtId="164" fontId="22" fillId="6" borderId="0" xfId="26" applyFont="true" applyBorder="false" applyAlignment="true" applyProtection="false">
      <alignment horizontal="center" vertical="center" textRotation="0" wrapText="false" indent="0" shrinkToFit="false"/>
      <protection locked="true" hidden="false"/>
    </xf>
    <xf numFmtId="164" fontId="28" fillId="8" borderId="33" xfId="0" applyFont="true" applyBorder="true" applyAlignment="true" applyProtection="false">
      <alignment horizontal="left" vertical="center" textRotation="0" wrapText="true" indent="0" shrinkToFit="false"/>
      <protection locked="true" hidden="false"/>
    </xf>
    <xf numFmtId="164" fontId="28" fillId="8" borderId="20" xfId="0" applyFont="true" applyBorder="true" applyAlignment="true" applyProtection="false">
      <alignment horizontal="center" vertical="center" textRotation="0" wrapText="true" indent="0" shrinkToFit="false"/>
      <protection locked="true" hidden="false"/>
    </xf>
    <xf numFmtId="164" fontId="28" fillId="6" borderId="0" xfId="0" applyFont="true" applyBorder="false" applyAlignment="true" applyProtection="false">
      <alignment horizontal="center" vertical="center" textRotation="0" wrapText="true" indent="0" shrinkToFit="false"/>
      <protection locked="true" hidden="false"/>
    </xf>
    <xf numFmtId="164" fontId="16" fillId="6" borderId="0" xfId="25" applyFont="true" applyBorder="true" applyAlignment="true" applyProtection="false">
      <alignment horizontal="center" vertical="center" textRotation="0" wrapText="true" indent="0" shrinkToFit="false"/>
      <protection locked="true" hidden="false"/>
    </xf>
    <xf numFmtId="164" fontId="24" fillId="0" borderId="34" xfId="0" applyFont="true" applyBorder="true" applyAlignment="true" applyProtection="false">
      <alignment horizontal="general" vertical="center" textRotation="0" wrapText="true" indent="0" shrinkToFit="false"/>
      <protection locked="true" hidden="false"/>
    </xf>
    <xf numFmtId="165" fontId="24" fillId="0" borderId="35" xfId="0" applyFont="true" applyBorder="true" applyAlignment="true" applyProtection="false">
      <alignment horizontal="center" vertical="center" textRotation="0" wrapText="false" indent="0" shrinkToFit="false"/>
      <protection locked="true" hidden="false"/>
    </xf>
    <xf numFmtId="165" fontId="24" fillId="0" borderId="21" xfId="0" applyFont="true" applyBorder="true" applyAlignment="true" applyProtection="false">
      <alignment horizontal="general" vertical="center" textRotation="0" wrapText="false" indent="0" shrinkToFit="false"/>
      <protection locked="true" hidden="false"/>
    </xf>
    <xf numFmtId="165" fontId="29" fillId="0" borderId="21" xfId="0" applyFont="true" applyBorder="true" applyAlignment="true" applyProtection="false">
      <alignment horizontal="general" vertical="center" textRotation="0" wrapText="false" indent="0" shrinkToFit="false"/>
      <protection locked="true" hidden="false"/>
    </xf>
    <xf numFmtId="165" fontId="24" fillId="6" borderId="0" xfId="0" applyFont="true" applyBorder="false" applyAlignment="false" applyProtection="false">
      <alignment horizontal="general" vertical="bottom" textRotation="0" wrapText="false" indent="0" shrinkToFit="false"/>
      <protection locked="true" hidden="false"/>
    </xf>
    <xf numFmtId="164" fontId="19" fillId="6" borderId="0" xfId="0" applyFont="true" applyBorder="false" applyAlignment="false" applyProtection="false">
      <alignment horizontal="general" vertical="bottom" textRotation="0" wrapText="false" indent="0" shrinkToFit="false"/>
      <protection locked="true" hidden="false"/>
    </xf>
    <xf numFmtId="164" fontId="24" fillId="0" borderId="36" xfId="0" applyFont="true" applyBorder="true" applyAlignment="true" applyProtection="false">
      <alignment horizontal="left" vertical="center" textRotation="0" wrapText="true" indent="0" shrinkToFit="false"/>
      <protection locked="true" hidden="false"/>
    </xf>
    <xf numFmtId="165" fontId="29" fillId="0" borderId="37" xfId="0" applyFont="true" applyBorder="true" applyAlignment="true" applyProtection="false">
      <alignment horizontal="center" vertical="center" textRotation="0" wrapText="false" indent="0" shrinkToFit="false"/>
      <protection locked="true" hidden="false"/>
    </xf>
    <xf numFmtId="165" fontId="0" fillId="6" borderId="0" xfId="0" applyFont="true" applyBorder="false" applyAlignment="false" applyProtection="false">
      <alignment horizontal="general" vertical="bottom" textRotation="0" wrapText="false" indent="0" shrinkToFit="false"/>
      <protection locked="true" hidden="false"/>
    </xf>
    <xf numFmtId="164" fontId="30" fillId="6" borderId="0" xfId="0" applyFont="true" applyBorder="false" applyAlignment="true" applyProtection="false">
      <alignment horizontal="general" vertical="center" textRotation="0" wrapText="true" indent="0" shrinkToFit="false"/>
      <protection locked="true" hidden="false"/>
    </xf>
    <xf numFmtId="164" fontId="0" fillId="5" borderId="32" xfId="0" applyFont="true" applyBorder="true" applyAlignment="false" applyProtection="false">
      <alignment horizontal="general" vertical="bottom" textRotation="0" wrapText="false" indent="0" shrinkToFit="false"/>
      <protection locked="true" hidden="false"/>
    </xf>
    <xf numFmtId="164" fontId="7" fillId="5" borderId="19" xfId="0" applyFont="true" applyBorder="true" applyAlignment="true" applyProtection="false">
      <alignment horizontal="general" vertical="center" textRotation="0" wrapText="false" indent="0" shrinkToFit="false"/>
      <protection locked="true" hidden="false"/>
    </xf>
    <xf numFmtId="164" fontId="7" fillId="5" borderId="20" xfId="0" applyFont="true" applyBorder="true" applyAlignment="true" applyProtection="false">
      <alignment horizontal="general" vertical="center" textRotation="0" wrapText="false" indent="0" shrinkToFit="false"/>
      <protection locked="true" hidden="false"/>
    </xf>
    <xf numFmtId="164" fontId="31" fillId="6" borderId="0" xfId="0" applyFont="true" applyBorder="false" applyAlignment="false" applyProtection="false">
      <alignment horizontal="general" vertical="bottom" textRotation="0" wrapText="false" indent="0" shrinkToFit="false"/>
      <protection locked="true" hidden="false"/>
    </xf>
    <xf numFmtId="164" fontId="24" fillId="6" borderId="0" xfId="0" applyFont="true" applyBorder="false" applyAlignment="false" applyProtection="false">
      <alignment horizontal="general" vertical="bottom" textRotation="0" wrapText="false" indent="0" shrinkToFit="false"/>
      <protection locked="true" hidden="false"/>
    </xf>
    <xf numFmtId="164" fontId="0" fillId="6" borderId="0" xfId="0" applyFont="true" applyBorder="false" applyAlignment="true" applyProtection="false">
      <alignment horizontal="left" vertical="bottom" textRotation="0" wrapText="false" indent="0" shrinkToFit="false"/>
      <protection locked="true" hidden="false"/>
    </xf>
    <xf numFmtId="164" fontId="32" fillId="0" borderId="0" xfId="0" applyFont="true" applyBorder="false" applyAlignment="true" applyProtection="false">
      <alignment horizontal="center" vertical="bottom" textRotation="0" wrapText="true" indent="0" shrinkToFit="false"/>
      <protection locked="true" hidden="false"/>
    </xf>
    <xf numFmtId="164" fontId="33" fillId="2" borderId="1" xfId="25" applyFont="true" applyBorder="true" applyAlignment="true" applyProtection="false">
      <alignment horizontal="center" vertical="bottom" textRotation="0" wrapText="false" indent="0" shrinkToFit="false"/>
      <protection locked="true" hidden="false"/>
    </xf>
    <xf numFmtId="164" fontId="32" fillId="0" borderId="0" xfId="0" applyFont="true" applyBorder="false" applyAlignment="true" applyProtection="true">
      <alignment horizontal="center" vertical="center" textRotation="0" wrapText="false" indent="0" shrinkToFit="false"/>
      <protection locked="false" hidden="false"/>
    </xf>
    <xf numFmtId="164" fontId="32" fillId="0" borderId="0" xfId="0" applyFont="true" applyBorder="false" applyAlignment="false" applyProtection="true">
      <alignment horizontal="general" vertical="bottom" textRotation="0" wrapText="false" indent="0" shrinkToFit="false"/>
      <protection locked="false" hidden="false"/>
    </xf>
    <xf numFmtId="164" fontId="32" fillId="0" borderId="0" xfId="0" applyFont="true" applyBorder="false" applyAlignment="true" applyProtection="true">
      <alignment horizontal="left" vertical="center" textRotation="0" wrapText="true" indent="0" shrinkToFit="false"/>
      <protection locked="false" hidden="false"/>
    </xf>
    <xf numFmtId="165" fontId="33" fillId="2" borderId="1" xfId="25" applyFont="true" applyBorder="true" applyAlignment="true" applyProtection="false">
      <alignment horizontal="center" vertical="bottom" textRotation="0" wrapText="false" indent="0" shrinkToFit="false"/>
      <protection locked="true" hidden="false"/>
    </xf>
    <xf numFmtId="165" fontId="33" fillId="2" borderId="1" xfId="25"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true">
      <alignment horizontal="general" vertical="bottom" textRotation="0" wrapText="false" indent="0" shrinkToFit="false"/>
      <protection locked="false" hidden="false"/>
    </xf>
    <xf numFmtId="164" fontId="15" fillId="8" borderId="38" xfId="0" applyFont="true" applyBorder="true" applyAlignment="true" applyProtection="false">
      <alignment horizontal="center" vertical="center" textRotation="0" wrapText="true" indent="0" shrinkToFit="false"/>
      <protection locked="true" hidden="false"/>
    </xf>
    <xf numFmtId="164" fontId="15" fillId="8" borderId="38" xfId="0" applyFont="true" applyBorder="true" applyAlignment="true" applyProtection="false">
      <alignment horizontal="left" vertical="center" textRotation="0" wrapText="true" indent="0" shrinkToFit="false"/>
      <protection locked="true" hidden="false"/>
    </xf>
    <xf numFmtId="164" fontId="15" fillId="9" borderId="38" xfId="0" applyFont="true" applyBorder="true" applyAlignment="true" applyProtection="false">
      <alignment horizontal="center" vertical="center" textRotation="0" wrapText="true" indent="0" shrinkToFit="false"/>
      <protection locked="true" hidden="false"/>
    </xf>
    <xf numFmtId="164" fontId="9" fillId="10" borderId="21" xfId="27" applyFont="true" applyBorder="true" applyAlignment="true" applyProtection="false">
      <alignment horizontal="center" vertical="center" textRotation="0" wrapText="true" indent="0" shrinkToFit="false"/>
      <protection locked="true" hidden="false"/>
    </xf>
    <xf numFmtId="164" fontId="35" fillId="2" borderId="21" xfId="0" applyFont="true" applyBorder="true" applyAlignment="true" applyProtection="false">
      <alignment horizontal="center" vertical="center" textRotation="0" wrapText="true" indent="0" shrinkToFit="false" readingOrder="1"/>
      <protection locked="true" hidden="false"/>
    </xf>
    <xf numFmtId="164" fontId="36" fillId="2" borderId="21" xfId="25" applyFont="true" applyBorder="true" applyAlignment="true" applyProtection="false">
      <alignment horizontal="center" vertical="center" textRotation="0" wrapText="true" indent="0" shrinkToFit="false" readingOrder="1"/>
      <protection locked="true" hidden="false"/>
    </xf>
    <xf numFmtId="164" fontId="35" fillId="0" borderId="21" xfId="0" applyFont="true" applyBorder="true" applyAlignment="true" applyProtection="true">
      <alignment horizontal="center" vertical="center" textRotation="0" wrapText="true" indent="0" shrinkToFit="false" readingOrder="1"/>
      <protection locked="false" hidden="false"/>
    </xf>
    <xf numFmtId="164" fontId="35" fillId="0" borderId="21" xfId="0" applyFont="true" applyBorder="true" applyAlignment="true" applyProtection="true">
      <alignment horizontal="general" vertical="center" textRotation="0" wrapText="true" indent="0" shrinkToFit="false" readingOrder="1"/>
      <protection locked="false" hidden="false"/>
    </xf>
    <xf numFmtId="164" fontId="35" fillId="0" borderId="21" xfId="0" applyFont="true" applyBorder="true" applyAlignment="true" applyProtection="true">
      <alignment horizontal="left" vertical="center" textRotation="0" wrapText="true" indent="0" shrinkToFit="false" readingOrder="1"/>
      <protection locked="false" hidden="false"/>
    </xf>
    <xf numFmtId="164" fontId="33" fillId="2" borderId="21" xfId="25" applyFont="true" applyBorder="true" applyAlignment="true" applyProtection="false">
      <alignment horizontal="center" vertical="center" textRotation="0" wrapText="true" indent="0" shrinkToFit="false" readingOrder="1"/>
      <protection locked="true" hidden="false"/>
    </xf>
    <xf numFmtId="165" fontId="33" fillId="2" borderId="21" xfId="25" applyFont="true" applyBorder="true" applyAlignment="true" applyProtection="false">
      <alignment horizontal="center" vertical="center" textRotation="0" wrapText="true" indent="0" shrinkToFit="false" readingOrder="1"/>
      <protection locked="true" hidden="false"/>
    </xf>
    <xf numFmtId="165" fontId="33" fillId="2" borderId="21" xfId="25" applyFont="true" applyBorder="true" applyAlignment="true" applyProtection="false">
      <alignment horizontal="center" vertical="center" textRotation="0" wrapText="false" indent="0" shrinkToFit="false" readingOrder="1"/>
      <protection locked="true" hidden="false"/>
    </xf>
    <xf numFmtId="165" fontId="33" fillId="2" borderId="21" xfId="25" applyFont="true" applyBorder="true" applyAlignment="true" applyProtection="false">
      <alignment horizontal="center" vertical="center" textRotation="0" wrapText="false" indent="0" shrinkToFit="false"/>
      <protection locked="true" hidden="false"/>
    </xf>
    <xf numFmtId="164" fontId="18" fillId="0" borderId="21" xfId="0" applyFont="true" applyBorder="true" applyAlignment="true" applyProtection="true">
      <alignment horizontal="center" vertical="center" textRotation="0" wrapText="true" indent="0" shrinkToFit="false"/>
      <protection locked="false" hidden="false"/>
    </xf>
    <xf numFmtId="164" fontId="32" fillId="0" borderId="21" xfId="0" applyFont="true" applyBorder="true" applyAlignment="true" applyProtection="true">
      <alignment horizontal="center" vertical="center" textRotation="0" wrapText="false" indent="0" shrinkToFit="false"/>
      <protection locked="false" hidden="false"/>
    </xf>
    <xf numFmtId="164" fontId="32" fillId="0" borderId="21" xfId="0" applyFont="true" applyBorder="true" applyAlignment="true" applyProtection="true">
      <alignment horizontal="left" vertical="center" textRotation="0" wrapText="true" indent="0" shrinkToFit="false"/>
      <protection locked="false" hidden="false"/>
    </xf>
    <xf numFmtId="164" fontId="32" fillId="0" borderId="21" xfId="0" applyFont="true" applyBorder="true" applyAlignment="false" applyProtection="true">
      <alignment horizontal="general" vertical="bottom" textRotation="0" wrapText="false" indent="0" shrinkToFit="false"/>
      <protection locked="false" hidden="false"/>
    </xf>
    <xf numFmtId="164" fontId="32" fillId="0" borderId="21" xfId="0" applyFont="true" applyBorder="true" applyAlignment="true" applyProtection="true">
      <alignment horizontal="general" vertical="bottom" textRotation="0" wrapText="true" indent="0" shrinkToFit="false"/>
      <protection locked="false" hidden="false"/>
    </xf>
    <xf numFmtId="164" fontId="32" fillId="0" borderId="21" xfId="0" applyFont="true" applyBorder="true" applyAlignment="true" applyProtection="true">
      <alignment horizontal="general" vertical="center" textRotation="0" wrapText="false" indent="0" shrinkToFit="false"/>
      <protection locked="false" hidden="false"/>
    </xf>
    <xf numFmtId="164" fontId="32" fillId="0" borderId="21" xfId="0" applyFont="true" applyBorder="true" applyAlignment="true" applyProtection="true">
      <alignment horizontal="general" vertical="center" textRotation="0" wrapText="true" indent="0" shrinkToFit="false"/>
      <protection locked="false" hidden="false"/>
    </xf>
    <xf numFmtId="164" fontId="33" fillId="2" borderId="0" xfId="25" applyFont="true" applyBorder="true" applyAlignment="true" applyProtection="false">
      <alignment horizontal="center" vertical="center" textRotation="0" wrapText="true" indent="0" shrinkToFit="false" readingOrder="1"/>
      <protection locked="true" hidden="false"/>
    </xf>
    <xf numFmtId="165" fontId="33" fillId="2" borderId="0" xfId="25" applyFont="true" applyBorder="true" applyAlignment="true" applyProtection="false">
      <alignment horizontal="center" vertical="center" textRotation="0" wrapText="true" indent="0" shrinkToFit="false" readingOrder="1"/>
      <protection locked="true" hidden="false"/>
    </xf>
    <xf numFmtId="166" fontId="33" fillId="2" borderId="1" xfId="25" applyFont="true" applyBorder="true" applyAlignment="true" applyProtection="false">
      <alignment horizontal="center" vertical="center" textRotation="0" wrapText="true" indent="0" shrinkToFit="false" readingOrder="1"/>
      <protection locked="true" hidden="false"/>
    </xf>
    <xf numFmtId="166" fontId="32" fillId="0" borderId="0" xfId="0" applyFont="true" applyBorder="false" applyAlignment="true" applyProtection="true">
      <alignment horizontal="general" vertical="center" textRotation="0" wrapText="false" indent="0" shrinkToFit="false" readingOrder="1"/>
      <protection locked="false" hidden="false"/>
    </xf>
    <xf numFmtId="164" fontId="32" fillId="0" borderId="0" xfId="0" applyFont="true" applyBorder="false" applyAlignment="true" applyProtection="true">
      <alignment horizontal="general" vertical="center" textRotation="0" wrapText="true" indent="0" shrinkToFit="false"/>
      <protection locked="false" hidden="false"/>
    </xf>
    <xf numFmtId="164" fontId="32" fillId="0" borderId="0" xfId="0" applyFont="true" applyBorder="false" applyAlignment="true" applyProtection="true">
      <alignment horizontal="general" vertical="center" textRotation="0" wrapText="false" indent="0" shrinkToFit="false" readingOrder="1"/>
      <protection locked="false" hidden="false"/>
    </xf>
    <xf numFmtId="165" fontId="32" fillId="0" borderId="0" xfId="0" applyFont="true" applyBorder="false" applyAlignment="true" applyProtection="true">
      <alignment horizontal="center" vertical="center" textRotation="0" wrapText="false" indent="0" shrinkToFit="false" readingOrder="1"/>
      <protection locked="false" hidden="false"/>
    </xf>
    <xf numFmtId="165" fontId="33" fillId="2" borderId="1" xfId="25" applyFont="true" applyBorder="true" applyAlignment="true" applyProtection="true">
      <alignment horizontal="center" vertical="center" textRotation="0" wrapText="false" indent="0" shrinkToFit="false" readingOrder="1"/>
      <protection locked="false" hidden="false"/>
    </xf>
    <xf numFmtId="166" fontId="15" fillId="8" borderId="21" xfId="0" applyFont="true" applyBorder="true" applyAlignment="true" applyProtection="false">
      <alignment horizontal="center" vertical="center" textRotation="0" wrapText="true" indent="0" shrinkToFit="false"/>
      <protection locked="true" hidden="false"/>
    </xf>
    <xf numFmtId="166" fontId="15" fillId="8" borderId="28" xfId="0" applyFont="true" applyBorder="true" applyAlignment="true" applyProtection="false">
      <alignment horizontal="center" vertical="center" textRotation="0" wrapText="true" indent="0" shrinkToFit="false"/>
      <protection locked="true" hidden="false"/>
    </xf>
    <xf numFmtId="166" fontId="15" fillId="8" borderId="38" xfId="0" applyFont="true" applyBorder="true" applyAlignment="true" applyProtection="false">
      <alignment horizontal="center" vertical="center" textRotation="0" wrapText="true" indent="0" shrinkToFit="false"/>
      <protection locked="true" hidden="false"/>
    </xf>
    <xf numFmtId="164" fontId="15" fillId="8" borderId="21" xfId="0" applyFont="true" applyBorder="true" applyAlignment="true" applyProtection="false">
      <alignment horizontal="center" vertical="center" textRotation="0" wrapText="true" indent="0" shrinkToFit="false"/>
      <protection locked="true" hidden="false"/>
    </xf>
    <xf numFmtId="164" fontId="15" fillId="11" borderId="21" xfId="0" applyFont="true" applyBorder="true" applyAlignment="true" applyProtection="false">
      <alignment horizontal="center" vertical="center" textRotation="0" wrapText="true" indent="0" shrinkToFit="false"/>
      <protection locked="true" hidden="false"/>
    </xf>
    <xf numFmtId="164" fontId="32" fillId="2" borderId="21" xfId="0" applyFont="true" applyBorder="true" applyAlignment="true" applyProtection="true">
      <alignment horizontal="center" vertical="center" textRotation="0" wrapText="false" indent="0" shrinkToFit="false"/>
      <protection locked="false" hidden="false"/>
    </xf>
    <xf numFmtId="166" fontId="36" fillId="2" borderId="39" xfId="25" applyFont="true" applyBorder="true" applyAlignment="true" applyProtection="false">
      <alignment horizontal="center" vertical="center" textRotation="0" wrapText="true" indent="0" shrinkToFit="false" readingOrder="1"/>
      <protection locked="true" hidden="false"/>
    </xf>
    <xf numFmtId="166" fontId="36" fillId="2" borderId="21" xfId="25" applyFont="true" applyBorder="true" applyAlignment="true" applyProtection="false">
      <alignment horizontal="center" vertical="center" textRotation="0" wrapText="true" indent="0" shrinkToFit="false" readingOrder="1"/>
      <protection locked="true" hidden="false"/>
    </xf>
    <xf numFmtId="166" fontId="36" fillId="2" borderId="1" xfId="25" applyFont="true" applyBorder="true" applyAlignment="true" applyProtection="false">
      <alignment horizontal="center" vertical="center" textRotation="0" wrapText="true" indent="0" shrinkToFit="false" readingOrder="1"/>
      <protection locked="true" hidden="false"/>
    </xf>
    <xf numFmtId="164" fontId="0" fillId="0" borderId="0" xfId="0" applyFont="true" applyBorder="false" applyAlignment="true" applyProtection="false">
      <alignment horizontal="general" vertical="center" textRotation="0" wrapText="true" indent="0" shrinkToFit="false"/>
      <protection locked="true" hidden="false"/>
    </xf>
    <xf numFmtId="165" fontId="32" fillId="0" borderId="21" xfId="0" applyFont="true" applyBorder="true" applyAlignment="true" applyProtection="true">
      <alignment horizontal="center" vertical="center" textRotation="0" wrapText="false" indent="0" shrinkToFit="false" readingOrder="1"/>
      <protection locked="false" hidden="false"/>
    </xf>
    <xf numFmtId="165" fontId="33" fillId="2" borderId="21" xfId="25" applyFont="true" applyBorder="true" applyAlignment="true" applyProtection="true">
      <alignment horizontal="center" vertical="center" textRotation="0" wrapText="false" indent="0" shrinkToFit="false" readingOrder="1"/>
      <protection locked="false" hidden="false"/>
    </xf>
    <xf numFmtId="164" fontId="32" fillId="0" borderId="21" xfId="0" applyFont="true" applyBorder="true" applyAlignment="true" applyProtection="true">
      <alignment horizontal="general" vertical="center" textRotation="0" wrapText="false" indent="0" shrinkToFit="false" readingOrder="1"/>
      <protection locked="false" hidden="false"/>
    </xf>
    <xf numFmtId="166" fontId="32" fillId="0" borderId="21" xfId="0" applyFont="true" applyBorder="true" applyAlignment="true" applyProtection="true">
      <alignment horizontal="general" vertical="center" textRotation="0" wrapText="false" indent="0" shrinkToFit="false" readingOrder="1"/>
      <protection locked="false" hidden="false"/>
    </xf>
    <xf numFmtId="164" fontId="32" fillId="0" borderId="21" xfId="0" applyFont="true" applyBorder="true" applyAlignment="true" applyProtection="true">
      <alignment horizontal="general" vertical="center" textRotation="0" wrapText="true" indent="0" shrinkToFit="false" readingOrder="1"/>
      <protection locked="false" hidden="false"/>
    </xf>
    <xf numFmtId="164" fontId="32" fillId="0" borderId="0" xfId="0" applyFont="true" applyBorder="false" applyAlignment="true" applyProtection="false">
      <alignment horizontal="general" vertical="center" textRotation="0" wrapText="false" indent="0" shrinkToFit="false"/>
      <protection locked="true" hidden="false"/>
    </xf>
    <xf numFmtId="164" fontId="37" fillId="5" borderId="21" xfId="0" applyFont="true" applyBorder="true" applyAlignment="true" applyProtection="false">
      <alignment horizontal="center" vertical="center" textRotation="0" wrapText="true" indent="0" shrinkToFit="false"/>
      <protection locked="true" hidden="false"/>
    </xf>
    <xf numFmtId="164" fontId="38" fillId="8" borderId="22" xfId="0" applyFont="true" applyBorder="true" applyAlignment="true" applyProtection="false">
      <alignment horizontal="center" vertical="center" textRotation="0" wrapText="false" indent="0" shrinkToFit="false"/>
      <protection locked="true" hidden="false"/>
    </xf>
    <xf numFmtId="164" fontId="0" fillId="6" borderId="25" xfId="0" applyFont="true" applyBorder="true" applyAlignment="false" applyProtection="false">
      <alignment horizontal="general" vertical="bottom" textRotation="0" wrapText="false" indent="0" shrinkToFit="false"/>
      <protection locked="true" hidden="false"/>
    </xf>
    <xf numFmtId="164" fontId="0" fillId="6" borderId="27" xfId="0" applyFont="true" applyBorder="true" applyAlignment="false" applyProtection="false">
      <alignment horizontal="general" vertical="bottom" textRotation="0" wrapText="false" indent="0" shrinkToFit="false"/>
      <protection locked="true" hidden="false"/>
    </xf>
    <xf numFmtId="164" fontId="0" fillId="6" borderId="28" xfId="0" applyFont="true" applyBorder="true" applyAlignment="false" applyProtection="false">
      <alignment horizontal="general" vertical="bottom" textRotation="0" wrapText="false" indent="0" shrinkToFit="false"/>
      <protection locked="true" hidden="false"/>
    </xf>
    <xf numFmtId="164" fontId="15" fillId="12" borderId="21" xfId="0" applyFont="true" applyBorder="true" applyAlignment="true" applyProtection="false">
      <alignment horizontal="center" vertical="bottom" textRotation="0" wrapText="false" indent="0" shrinkToFit="false"/>
      <protection locked="true" hidden="false"/>
    </xf>
    <xf numFmtId="164" fontId="39" fillId="9" borderId="21" xfId="0" applyFont="true" applyBorder="true" applyAlignment="true" applyProtection="false">
      <alignment horizontal="center" vertical="center" textRotation="0" wrapText="true" indent="0" shrinkToFit="false"/>
      <protection locked="true" hidden="false"/>
    </xf>
    <xf numFmtId="164" fontId="0" fillId="0" borderId="21" xfId="0" applyFont="true" applyBorder="true" applyAlignment="true" applyProtection="false">
      <alignment horizontal="left" vertical="center" textRotation="0" wrapText="false" indent="0" shrinkToFit="false"/>
      <protection locked="true" hidden="false"/>
    </xf>
    <xf numFmtId="164" fontId="0" fillId="0" borderId="21" xfId="0" applyFont="true" applyBorder="true" applyAlignment="true" applyProtection="false">
      <alignment horizontal="general" vertical="center" textRotation="0" wrapText="true" indent="0" shrinkToFit="false"/>
      <protection locked="true" hidden="false"/>
    </xf>
    <xf numFmtId="164" fontId="0" fillId="0" borderId="21" xfId="0" applyFont="true" applyBorder="true" applyAlignment="true" applyProtection="false">
      <alignment horizontal="general" vertical="top" textRotation="0" wrapText="true" indent="0" shrinkToFit="false"/>
      <protection locked="true" hidden="false"/>
    </xf>
    <xf numFmtId="164" fontId="15" fillId="13" borderId="21" xfId="0" applyFont="true" applyBorder="true" applyAlignment="true" applyProtection="false">
      <alignment horizontal="center" vertical="bottom" textRotation="0" wrapText="false" indent="0" shrinkToFit="false"/>
      <protection locked="true" hidden="false"/>
    </xf>
    <xf numFmtId="164" fontId="39" fillId="10" borderId="21" xfId="0" applyFont="true" applyBorder="true" applyAlignment="true" applyProtection="false">
      <alignment horizontal="center" vertical="center" textRotation="0" wrapText="true" indent="0" shrinkToFit="false"/>
      <protection locked="true" hidden="false"/>
    </xf>
    <xf numFmtId="164" fontId="0" fillId="0" borderId="21" xfId="0" applyFont="true" applyBorder="true" applyAlignment="false" applyProtection="false">
      <alignment horizontal="general" vertical="bottom" textRotation="0" wrapText="false" indent="0" shrinkToFit="false"/>
      <protection locked="true" hidden="false"/>
    </xf>
    <xf numFmtId="164" fontId="32" fillId="0" borderId="21" xfId="0" applyFont="true" applyBorder="true" applyAlignment="true" applyProtection="false">
      <alignment horizontal="center" vertical="center" textRotation="0" wrapText="true" indent="0" shrinkToFit="false"/>
      <protection locked="true" hidden="false"/>
    </xf>
    <xf numFmtId="164" fontId="32" fillId="0" borderId="21" xfId="0" applyFont="true" applyBorder="true" applyAlignment="true" applyProtection="false">
      <alignment horizontal="left" vertical="center" textRotation="0" wrapText="true" indent="0" shrinkToFit="false"/>
      <protection locked="true" hidden="false"/>
    </xf>
    <xf numFmtId="164" fontId="32" fillId="0" borderId="21" xfId="0" applyFont="true" applyBorder="true" applyAlignment="true" applyProtection="false">
      <alignment horizontal="left" vertical="center" textRotation="0" wrapText="false" indent="0" shrinkToFit="false"/>
      <protection locked="true" hidden="false"/>
    </xf>
    <xf numFmtId="164" fontId="32" fillId="0" borderId="21" xfId="0" applyFont="true" applyBorder="true" applyAlignment="true" applyProtection="false">
      <alignment horizontal="center" vertical="center" textRotation="0" wrapText="false" indent="0" shrinkToFit="false"/>
      <protection locked="true" hidden="false"/>
    </xf>
    <xf numFmtId="164" fontId="32" fillId="6" borderId="21" xfId="0" applyFont="true" applyBorder="true" applyAlignment="true" applyProtection="false">
      <alignment horizontal="center" vertical="center" textRotation="0" wrapText="false" indent="0" shrinkToFit="false"/>
      <protection locked="true" hidden="false"/>
    </xf>
    <xf numFmtId="164" fontId="32" fillId="6" borderId="21" xfId="0" applyFont="true" applyBorder="true" applyAlignment="true" applyProtection="false">
      <alignment horizontal="left" vertical="center"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14">
    <cellStyle name="Normal" xfId="0" builtinId="0"/>
    <cellStyle name="Comma" xfId="15" builtinId="3"/>
    <cellStyle name="Comma [0]" xfId="16" builtinId="6"/>
    <cellStyle name="Currency" xfId="17" builtinId="4"/>
    <cellStyle name="Currency [0]" xfId="18" builtinId="7"/>
    <cellStyle name="Percent" xfId="19" builtinId="5"/>
    <cellStyle name="Normal 12" xfId="20"/>
    <cellStyle name="Normal 17" xfId="21"/>
    <cellStyle name="TableStyleLight1" xfId="22"/>
    <cellStyle name="Title 2" xfId="23"/>
    <cellStyle name="Title 3" xfId="24"/>
    <cellStyle name="Excel Built-in Output" xfId="25"/>
    <cellStyle name="Excel Built-in Normal" xfId="26"/>
    <cellStyle name="Excel Built-in Input" xfId="27"/>
  </cellStyles>
  <dxfs count="74">
    <dxf>
      <fill>
        <patternFill patternType="solid">
          <fgColor rgb="FF2E75B6"/>
          <bgColor rgb="FF000000"/>
        </patternFill>
      </fill>
    </dxf>
    <dxf>
      <fill>
        <patternFill patternType="solid">
          <fgColor rgb="FFF2F2F2"/>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3F3F3F"/>
          <bgColor rgb="FF000000"/>
        </patternFill>
      </fill>
    </dxf>
    <dxf>
      <fill>
        <patternFill patternType="solid">
          <bgColor rgb="FF000000"/>
        </patternFill>
      </fill>
    </dxf>
    <dxf>
      <fill>
        <patternFill patternType="solid">
          <fgColor rgb="FFFFC7CE"/>
          <bgColor rgb="FF000000"/>
        </patternFill>
      </fill>
    </dxf>
    <dxf>
      <fill>
        <patternFill patternType="solid">
          <fgColor rgb="FF9C0006"/>
          <bgColor rgb="FF000000"/>
        </patternFill>
      </fill>
    </dxf>
    <dxf>
      <fill>
        <patternFill patternType="solid">
          <fgColor rgb="FF7AC57D"/>
          <bgColor rgb="FF000000"/>
        </patternFill>
      </fill>
    </dxf>
    <dxf>
      <fill>
        <patternFill patternType="solid">
          <fgColor rgb="FF7DC67D"/>
          <bgColor rgb="FF000000"/>
        </patternFill>
      </fill>
    </dxf>
    <dxf>
      <fill>
        <patternFill patternType="solid">
          <fgColor rgb="FF81C77D"/>
          <bgColor rgb="FF000000"/>
        </patternFill>
      </fill>
    </dxf>
    <dxf>
      <fill>
        <patternFill patternType="solid">
          <fgColor rgb="FF86C87D"/>
          <bgColor rgb="FF000000"/>
        </patternFill>
      </fill>
    </dxf>
    <dxf>
      <fill>
        <patternFill patternType="solid">
          <fgColor rgb="FF88C97E"/>
          <bgColor rgb="FF000000"/>
        </patternFill>
      </fill>
    </dxf>
    <dxf>
      <fill>
        <patternFill patternType="solid">
          <fgColor rgb="FF8ECB7E"/>
          <bgColor rgb="FF000000"/>
        </patternFill>
      </fill>
    </dxf>
    <dxf>
      <fill>
        <patternFill patternType="solid">
          <fgColor rgb="FFF8696B"/>
          <bgColor rgb="FF000000"/>
        </patternFill>
      </fill>
    </dxf>
    <dxf>
      <fill>
        <patternFill patternType="solid">
          <fgColor rgb="FF63BE7B"/>
          <bgColor rgb="FF000000"/>
        </patternFill>
      </fill>
    </dxf>
    <dxf>
      <fill>
        <patternFill patternType="solid">
          <fgColor rgb="FF65BF7C"/>
          <bgColor rgb="FF000000"/>
        </patternFill>
      </fill>
    </dxf>
    <dxf>
      <fill>
        <patternFill patternType="solid">
          <fgColor rgb="FF69C07C"/>
          <bgColor rgb="FF000000"/>
        </patternFill>
      </fill>
    </dxf>
    <dxf>
      <fill>
        <patternFill patternType="solid">
          <fgColor rgb="FF6DC17C"/>
          <bgColor rgb="FF000000"/>
        </patternFill>
      </fill>
    </dxf>
    <dxf>
      <fill>
        <patternFill patternType="solid">
          <fgColor rgb="FF8FCB7E"/>
          <bgColor rgb="FF000000"/>
        </patternFill>
      </fill>
    </dxf>
    <dxf>
      <fill>
        <patternFill patternType="solid">
          <fgColor rgb="FF99CE7F"/>
          <bgColor rgb="FF000000"/>
        </patternFill>
      </fill>
    </dxf>
    <dxf>
      <fill>
        <patternFill patternType="solid">
          <fgColor rgb="FF6BC17C"/>
          <bgColor rgb="FF000000"/>
        </patternFill>
      </fill>
    </dxf>
    <dxf>
      <fill>
        <patternFill patternType="solid">
          <fgColor rgb="FF83C87D"/>
          <bgColor rgb="FF000000"/>
        </patternFill>
      </fill>
    </dxf>
    <dxf>
      <fill>
        <patternFill patternType="solid">
          <fgColor rgb="FF96CD7E"/>
          <bgColor rgb="FF000000"/>
        </patternFill>
      </fill>
    </dxf>
    <dxf>
      <fill>
        <patternFill patternType="solid">
          <fgColor rgb="FFA3D17F"/>
          <bgColor rgb="FF000000"/>
        </patternFill>
      </fill>
    </dxf>
    <dxf>
      <fill>
        <patternFill patternType="solid">
          <fgColor rgb="FFA6D27F"/>
          <bgColor rgb="FF000000"/>
        </patternFill>
      </fill>
    </dxf>
    <dxf>
      <fill>
        <patternFill patternType="solid">
          <fgColor rgb="FFAFD480"/>
          <bgColor rgb="FF000000"/>
        </patternFill>
      </fill>
    </dxf>
    <dxf>
      <fill>
        <patternFill patternType="solid">
          <fgColor rgb="FFB0D480"/>
          <bgColor rgb="FF000000"/>
        </patternFill>
      </fill>
    </dxf>
    <dxf>
      <fill>
        <patternFill patternType="solid">
          <fgColor rgb="FFB7D780"/>
          <bgColor rgb="FF000000"/>
        </patternFill>
      </fill>
    </dxf>
    <dxf>
      <fill>
        <patternFill patternType="solid">
          <fgColor rgb="FFD0DE82"/>
          <bgColor rgb="FF000000"/>
        </patternFill>
      </fill>
    </dxf>
    <dxf>
      <fill>
        <patternFill patternType="solid">
          <fgColor rgb="FFD1DE82"/>
          <bgColor rgb="FF000000"/>
        </patternFill>
      </fill>
    </dxf>
    <dxf>
      <fill>
        <patternFill patternType="solid">
          <fgColor rgb="FFD6DF82"/>
          <bgColor rgb="FF000000"/>
        </patternFill>
      </fill>
    </dxf>
    <dxf>
      <fill>
        <patternFill patternType="solid">
          <fgColor rgb="FFD7E082"/>
          <bgColor rgb="FF000000"/>
        </patternFill>
      </fill>
    </dxf>
    <dxf>
      <fill>
        <patternFill patternType="solid">
          <fgColor rgb="FFEAE583"/>
          <bgColor rgb="FF000000"/>
        </patternFill>
      </fill>
    </dxf>
    <dxf>
      <fill>
        <patternFill patternType="solid">
          <fgColor rgb="FFEFE784"/>
          <bgColor rgb="FF000000"/>
        </patternFill>
      </fill>
    </dxf>
    <dxf>
      <fill>
        <patternFill patternType="solid">
          <fgColor rgb="FFF5E884"/>
          <bgColor rgb="FF000000"/>
        </patternFill>
      </fill>
    </dxf>
    <dxf>
      <fill>
        <patternFill patternType="solid">
          <fgColor rgb="FFF7E984"/>
          <bgColor rgb="FF000000"/>
        </patternFill>
      </fill>
    </dxf>
    <dxf>
      <fill>
        <patternFill patternType="solid">
          <fgColor rgb="FFC55A11"/>
          <bgColor rgb="FF000000"/>
        </patternFill>
      </fill>
    </dxf>
    <dxf>
      <fill>
        <patternFill patternType="solid">
          <fgColor rgb="FF548235"/>
          <bgColor rgb="FF000000"/>
        </patternFill>
      </fill>
    </dxf>
    <dxf>
      <font>
        <color rgb="FF9C0006"/>
      </font>
      <fill>
        <patternFill>
          <bgColor rgb="FFFFC7CE"/>
        </patternFill>
      </fill>
    </dxf>
    <dxf>
      <fill>
        <patternFill patternType="solid">
          <fgColor rgb="FFED7D31"/>
          <bgColor rgb="FF000000"/>
        </patternFill>
      </fill>
    </dxf>
    <dxf>
      <fill>
        <patternFill patternType="solid">
          <fgColor rgb="FF97CD7E"/>
          <bgColor rgb="FF000000"/>
        </patternFill>
      </fill>
    </dxf>
    <dxf>
      <fill>
        <patternFill patternType="solid">
          <fgColor rgb="FFFFEB84"/>
          <bgColor rgb="FF000000"/>
        </patternFill>
      </fill>
    </dxf>
    <dxf>
      <fill>
        <patternFill patternType="solid">
          <fgColor rgb="FFCBDC81"/>
          <bgColor rgb="FF000000"/>
        </patternFill>
      </fill>
    </dxf>
    <dxf>
      <fill>
        <patternFill patternType="solid">
          <fgColor rgb="FFF97B6E"/>
          <bgColor rgb="FF000000"/>
        </patternFill>
      </fill>
    </dxf>
    <dxf>
      <fill>
        <patternFill patternType="solid">
          <fgColor rgb="FFFA8E72"/>
          <bgColor rgb="FF000000"/>
        </patternFill>
      </fill>
    </dxf>
    <dxf>
      <fill>
        <patternFill patternType="solid">
          <fgColor rgb="FFFBA075"/>
          <bgColor rgb="FF000000"/>
        </patternFill>
      </fill>
    </dxf>
    <dxf>
      <fill>
        <patternFill patternType="solid">
          <fgColor rgb="FFFCB379"/>
          <bgColor rgb="FF000000"/>
        </patternFill>
      </fill>
    </dxf>
    <dxf>
      <fill>
        <patternFill patternType="solid">
          <fgColor rgb="FFFDC57C"/>
          <bgColor rgb="FF000000"/>
        </patternFill>
      </fill>
    </dxf>
    <dxf>
      <fill>
        <patternFill patternType="solid">
          <fgColor rgb="FFFED880"/>
          <bgColor rgb="FF000000"/>
        </patternFill>
      </fill>
    </dxf>
    <dxf>
      <fill>
        <patternFill patternType="solid">
          <fgColor rgb="FFF8796E"/>
          <bgColor rgb="FF000000"/>
        </patternFill>
      </fill>
    </dxf>
    <dxf>
      <fill>
        <patternFill patternType="solid">
          <fgColor rgb="FFF9806F"/>
          <bgColor rgb="FF000000"/>
        </patternFill>
      </fill>
    </dxf>
    <dxf>
      <fill>
        <patternFill patternType="solid">
          <fgColor rgb="FFF98C71"/>
          <bgColor rgb="FF000000"/>
        </patternFill>
      </fill>
    </dxf>
    <dxf>
      <fill>
        <patternFill patternType="solid">
          <fgColor rgb="FFFA9774"/>
          <bgColor rgb="FF000000"/>
        </patternFill>
      </fill>
    </dxf>
    <dxf>
      <fill>
        <patternFill patternType="solid">
          <fgColor rgb="FFFA9B74"/>
          <bgColor rgb="FF000000"/>
        </patternFill>
      </fill>
    </dxf>
    <dxf>
      <fill>
        <patternFill patternType="solid">
          <fgColor rgb="FFFBA376"/>
          <bgColor rgb="FF000000"/>
        </patternFill>
      </fill>
    </dxf>
    <dxf>
      <fill>
        <patternFill patternType="solid">
          <fgColor rgb="FFFBAB77"/>
          <bgColor rgb="FF000000"/>
        </patternFill>
      </fill>
    </dxf>
    <dxf>
      <fill>
        <patternFill patternType="solid">
          <fgColor rgb="FFFDCD7E"/>
          <bgColor rgb="FF000000"/>
        </patternFill>
      </fill>
    </dxf>
    <dxf>
      <fill>
        <patternFill patternType="solid">
          <fgColor rgb="FFFDD27F"/>
          <bgColor rgb="FF000000"/>
        </patternFill>
      </fill>
    </dxf>
    <dxf>
      <fill>
        <patternFill patternType="solid">
          <fgColor rgb="FFC6DB81"/>
          <bgColor rgb="FF000000"/>
        </patternFill>
      </fill>
    </dxf>
    <dxf>
      <fill>
        <patternFill patternType="solid">
          <fgColor rgb="FFF9816F"/>
          <bgColor rgb="FF000000"/>
        </patternFill>
      </fill>
    </dxf>
    <dxf>
      <fill>
        <patternFill patternType="solid">
          <fgColor rgb="FFF98A71"/>
          <bgColor rgb="FF000000"/>
        </patternFill>
      </fill>
    </dxf>
    <dxf>
      <fill>
        <patternFill patternType="solid">
          <fgColor rgb="FFFBB078"/>
          <bgColor rgb="FF000000"/>
        </patternFill>
      </fill>
    </dxf>
    <dxf>
      <fill>
        <patternFill patternType="solid">
          <fgColor rgb="FFFCBC7B"/>
          <bgColor rgb="FF000000"/>
        </patternFill>
      </fill>
    </dxf>
    <dxf>
      <fill>
        <patternFill patternType="solid">
          <fgColor rgb="FFFDC77D"/>
          <bgColor rgb="FF000000"/>
        </patternFill>
      </fill>
    </dxf>
    <dxf>
      <fill>
        <patternFill patternType="solid">
          <fgColor rgb="FFFDD37F"/>
          <bgColor rgb="FF000000"/>
        </patternFill>
      </fill>
    </dxf>
    <dxf>
      <fill>
        <patternFill patternType="solid">
          <fgColor rgb="FFFEDE81"/>
          <bgColor rgb="FF000000"/>
        </patternFill>
      </fill>
    </dxf>
    <dxf>
      <font>
        <color rgb="FF000000"/>
      </font>
      <border diagonalUp="false" diagonalDown="false">
        <left style="thin">
          <color theme="4" tint="0.4"/>
        </left>
        <right style="thin">
          <color theme="4" tint="0.4"/>
        </right>
        <top style="thin">
          <color theme="4" tint="0.4"/>
        </top>
        <bottom style="thin">
          <color theme="4" tint="0.4"/>
        </bottom>
        <diagonal/>
      </border>
    </dxf>
    <dxf>
      <fill>
        <patternFill>
          <bgColor theme="4" tint="0.8"/>
        </patternFill>
      </fill>
    </dxf>
    <dxf>
      <fill>
        <patternFill>
          <bgColor theme="4" tint="0.8"/>
        </patternFill>
      </fill>
    </dxf>
    <dxf>
      <font>
        <b val="1"/>
        <color rgb="FF000000"/>
      </font>
    </dxf>
    <dxf>
      <font>
        <b val="1"/>
        <color rgb="FF000000"/>
      </font>
    </dxf>
    <dxf>
      <font>
        <b val="1"/>
        <color rgb="FFFFFFFF"/>
      </font>
      <fill>
        <patternFill>
          <bgColor theme="4"/>
        </patternFill>
      </fill>
    </dxf>
    <dxf>
      <font>
        <b val="1"/>
        <color rgb="FF000000"/>
      </font>
      <border diagonalUp="false" diagonalDown="false">
        <left/>
        <right/>
        <top style="double">
          <color theme="4"/>
        </top>
        <bottom/>
        <diagonal/>
      </border>
    </dxf>
  </dxfs>
  <tableStyles count="1">
    <tableStyle count="7" name="TableStyleMedium2">
      <tableStyleElement dxfId="67" type="wholeTable"/>
      <tableStyleElement dxfId="68" type="firstColumnStripe"/>
      <tableStyleElement dxfId="69" type="firstRowStripe"/>
      <tableStyleElement dxfId="70" type="lastColumn"/>
      <tableStyleElement dxfId="71" type="firstColumn"/>
      <tableStyleElement dxfId="72" type="headerRow"/>
      <tableStyleElement dxfId="73" type="totalRow"/>
    </tableStyle>
  </tableStyles>
  <colors>
    <indexedColors>
      <rgbColor rgb="FF000000"/>
      <rgbColor rgb="FFFFFFFF"/>
      <rgbColor rgb="FFFF0000"/>
      <rgbColor rgb="FF00FF00"/>
      <rgbColor rgb="FF0000FF"/>
      <rgbColor rgb="FFFFFF00"/>
      <rgbColor rgb="FFFF00FF"/>
      <rgbColor rgb="FF00FFFF"/>
      <rgbColor rgb="FF9C0006"/>
      <rgbColor rgb="FF008000"/>
      <rgbColor rgb="FF000080"/>
      <rgbColor rgb="FF548235"/>
      <rgbColor rgb="FF800080"/>
      <rgbColor rgb="FF008080"/>
      <rgbColor rgb="FFC0C0C0"/>
      <rgbColor rgb="FF7F7F7F"/>
      <rgbColor rgb="FF5B9BD5"/>
      <rgbColor rgb="FF7030A0"/>
      <rgbColor rgb="FFF2F2F2"/>
      <rgbColor rgb="FFCCFFFF"/>
      <rgbColor rgb="FF660066"/>
      <rgbColor rgb="FFFF8080"/>
      <rgbColor rgb="FF0066CC"/>
      <rgbColor rgb="FFFFC7CE"/>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2E75B6"/>
      <rgbColor rgb="FF33CCCC"/>
      <rgbColor rgb="FF99CC00"/>
      <rgbColor rgb="FFFFCC00"/>
      <rgbColor rgb="FFFF9900"/>
      <rgbColor rgb="FFED7D31"/>
      <rgbColor rgb="FF44546A"/>
      <rgbColor rgb="FF70AD47"/>
      <rgbColor rgb="FF002060"/>
      <rgbColor rgb="FF339966"/>
      <rgbColor rgb="FF003300"/>
      <rgbColor rgb="FF385724"/>
      <rgbColor rgb="FF843C0B"/>
      <rgbColor rgb="FFC55A11"/>
      <rgbColor rgb="FF3F3F76"/>
      <rgbColor rgb="FF3F3F3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2.png"/>
</Relationships>
</file>

<file path=xl/drawings/_rels/drawing3.xml.rels><?xml version="1.0" encoding="UTF-8"?>
<Relationships xmlns="http://schemas.openxmlformats.org/package/2006/relationships"><Relationship Id="rId1" Type="http://schemas.openxmlformats.org/officeDocument/2006/relationships/image" Target="../media/image3.png"/>
</Relationships>
</file>

<file path=xl/drawings/_rels/drawing4.xml.rels><?xml version="1.0" encoding="UTF-8"?>
<Relationships xmlns="http://schemas.openxmlformats.org/package/2006/relationships"><Relationship Id="rId1" Type="http://schemas.openxmlformats.org/officeDocument/2006/relationships/image" Target="../media/image4.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xdr:row>
      <xdr:rowOff>189720</xdr:rowOff>
    </xdr:from>
    <xdr:to>
      <xdr:col>2</xdr:col>
      <xdr:colOff>10420200</xdr:colOff>
      <xdr:row>1048575</xdr:row>
      <xdr:rowOff>351360</xdr:rowOff>
    </xdr:to>
    <xdr:pic>
      <xdr:nvPicPr>
        <xdr:cNvPr id="1" name="Afbeelding 5"/>
        <xdr:cNvPicPr/>
      </xdr:nvPicPr>
      <xdr:blipFill>
        <a:blip r:embed="rId1"/>
        <a:stretch/>
      </xdr:blipFill>
      <xdr:spPr>
        <a:xfrm>
          <a:off x="0" y="999360"/>
          <a:ext cx="12503160" cy="705780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571680</xdr:colOff>
      <xdr:row>2</xdr:row>
      <xdr:rowOff>85680</xdr:rowOff>
    </xdr:from>
    <xdr:to>
      <xdr:col>1</xdr:col>
      <xdr:colOff>8183520</xdr:colOff>
      <xdr:row>3</xdr:row>
      <xdr:rowOff>46080</xdr:rowOff>
    </xdr:to>
    <xdr:pic>
      <xdr:nvPicPr>
        <xdr:cNvPr id="2" name="Afbeelding 46"/>
        <xdr:cNvPicPr/>
      </xdr:nvPicPr>
      <xdr:blipFill>
        <a:blip r:embed="rId1"/>
        <a:stretch/>
      </xdr:blipFill>
      <xdr:spPr>
        <a:xfrm>
          <a:off x="571680" y="1495440"/>
          <a:ext cx="8253720" cy="5160960"/>
        </a:xfrm>
        <a:prstGeom prst="rect">
          <a:avLst/>
        </a:prstGeom>
        <a:noFill/>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38160</xdr:colOff>
      <xdr:row>26</xdr:row>
      <xdr:rowOff>47520</xdr:rowOff>
    </xdr:from>
    <xdr:to>
      <xdr:col>2</xdr:col>
      <xdr:colOff>4589640</xdr:colOff>
      <xdr:row>1048575</xdr:row>
      <xdr:rowOff>104040</xdr:rowOff>
    </xdr:to>
    <xdr:pic>
      <xdr:nvPicPr>
        <xdr:cNvPr id="3" name="Afbeelding 6"/>
        <xdr:cNvPicPr/>
      </xdr:nvPicPr>
      <xdr:blipFill>
        <a:blip r:embed="rId1"/>
        <a:stretch/>
      </xdr:blipFill>
      <xdr:spPr>
        <a:xfrm>
          <a:off x="680040" y="11401200"/>
          <a:ext cx="6352920" cy="5847840"/>
        </a:xfrm>
        <a:prstGeom prst="rect">
          <a:avLst/>
        </a:prstGeom>
        <a:noFill/>
        <a:ln w="0">
          <a:solidFill>
            <a:srgbClr val="000000"/>
          </a:solid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597600</xdr:colOff>
      <xdr:row>4</xdr:row>
      <xdr:rowOff>86760</xdr:rowOff>
    </xdr:from>
    <xdr:to>
      <xdr:col>5</xdr:col>
      <xdr:colOff>594000</xdr:colOff>
      <xdr:row>11</xdr:row>
      <xdr:rowOff>631440</xdr:rowOff>
    </xdr:to>
    <xdr:pic>
      <xdr:nvPicPr>
        <xdr:cNvPr id="4" name="Afbeelding 4"/>
        <xdr:cNvPicPr/>
      </xdr:nvPicPr>
      <xdr:blipFill>
        <a:blip r:embed="rId1"/>
        <a:stretch/>
      </xdr:blipFill>
      <xdr:spPr>
        <a:xfrm>
          <a:off x="597600" y="1477440"/>
          <a:ext cx="3300480" cy="4230720"/>
        </a:xfrm>
        <a:prstGeom prst="rect">
          <a:avLst/>
        </a:prstGeom>
        <a:noFill/>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echniques" displayName="Techniques" ref="A1:D657" headerRowCount="1" totalsRowCount="0" totalsRowShown="0">
  <autoFilter ref="A1:D657"/>
  <tableColumns count="4">
    <tableColumn id="1" name="Technique"/>
    <tableColumn id="2" name="ID"/>
    <tableColumn id="3" name="Name"/>
    <tableColumn id="4" name="Tactics"/>
  </tableColumns>
  <tableStyleInfo name="TableStyleMedium2" showFirstColumn="0" showLastColumn="0" showRowStripes="1" showColumnStripes="0"/>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table" Target="../tables/table1.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C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4" activeCellId="0" sqref="B4"/>
    </sheetView>
  </sheetViews>
  <sheetFormatPr defaultColWidth="9.109375" defaultRowHeight="14.25" customHeight="false" zeroHeight="true" outlineLevelRow="0" outlineLevelCol="0"/>
  <cols>
    <col collapsed="false" customWidth="true" hidden="false" outlineLevel="0" max="1" min="1" style="0" width="12.44"/>
    <col collapsed="false" customWidth="true" hidden="false" outlineLevel="0" max="2" min="2" style="0" width="17.11"/>
    <col collapsed="false" customWidth="true" hidden="false" outlineLevel="0" max="3" min="3" style="0" width="158"/>
    <col collapsed="false" customWidth="false" hidden="true" outlineLevel="0" max="16384" min="4" style="0" width="9.11"/>
  </cols>
  <sheetData>
    <row r="1" customFormat="false" ht="34.5" hidden="false" customHeight="true" outlineLevel="0" collapsed="false">
      <c r="A1" s="1" t="s">
        <v>0</v>
      </c>
      <c r="B1" s="1"/>
      <c r="C1" s="2"/>
    </row>
    <row r="2" customFormat="false" ht="14.25" hidden="false" customHeight="true" outlineLevel="0" collapsed="false">
      <c r="A2" s="1"/>
      <c r="B2" s="1"/>
      <c r="C2" s="2"/>
    </row>
    <row r="3" customFormat="false" ht="15" hidden="false" customHeight="true" outlineLevel="0" collapsed="false">
      <c r="A3" s="3" t="s">
        <v>1</v>
      </c>
      <c r="B3" s="3" t="s">
        <v>2</v>
      </c>
      <c r="C3" s="2"/>
    </row>
    <row r="4" customFormat="false" ht="15" hidden="false" customHeight="true" outlineLevel="0" collapsed="false">
      <c r="A4" s="3" t="s">
        <v>3</v>
      </c>
      <c r="B4" s="3" t="s">
        <v>4</v>
      </c>
      <c r="C4" s="2"/>
    </row>
    <row r="5" customFormat="false" ht="15" hidden="false" customHeight="true" outlineLevel="0" collapsed="false">
      <c r="A5" s="3" t="s">
        <v>5</v>
      </c>
      <c r="B5" s="3"/>
      <c r="C5" s="4"/>
    </row>
    <row r="6" customFormat="false" ht="14.25" hidden="false" customHeight="false" outlineLevel="0" collapsed="false">
      <c r="A6" s="4"/>
      <c r="B6" s="4"/>
      <c r="C6" s="4"/>
    </row>
    <row r="7" customFormat="false" ht="14.25" hidden="false" customHeight="false" outlineLevel="0" collapsed="false">
      <c r="A7" s="4"/>
      <c r="B7" s="4"/>
      <c r="C7" s="4"/>
    </row>
    <row r="8" customFormat="false" ht="14.25" hidden="false" customHeight="false" outlineLevel="0" collapsed="false">
      <c r="A8" s="4"/>
      <c r="B8" s="4"/>
      <c r="C8" s="4"/>
    </row>
    <row r="9" customFormat="false" ht="14.25" hidden="false" customHeight="false" outlineLevel="0" collapsed="false">
      <c r="A9" s="4"/>
      <c r="B9" s="4"/>
      <c r="C9" s="4"/>
    </row>
    <row r="10" customFormat="false" ht="14.25" hidden="false" customHeight="false" outlineLevel="0" collapsed="false">
      <c r="A10" s="4"/>
      <c r="B10" s="4"/>
      <c r="C10" s="4"/>
    </row>
    <row r="11" customFormat="false" ht="14.25" hidden="false" customHeight="false" outlineLevel="0" collapsed="false">
      <c r="A11" s="4"/>
      <c r="B11" s="4"/>
      <c r="C11" s="4"/>
    </row>
    <row r="12" customFormat="false" ht="14.25" hidden="false" customHeight="false" outlineLevel="0" collapsed="false">
      <c r="A12" s="4"/>
      <c r="B12" s="4"/>
      <c r="C12" s="4"/>
    </row>
    <row r="13" customFormat="false" ht="14.25" hidden="false" customHeight="false" outlineLevel="0" collapsed="false">
      <c r="A13" s="4"/>
      <c r="B13" s="4"/>
      <c r="C13" s="4"/>
    </row>
    <row r="14" customFormat="false" ht="14.25" hidden="false" customHeight="false" outlineLevel="0" collapsed="false">
      <c r="A14" s="4"/>
      <c r="B14" s="4"/>
      <c r="C14" s="4"/>
    </row>
    <row r="15" customFormat="false" ht="14.25" hidden="false" customHeight="false" outlineLevel="0" collapsed="false">
      <c r="A15" s="4"/>
      <c r="B15" s="4"/>
      <c r="C15" s="4"/>
    </row>
    <row r="16" customFormat="false" ht="14.25" hidden="false" customHeight="false" outlineLevel="0" collapsed="false">
      <c r="A16" s="4"/>
      <c r="B16" s="4"/>
      <c r="C16" s="4"/>
    </row>
    <row r="17" customFormat="false" ht="14.25" hidden="false" customHeight="false" outlineLevel="0" collapsed="false">
      <c r="A17" s="4"/>
      <c r="B17" s="4"/>
      <c r="C17" s="4"/>
    </row>
    <row r="18" customFormat="false" ht="14.25" hidden="false" customHeight="false" outlineLevel="0" collapsed="false">
      <c r="A18" s="4"/>
      <c r="B18" s="4"/>
      <c r="C18" s="4"/>
    </row>
    <row r="19" customFormat="false" ht="14.25" hidden="false" customHeight="false" outlineLevel="0" collapsed="false">
      <c r="A19" s="4"/>
      <c r="B19" s="4"/>
      <c r="C19" s="4"/>
    </row>
    <row r="20" customFormat="false" ht="14.25" hidden="false" customHeight="false" outlineLevel="0" collapsed="false">
      <c r="A20" s="4"/>
      <c r="B20" s="4"/>
      <c r="C20" s="4"/>
    </row>
    <row r="21" customFormat="false" ht="14.25" hidden="false" customHeight="false" outlineLevel="0" collapsed="false">
      <c r="A21" s="4"/>
      <c r="B21" s="4"/>
      <c r="C21" s="4"/>
    </row>
    <row r="22" customFormat="false" ht="14.25" hidden="false" customHeight="false" outlineLevel="0" collapsed="false">
      <c r="A22" s="4"/>
      <c r="B22" s="4"/>
      <c r="C22" s="4"/>
    </row>
    <row r="23" customFormat="false" ht="14.25" hidden="false" customHeight="false" outlineLevel="0" collapsed="false">
      <c r="A23" s="4"/>
      <c r="B23" s="4"/>
      <c r="C23" s="4"/>
    </row>
    <row r="24" customFormat="false" ht="14.25" hidden="false" customHeight="false" outlineLevel="0" collapsed="false">
      <c r="A24" s="4"/>
      <c r="B24" s="4"/>
      <c r="C24" s="4"/>
    </row>
    <row r="25" customFormat="false" ht="14.25" hidden="false" customHeight="false" outlineLevel="0" collapsed="false">
      <c r="A25" s="4"/>
      <c r="B25" s="4"/>
      <c r="C25" s="4"/>
    </row>
    <row r="26" customFormat="false" ht="14.25" hidden="false" customHeight="false" outlineLevel="0" collapsed="false">
      <c r="A26" s="4"/>
      <c r="B26" s="4"/>
      <c r="C26" s="4"/>
    </row>
    <row r="27" customFormat="false" ht="14.25" hidden="false" customHeight="false" outlineLevel="0" collapsed="false">
      <c r="A27" s="4"/>
      <c r="B27" s="4"/>
      <c r="C27" s="4"/>
    </row>
    <row r="28" customFormat="false" ht="14.25" hidden="false" customHeight="false" outlineLevel="0" collapsed="false">
      <c r="A28" s="4"/>
      <c r="B28" s="4"/>
      <c r="C28" s="4"/>
    </row>
    <row r="29" customFormat="false" ht="14.25" hidden="false" customHeight="false" outlineLevel="0" collapsed="false">
      <c r="A29" s="4"/>
      <c r="B29" s="4"/>
      <c r="C29" s="4"/>
    </row>
    <row r="30" customFormat="false" ht="14.25" hidden="false" customHeight="false" outlineLevel="0" collapsed="false">
      <c r="A30" s="4"/>
      <c r="B30" s="4"/>
      <c r="C30" s="4"/>
    </row>
    <row r="31" customFormat="false" ht="14.25" hidden="false" customHeight="false" outlineLevel="0" collapsed="false">
      <c r="A31" s="4"/>
      <c r="B31" s="4"/>
      <c r="C31" s="4"/>
    </row>
    <row r="32" customFormat="false" ht="14.25" hidden="false" customHeight="false" outlineLevel="0" collapsed="false">
      <c r="A32" s="4"/>
      <c r="B32" s="4"/>
      <c r="C32" s="4"/>
    </row>
    <row r="33" customFormat="false" ht="14.25" hidden="false" customHeight="false" outlineLevel="0" collapsed="false">
      <c r="A33" s="4"/>
      <c r="B33" s="4"/>
      <c r="C33" s="4"/>
    </row>
    <row r="34" customFormat="false" ht="14.25" hidden="false" customHeight="false" outlineLevel="0" collapsed="false">
      <c r="A34" s="4"/>
      <c r="B34" s="4"/>
      <c r="C34" s="4"/>
    </row>
    <row r="35" customFormat="false" ht="14.25" hidden="false" customHeight="false" outlineLevel="0" collapsed="false">
      <c r="A35" s="4"/>
      <c r="B35" s="4"/>
      <c r="C35" s="4"/>
    </row>
    <row r="36" customFormat="false" ht="14.25" hidden="false" customHeight="false" outlineLevel="0" collapsed="false">
      <c r="A36" s="4"/>
      <c r="B36" s="4"/>
      <c r="C36" s="4"/>
    </row>
    <row r="37" customFormat="false" ht="14.25" hidden="false" customHeight="false" outlineLevel="0" collapsed="false">
      <c r="A37" s="4"/>
      <c r="B37" s="4"/>
      <c r="C37" s="4"/>
    </row>
    <row r="38" customFormat="false" ht="14.25" hidden="false" customHeight="false" outlineLevel="0" collapsed="false">
      <c r="A38" s="4"/>
      <c r="B38" s="4"/>
      <c r="C38" s="4"/>
    </row>
    <row r="39" customFormat="false" ht="14.25" hidden="false" customHeight="false" outlineLevel="0" collapsed="false">
      <c r="A39" s="4"/>
      <c r="B39" s="4"/>
      <c r="C39" s="4"/>
    </row>
    <row r="40" customFormat="false" ht="14.25" hidden="false" customHeight="false" outlineLevel="0" collapsed="false">
      <c r="A40" s="4"/>
      <c r="B40" s="4"/>
      <c r="C40" s="4"/>
    </row>
    <row r="41" customFormat="false" ht="14.25" hidden="false" customHeight="false" outlineLevel="0" collapsed="false">
      <c r="A41" s="4"/>
      <c r="B41" s="4"/>
      <c r="C41"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T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9.109375" defaultRowHeight="14.25" customHeight="false" zeroHeight="true" outlineLevelRow="0" outlineLevelCol="0"/>
  <cols>
    <col collapsed="false" customWidth="true" hidden="false" outlineLevel="0" max="2" min="2" style="0" width="125.66"/>
    <col collapsed="false" customWidth="false" hidden="true" outlineLevel="0" max="20" min="4" style="0" width="9.11"/>
    <col collapsed="false" customWidth="true" hidden="true" outlineLevel="0" max="21" min="21" style="0" width="11.53"/>
    <col collapsed="false" customWidth="false" hidden="true" outlineLevel="0" max="16384" min="22" style="0" width="9.11"/>
  </cols>
  <sheetData>
    <row r="1" customFormat="false" ht="34.5" hidden="false" customHeight="true" outlineLevel="0" collapsed="false">
      <c r="A1" s="5"/>
      <c r="B1" s="6" t="s">
        <v>6</v>
      </c>
      <c r="C1" s="7"/>
      <c r="D1" s="8"/>
      <c r="E1" s="8"/>
      <c r="F1" s="8"/>
      <c r="G1" s="8"/>
      <c r="H1" s="8"/>
      <c r="I1" s="8"/>
      <c r="J1" s="8"/>
      <c r="K1" s="8"/>
      <c r="L1" s="8"/>
      <c r="M1" s="8"/>
      <c r="N1" s="8"/>
      <c r="O1" s="8"/>
      <c r="P1" s="9"/>
      <c r="Q1" s="9"/>
      <c r="R1" s="9"/>
      <c r="S1" s="9"/>
      <c r="T1" s="9"/>
    </row>
    <row r="2" customFormat="false" ht="76.5" hidden="false" customHeight="true" outlineLevel="0" collapsed="false">
      <c r="A2" s="10"/>
      <c r="B2" s="11" t="s">
        <v>7</v>
      </c>
      <c r="C2" s="12"/>
      <c r="D2" s="13"/>
      <c r="E2" s="13"/>
      <c r="F2" s="13"/>
      <c r="G2" s="13"/>
      <c r="H2" s="13"/>
      <c r="I2" s="13"/>
      <c r="J2" s="13"/>
      <c r="K2" s="13"/>
      <c r="L2" s="13"/>
      <c r="M2" s="13"/>
      <c r="N2" s="13"/>
      <c r="O2" s="13"/>
      <c r="P2" s="13"/>
      <c r="Q2" s="13"/>
      <c r="R2" s="13"/>
      <c r="S2" s="9"/>
      <c r="T2" s="9"/>
    </row>
    <row r="3" customFormat="false" ht="409.5" hidden="false" customHeight="true" outlineLevel="0" collapsed="false">
      <c r="A3" s="10"/>
      <c r="B3" s="10"/>
      <c r="C3" s="10"/>
      <c r="D3" s="9"/>
      <c r="E3" s="9"/>
      <c r="F3" s="9"/>
      <c r="G3" s="9"/>
      <c r="H3" s="9"/>
      <c r="I3" s="9"/>
      <c r="J3" s="9"/>
      <c r="K3" s="9"/>
      <c r="L3" s="9"/>
      <c r="M3" s="9"/>
      <c r="N3" s="9"/>
      <c r="O3" s="9"/>
      <c r="P3" s="9"/>
      <c r="Q3" s="9"/>
      <c r="R3" s="9"/>
      <c r="S3" s="9"/>
      <c r="T3" s="9"/>
    </row>
    <row r="4" customFormat="false" ht="14.25" hidden="false" customHeight="false" outlineLevel="0" collapsed="false">
      <c r="A4" s="10"/>
      <c r="B4" s="10"/>
      <c r="C4" s="10"/>
      <c r="D4" s="9"/>
      <c r="E4" s="9"/>
      <c r="F4" s="9"/>
      <c r="G4" s="9"/>
      <c r="H4" s="9"/>
      <c r="I4" s="9"/>
      <c r="J4" s="9"/>
      <c r="K4" s="9"/>
      <c r="L4" s="9"/>
      <c r="M4" s="9"/>
      <c r="N4" s="9"/>
      <c r="O4" s="9"/>
      <c r="P4" s="9"/>
      <c r="Q4" s="9"/>
      <c r="R4" s="9"/>
      <c r="S4" s="9"/>
      <c r="T4" s="9"/>
    </row>
    <row r="5" customFormat="false" ht="14.25" hidden="true" customHeight="false" outlineLevel="0" collapsed="false">
      <c r="A5" s="9"/>
      <c r="B5" s="9"/>
      <c r="C5" s="9"/>
      <c r="D5" s="9"/>
      <c r="E5" s="9"/>
      <c r="F5" s="9"/>
      <c r="G5" s="9"/>
      <c r="H5" s="9"/>
      <c r="I5" s="9"/>
      <c r="J5" s="9"/>
      <c r="K5" s="9"/>
      <c r="L5" s="9"/>
      <c r="M5" s="9"/>
      <c r="N5" s="9"/>
      <c r="O5" s="9"/>
      <c r="P5" s="9"/>
      <c r="Q5" s="9"/>
      <c r="R5" s="9"/>
      <c r="S5" s="9"/>
      <c r="T5" s="9"/>
    </row>
    <row r="6" customFormat="false" ht="14.25" hidden="true" customHeight="false" outlineLevel="0" collapsed="false">
      <c r="A6" s="9"/>
      <c r="B6" s="9"/>
      <c r="C6" s="9"/>
      <c r="D6" s="9"/>
      <c r="E6" s="9"/>
      <c r="F6" s="9"/>
      <c r="G6" s="9"/>
      <c r="H6" s="9"/>
      <c r="I6" s="9"/>
      <c r="J6" s="9"/>
      <c r="K6" s="9"/>
      <c r="L6" s="9"/>
      <c r="M6" s="9"/>
      <c r="N6" s="9"/>
      <c r="O6" s="9"/>
      <c r="P6" s="9"/>
      <c r="Q6" s="9"/>
      <c r="R6" s="9"/>
      <c r="S6" s="9"/>
      <c r="T6" s="9"/>
    </row>
    <row r="7" customFormat="false" ht="14.25" hidden="true" customHeight="false" outlineLevel="0" collapsed="false">
      <c r="A7" s="9"/>
      <c r="B7" s="9"/>
      <c r="C7" s="9"/>
      <c r="D7" s="9"/>
      <c r="E7" s="9"/>
      <c r="F7" s="9"/>
      <c r="G7" s="9"/>
      <c r="H7" s="9"/>
      <c r="I7" s="9"/>
      <c r="J7" s="9"/>
      <c r="K7" s="9"/>
      <c r="L7" s="9"/>
      <c r="M7" s="9"/>
      <c r="N7" s="9"/>
      <c r="O7" s="9"/>
      <c r="P7" s="9"/>
      <c r="Q7" s="9"/>
      <c r="R7" s="9"/>
      <c r="S7" s="9"/>
      <c r="T7" s="9"/>
    </row>
    <row r="8" customFormat="false" ht="14.25" hidden="true" customHeight="false" outlineLevel="0" collapsed="false">
      <c r="A8" s="9"/>
      <c r="B8" s="9"/>
      <c r="C8" s="9"/>
      <c r="D8" s="9"/>
      <c r="E8" s="9"/>
      <c r="F8" s="9"/>
      <c r="G8" s="9"/>
      <c r="H8" s="9"/>
      <c r="I8" s="9"/>
      <c r="J8" s="9"/>
      <c r="K8" s="9"/>
      <c r="L8" s="9"/>
      <c r="M8" s="9"/>
      <c r="N8" s="9"/>
      <c r="O8" s="9"/>
      <c r="P8" s="9"/>
      <c r="Q8" s="9"/>
      <c r="R8" s="9"/>
      <c r="S8" s="9"/>
      <c r="T8" s="9"/>
    </row>
    <row r="9" customFormat="false" ht="14.25" hidden="true" customHeight="false" outlineLevel="0" collapsed="false">
      <c r="A9" s="9"/>
      <c r="B9" s="9"/>
      <c r="C9" s="9"/>
      <c r="D9" s="9"/>
      <c r="E9" s="9"/>
      <c r="F9" s="9"/>
      <c r="G9" s="9"/>
      <c r="H9" s="9"/>
      <c r="I9" s="9"/>
      <c r="J9" s="9"/>
      <c r="K9" s="9"/>
      <c r="L9" s="9"/>
      <c r="M9" s="9"/>
      <c r="N9" s="9"/>
      <c r="O9" s="9"/>
      <c r="P9" s="9"/>
      <c r="Q9" s="9"/>
      <c r="R9" s="9"/>
      <c r="S9" s="9"/>
      <c r="T9" s="9"/>
    </row>
    <row r="10" customFormat="false" ht="14.25" hidden="true" customHeight="false" outlineLevel="0" collapsed="false">
      <c r="A10" s="9"/>
      <c r="B10" s="9"/>
      <c r="C10" s="9"/>
      <c r="D10" s="9"/>
      <c r="E10" s="9"/>
      <c r="F10" s="9"/>
      <c r="G10" s="9"/>
      <c r="H10" s="9"/>
      <c r="I10" s="9"/>
      <c r="J10" s="9"/>
      <c r="K10" s="9"/>
      <c r="L10" s="9"/>
      <c r="M10" s="9"/>
      <c r="N10" s="9"/>
      <c r="O10" s="9"/>
      <c r="P10" s="9"/>
      <c r="Q10" s="9"/>
      <c r="R10" s="9"/>
      <c r="S10" s="9"/>
      <c r="T10" s="9"/>
    </row>
    <row r="11" customFormat="false" ht="14.25" hidden="true" customHeight="false" outlineLevel="0" collapsed="false">
      <c r="A11" s="9"/>
      <c r="B11" s="9"/>
      <c r="C11" s="9"/>
      <c r="D11" s="9"/>
      <c r="E11" s="9"/>
      <c r="F11" s="9"/>
      <c r="G11" s="9"/>
      <c r="H11" s="9"/>
      <c r="I11" s="9"/>
      <c r="J11" s="9"/>
      <c r="K11" s="9"/>
      <c r="L11" s="9"/>
      <c r="M11" s="9"/>
      <c r="N11" s="9"/>
      <c r="O11" s="9"/>
      <c r="P11" s="9"/>
      <c r="Q11" s="9"/>
      <c r="R11" s="9"/>
      <c r="S11" s="9"/>
      <c r="T11" s="9"/>
    </row>
    <row r="12" customFormat="false" ht="14.25" hidden="true" customHeight="false" outlineLevel="0" collapsed="false">
      <c r="A12" s="9"/>
      <c r="B12" s="9"/>
      <c r="C12" s="9"/>
      <c r="D12" s="9"/>
      <c r="E12" s="9"/>
      <c r="F12" s="9"/>
      <c r="G12" s="9"/>
      <c r="H12" s="9"/>
      <c r="I12" s="9"/>
      <c r="J12" s="9"/>
      <c r="K12" s="9"/>
      <c r="L12" s="9"/>
      <c r="M12" s="9"/>
      <c r="N12" s="9"/>
      <c r="O12" s="9"/>
      <c r="P12" s="9"/>
      <c r="Q12" s="9"/>
      <c r="R12" s="9"/>
      <c r="S12" s="9"/>
      <c r="T12" s="9"/>
    </row>
    <row r="13" customFormat="false" ht="14.25" hidden="true" customHeight="false" outlineLevel="0" collapsed="false">
      <c r="A13" s="9"/>
      <c r="B13" s="9"/>
      <c r="C13" s="9"/>
      <c r="D13" s="9"/>
      <c r="E13" s="9"/>
      <c r="F13" s="9"/>
      <c r="G13" s="9"/>
      <c r="H13" s="9"/>
      <c r="I13" s="9"/>
      <c r="J13" s="9"/>
      <c r="K13" s="9"/>
      <c r="L13" s="9"/>
      <c r="M13" s="9"/>
      <c r="N13" s="9"/>
      <c r="O13" s="9"/>
      <c r="P13" s="9"/>
      <c r="Q13" s="9"/>
      <c r="R13" s="9"/>
      <c r="S13" s="9"/>
      <c r="T13" s="9"/>
    </row>
    <row r="14" customFormat="false" ht="14.25" hidden="true" customHeight="false" outlineLevel="0" collapsed="false">
      <c r="A14" s="9"/>
      <c r="B14" s="9"/>
      <c r="C14" s="9"/>
      <c r="D14" s="9"/>
      <c r="E14" s="9"/>
      <c r="F14" s="9"/>
      <c r="G14" s="9"/>
      <c r="H14" s="9"/>
      <c r="I14" s="9"/>
      <c r="J14" s="9"/>
      <c r="K14" s="9"/>
      <c r="L14" s="9"/>
      <c r="M14" s="9"/>
      <c r="N14" s="9"/>
      <c r="O14" s="9"/>
      <c r="P14" s="9"/>
      <c r="Q14" s="9"/>
      <c r="R14" s="9"/>
      <c r="S14" s="9"/>
      <c r="T14" s="9"/>
    </row>
    <row r="15" customFormat="false" ht="14.25" hidden="true" customHeight="false" outlineLevel="0" collapsed="false">
      <c r="A15" s="9"/>
      <c r="B15" s="9"/>
      <c r="C15" s="9"/>
      <c r="D15" s="9"/>
      <c r="E15" s="9"/>
      <c r="F15" s="9"/>
      <c r="G15" s="9"/>
      <c r="H15" s="9"/>
      <c r="I15" s="9"/>
      <c r="J15" s="9"/>
      <c r="K15" s="9"/>
      <c r="L15" s="9"/>
      <c r="M15" s="9"/>
      <c r="N15" s="9"/>
      <c r="O15" s="9"/>
      <c r="P15" s="9"/>
      <c r="Q15" s="9"/>
      <c r="R15" s="9"/>
      <c r="S15" s="9"/>
      <c r="T15" s="9"/>
    </row>
    <row r="16" customFormat="false" ht="14.25" hidden="true" customHeight="false" outlineLevel="0" collapsed="false">
      <c r="A16" s="9"/>
      <c r="B16" s="9"/>
      <c r="C16" s="9"/>
      <c r="D16" s="9"/>
      <c r="E16" s="9"/>
      <c r="F16" s="9"/>
      <c r="G16" s="9"/>
      <c r="H16" s="9"/>
      <c r="I16" s="9"/>
      <c r="J16" s="9"/>
      <c r="K16" s="9"/>
      <c r="L16" s="9"/>
      <c r="M16" s="9"/>
      <c r="N16" s="9"/>
      <c r="O16" s="9"/>
      <c r="P16" s="9"/>
      <c r="Q16" s="9"/>
      <c r="R16" s="9"/>
      <c r="S16" s="9"/>
      <c r="T16" s="9"/>
    </row>
    <row r="17" customFormat="false" ht="14.25" hidden="true" customHeight="false" outlineLevel="0" collapsed="false">
      <c r="A17" s="9"/>
      <c r="B17" s="9"/>
      <c r="C17" s="9"/>
      <c r="D17" s="9"/>
      <c r="E17" s="9"/>
      <c r="F17" s="9"/>
      <c r="G17" s="9"/>
      <c r="H17" s="9"/>
      <c r="I17" s="9"/>
      <c r="J17" s="9"/>
      <c r="K17" s="9"/>
      <c r="L17" s="9"/>
      <c r="M17" s="9"/>
      <c r="N17" s="9"/>
      <c r="O17" s="9"/>
      <c r="P17" s="9"/>
      <c r="Q17" s="9"/>
      <c r="R17" s="9"/>
      <c r="S17" s="9"/>
      <c r="T17" s="9"/>
    </row>
    <row r="18" customFormat="false" ht="14.25" hidden="true" customHeight="false" outlineLevel="0" collapsed="false">
      <c r="A18" s="9"/>
      <c r="B18" s="9"/>
      <c r="C18" s="9"/>
      <c r="D18" s="9"/>
      <c r="E18" s="9"/>
      <c r="F18" s="9"/>
      <c r="G18" s="9"/>
      <c r="H18" s="9"/>
      <c r="I18" s="9"/>
      <c r="J18" s="9"/>
      <c r="K18" s="9"/>
      <c r="L18" s="9"/>
      <c r="M18" s="9"/>
      <c r="N18" s="9"/>
      <c r="O18" s="9"/>
      <c r="P18" s="9"/>
      <c r="Q18" s="9"/>
      <c r="R18" s="9"/>
      <c r="S18" s="9"/>
      <c r="T18" s="9"/>
    </row>
    <row r="19" customFormat="false" ht="14.25" hidden="true" customHeight="false" outlineLevel="0" collapsed="false">
      <c r="A19" s="9"/>
      <c r="B19" s="9"/>
      <c r="C19" s="9"/>
      <c r="D19" s="9"/>
      <c r="E19" s="9"/>
      <c r="F19" s="9"/>
      <c r="G19" s="9"/>
      <c r="H19" s="9"/>
      <c r="I19" s="9"/>
      <c r="J19" s="9"/>
      <c r="K19" s="9"/>
      <c r="L19" s="9"/>
      <c r="M19" s="9"/>
      <c r="N19" s="9"/>
      <c r="O19" s="9"/>
      <c r="P19" s="9"/>
      <c r="Q19" s="9"/>
      <c r="R19" s="9"/>
      <c r="S19" s="9"/>
      <c r="T19" s="9"/>
    </row>
    <row r="20" customFormat="false" ht="14.25" hidden="true" customHeight="false" outlineLevel="0" collapsed="false">
      <c r="A20" s="9"/>
      <c r="B20" s="9"/>
      <c r="C20" s="9"/>
      <c r="D20" s="9"/>
      <c r="E20" s="9"/>
      <c r="F20" s="9"/>
      <c r="G20" s="9"/>
      <c r="H20" s="9"/>
      <c r="I20" s="9"/>
      <c r="J20" s="9"/>
      <c r="K20" s="9"/>
      <c r="L20" s="9"/>
      <c r="M20" s="9"/>
      <c r="N20" s="9"/>
      <c r="O20" s="9"/>
      <c r="P20" s="9"/>
      <c r="Q20" s="9"/>
      <c r="R20" s="9"/>
      <c r="S20" s="9"/>
      <c r="T20" s="9"/>
    </row>
    <row r="21" customFormat="false" ht="14.25" hidden="true" customHeight="false" outlineLevel="0" collapsed="false">
      <c r="A21" s="9"/>
      <c r="B21" s="9"/>
      <c r="C21" s="9"/>
      <c r="D21" s="9"/>
      <c r="E21" s="9"/>
      <c r="F21" s="9"/>
      <c r="G21" s="9"/>
      <c r="H21" s="9"/>
      <c r="I21" s="9"/>
      <c r="J21" s="9"/>
      <c r="K21" s="9"/>
      <c r="L21" s="9"/>
      <c r="M21" s="9"/>
      <c r="N21" s="9"/>
      <c r="O21" s="9"/>
      <c r="P21" s="9"/>
      <c r="Q21" s="9"/>
      <c r="R21" s="9"/>
      <c r="S21" s="9"/>
      <c r="T21" s="9"/>
    </row>
    <row r="22" customFormat="false" ht="14.25" hidden="true" customHeight="false" outlineLevel="0" collapsed="false">
      <c r="A22" s="9"/>
      <c r="B22" s="9"/>
      <c r="C22" s="9"/>
      <c r="D22" s="9"/>
      <c r="E22" s="9"/>
      <c r="F22" s="9"/>
      <c r="G22" s="9"/>
      <c r="H22" s="9"/>
      <c r="I22" s="9"/>
      <c r="J22" s="9"/>
      <c r="K22" s="9"/>
      <c r="L22" s="9"/>
      <c r="M22" s="9"/>
      <c r="N22" s="9"/>
      <c r="O22" s="9"/>
      <c r="P22" s="9"/>
      <c r="Q22" s="9"/>
      <c r="R22" s="9"/>
      <c r="S22" s="9"/>
      <c r="T22" s="9"/>
    </row>
    <row r="23" customFormat="false" ht="14.25" hidden="true" customHeight="false" outlineLevel="0" collapsed="false">
      <c r="A23" s="9"/>
      <c r="B23" s="9"/>
      <c r="C23" s="9"/>
      <c r="D23" s="9"/>
      <c r="E23" s="9"/>
      <c r="F23" s="9"/>
      <c r="G23" s="9"/>
      <c r="H23" s="9"/>
      <c r="I23" s="9"/>
      <c r="J23" s="9"/>
      <c r="K23" s="9"/>
      <c r="L23" s="9"/>
      <c r="M23" s="9"/>
      <c r="N23" s="9"/>
      <c r="O23" s="9"/>
      <c r="P23" s="9"/>
      <c r="Q23" s="9"/>
      <c r="R23" s="9"/>
      <c r="S23" s="9"/>
      <c r="T23" s="9"/>
    </row>
    <row r="24" customFormat="false" ht="14.25" hidden="true" customHeight="false" outlineLevel="0" collapsed="false">
      <c r="A24" s="9"/>
      <c r="B24" s="9"/>
      <c r="C24" s="9"/>
      <c r="D24" s="9"/>
      <c r="E24" s="9"/>
      <c r="F24" s="9"/>
      <c r="G24" s="9"/>
      <c r="H24" s="9"/>
      <c r="I24" s="9"/>
      <c r="J24" s="9"/>
      <c r="K24" s="9"/>
      <c r="L24" s="9"/>
      <c r="M24" s="9"/>
      <c r="N24" s="9"/>
      <c r="O24" s="9"/>
      <c r="P24" s="9"/>
      <c r="Q24" s="9"/>
      <c r="R24" s="9"/>
      <c r="S24" s="9"/>
      <c r="T24" s="9"/>
    </row>
    <row r="25" customFormat="false" ht="14.25" hidden="true" customHeight="false" outlineLevel="0" collapsed="false">
      <c r="A25" s="9"/>
      <c r="B25" s="9"/>
      <c r="C25" s="9"/>
      <c r="D25" s="9"/>
      <c r="E25" s="9"/>
      <c r="F25" s="9"/>
      <c r="G25" s="9"/>
      <c r="H25" s="9"/>
      <c r="I25" s="9"/>
      <c r="J25" s="9"/>
      <c r="K25" s="9"/>
      <c r="L25" s="9"/>
      <c r="M25" s="9"/>
      <c r="N25" s="9"/>
      <c r="O25" s="9"/>
      <c r="P25" s="9"/>
      <c r="Q25" s="9"/>
      <c r="R25" s="9"/>
      <c r="S25" s="9"/>
      <c r="T25" s="9"/>
    </row>
    <row r="26" customFormat="false" ht="14.25" hidden="true" customHeight="false" outlineLevel="0" collapsed="false">
      <c r="A26" s="9"/>
      <c r="B26" s="9"/>
      <c r="C26" s="9"/>
      <c r="D26" s="9"/>
      <c r="E26" s="9"/>
      <c r="F26" s="9"/>
      <c r="G26" s="9"/>
      <c r="H26" s="9"/>
      <c r="I26" s="9"/>
      <c r="J26" s="9"/>
      <c r="K26" s="9"/>
      <c r="L26" s="9"/>
      <c r="M26" s="9"/>
      <c r="N26" s="9"/>
      <c r="O26" s="9"/>
      <c r="P26" s="9"/>
      <c r="Q26" s="9"/>
      <c r="R26" s="9"/>
      <c r="S26" s="9"/>
      <c r="T26" s="9"/>
    </row>
    <row r="27" customFormat="false" ht="14.25" hidden="true" customHeight="false" outlineLevel="0" collapsed="false">
      <c r="A27" s="9"/>
      <c r="B27" s="9"/>
      <c r="C27" s="9"/>
      <c r="D27" s="9"/>
      <c r="E27" s="9"/>
      <c r="F27" s="9"/>
      <c r="G27" s="9"/>
      <c r="H27" s="9"/>
      <c r="I27" s="9"/>
      <c r="J27" s="9"/>
      <c r="K27" s="9"/>
      <c r="L27" s="9"/>
      <c r="M27" s="9"/>
      <c r="N27" s="9"/>
      <c r="O27" s="9"/>
      <c r="P27" s="9"/>
      <c r="Q27" s="9"/>
      <c r="R27" s="9"/>
      <c r="S27" s="9"/>
      <c r="T27" s="9"/>
    </row>
    <row r="28" customFormat="false" ht="14.25" hidden="true" customHeight="false" outlineLevel="0" collapsed="false">
      <c r="A28" s="9"/>
      <c r="B28" s="9"/>
      <c r="C28" s="9"/>
      <c r="D28" s="9"/>
      <c r="E28" s="9"/>
      <c r="F28" s="9"/>
      <c r="G28" s="9"/>
      <c r="H28" s="9"/>
      <c r="I28" s="9"/>
      <c r="J28" s="9"/>
      <c r="K28" s="9"/>
      <c r="L28" s="9"/>
      <c r="M28" s="9"/>
      <c r="N28" s="9"/>
      <c r="O28" s="9"/>
      <c r="P28" s="9"/>
      <c r="Q28" s="9"/>
      <c r="R28" s="9"/>
      <c r="S28" s="9"/>
      <c r="T28" s="9"/>
    </row>
    <row r="29" customFormat="false" ht="14.25" hidden="true" customHeight="false" outlineLevel="0" collapsed="false">
      <c r="A29" s="9"/>
      <c r="B29" s="9"/>
      <c r="C29" s="9"/>
      <c r="D29" s="9"/>
      <c r="E29" s="9"/>
      <c r="F29" s="9"/>
      <c r="G29" s="9"/>
      <c r="H29" s="9"/>
      <c r="I29" s="9"/>
      <c r="J29" s="9"/>
      <c r="K29" s="9"/>
      <c r="L29" s="9"/>
      <c r="M29" s="9"/>
      <c r="N29" s="9"/>
      <c r="O29" s="9"/>
      <c r="P29" s="9"/>
      <c r="Q29" s="9"/>
      <c r="R29" s="9"/>
      <c r="S29" s="9"/>
      <c r="T29" s="9"/>
    </row>
    <row r="30" customFormat="false" ht="14.25" hidden="true" customHeight="false" outlineLevel="0" collapsed="false">
      <c r="A30" s="9"/>
      <c r="B30" s="9"/>
      <c r="C30" s="9"/>
      <c r="D30" s="9"/>
      <c r="E30" s="9"/>
      <c r="F30" s="9"/>
      <c r="G30" s="9"/>
      <c r="H30" s="9"/>
      <c r="I30" s="9"/>
      <c r="J30" s="9"/>
      <c r="K30" s="9"/>
      <c r="L30" s="9"/>
      <c r="M30" s="9"/>
      <c r="N30" s="9"/>
      <c r="O30" s="9"/>
      <c r="P30" s="9"/>
      <c r="Q30" s="9"/>
      <c r="R30" s="9"/>
      <c r="S30" s="9"/>
      <c r="T30" s="9"/>
    </row>
    <row r="31" customFormat="false" ht="14.25" hidden="true" customHeight="false" outlineLevel="0" collapsed="false">
      <c r="A31" s="9"/>
      <c r="B31" s="9"/>
      <c r="C31" s="9"/>
      <c r="D31" s="9"/>
      <c r="E31" s="9"/>
      <c r="F31" s="9"/>
      <c r="G31" s="9"/>
      <c r="H31" s="9"/>
      <c r="I31" s="9"/>
      <c r="J31" s="9"/>
      <c r="K31" s="9"/>
      <c r="L31" s="9"/>
      <c r="M31" s="9"/>
      <c r="N31" s="9"/>
      <c r="O31" s="9"/>
      <c r="P31" s="9"/>
      <c r="Q31" s="9"/>
      <c r="R31" s="9"/>
      <c r="S31" s="9"/>
      <c r="T31" s="9"/>
    </row>
    <row r="32" customFormat="false" ht="14.25" hidden="true" customHeight="false" outlineLevel="0" collapsed="false">
      <c r="A32" s="9"/>
      <c r="B32" s="9"/>
      <c r="C32" s="9"/>
      <c r="D32" s="9"/>
      <c r="E32" s="9"/>
      <c r="F32" s="9"/>
      <c r="G32" s="9"/>
      <c r="H32" s="9"/>
      <c r="I32" s="9"/>
      <c r="J32" s="9"/>
      <c r="K32" s="9"/>
      <c r="L32" s="9"/>
      <c r="M32" s="9"/>
      <c r="N32" s="9"/>
      <c r="O32" s="9"/>
      <c r="P32" s="9"/>
      <c r="Q32" s="9"/>
      <c r="R32" s="9"/>
      <c r="S32" s="9"/>
      <c r="T32" s="9"/>
    </row>
    <row r="33" customFormat="false" ht="14.25" hidden="true" customHeight="false" outlineLevel="0" collapsed="false">
      <c r="A33" s="9"/>
      <c r="B33" s="9"/>
      <c r="C33" s="9"/>
      <c r="D33" s="9"/>
      <c r="E33" s="9"/>
      <c r="F33" s="9"/>
      <c r="G33" s="9"/>
      <c r="H33" s="9"/>
      <c r="I33" s="9"/>
      <c r="J33" s="9"/>
      <c r="K33" s="9"/>
      <c r="L33" s="9"/>
      <c r="M33" s="9"/>
      <c r="N33" s="9"/>
      <c r="O33" s="9"/>
      <c r="P33" s="9"/>
      <c r="Q33" s="9"/>
      <c r="R33" s="9"/>
      <c r="S33" s="9"/>
      <c r="T33" s="9"/>
    </row>
    <row r="34" customFormat="false" ht="14.25" hidden="true" customHeight="false" outlineLevel="0" collapsed="false">
      <c r="A34" s="9"/>
      <c r="B34" s="9"/>
      <c r="C34" s="9"/>
      <c r="D34" s="9"/>
      <c r="E34" s="9"/>
      <c r="F34" s="9"/>
      <c r="G34" s="9"/>
      <c r="H34" s="9"/>
      <c r="I34" s="9"/>
      <c r="J34" s="9"/>
      <c r="K34" s="9"/>
      <c r="L34" s="9"/>
      <c r="M34" s="9"/>
      <c r="N34" s="9"/>
      <c r="O34" s="9"/>
      <c r="P34" s="9"/>
      <c r="Q34" s="9"/>
      <c r="R34" s="9"/>
      <c r="S34" s="9"/>
      <c r="T34" s="9"/>
    </row>
    <row r="35" customFormat="false" ht="14.25" hidden="true" customHeight="false" outlineLevel="0" collapsed="false">
      <c r="A35" s="9"/>
      <c r="B35" s="9"/>
      <c r="C35" s="9"/>
      <c r="D35" s="9"/>
      <c r="E35" s="9"/>
      <c r="F35" s="9"/>
      <c r="G35" s="9"/>
      <c r="H35" s="9"/>
      <c r="I35" s="9"/>
      <c r="J35" s="9"/>
      <c r="K35" s="9"/>
      <c r="L35" s="9"/>
      <c r="M35" s="9"/>
      <c r="N35" s="9"/>
      <c r="O35" s="9"/>
      <c r="P35" s="9"/>
      <c r="Q35" s="9"/>
      <c r="R35" s="9"/>
      <c r="S35" s="9"/>
      <c r="T35" s="9"/>
    </row>
    <row r="36" customFormat="false" ht="14.25" hidden="true" customHeight="false" outlineLevel="0" collapsed="false">
      <c r="A36" s="9"/>
      <c r="B36" s="14"/>
      <c r="C36" s="14"/>
      <c r="D36" s="14"/>
      <c r="E36" s="14"/>
      <c r="F36" s="14"/>
      <c r="G36" s="14"/>
      <c r="H36" s="14"/>
      <c r="I36" s="14"/>
      <c r="J36" s="14"/>
      <c r="K36" s="14"/>
      <c r="L36" s="14"/>
      <c r="M36" s="14"/>
      <c r="N36" s="14"/>
      <c r="O36" s="14"/>
      <c r="P36" s="14"/>
      <c r="Q36" s="14"/>
      <c r="R36" s="14"/>
      <c r="S36" s="14"/>
      <c r="T36" s="14"/>
    </row>
    <row r="37" customFormat="false" ht="14.25" hidden="true" customHeight="false" outlineLevel="0" collapsed="false">
      <c r="A37" s="9"/>
      <c r="B37" s="14"/>
      <c r="C37" s="14"/>
      <c r="D37" s="14"/>
      <c r="E37" s="14"/>
      <c r="F37" s="14"/>
      <c r="G37" s="14"/>
      <c r="H37" s="14"/>
      <c r="I37" s="14"/>
      <c r="J37" s="14"/>
      <c r="K37" s="14"/>
      <c r="L37" s="14"/>
      <c r="M37" s="14"/>
      <c r="N37" s="14"/>
      <c r="O37" s="14"/>
      <c r="P37" s="14"/>
      <c r="Q37" s="14"/>
      <c r="R37" s="14"/>
      <c r="S37" s="14"/>
      <c r="T37" s="14"/>
    </row>
    <row r="38" customFormat="false" ht="14.25" hidden="true" customHeight="false" outlineLevel="0" collapsed="false">
      <c r="A38" s="9"/>
      <c r="B38" s="14"/>
      <c r="C38" s="14"/>
      <c r="D38" s="14"/>
      <c r="E38" s="14"/>
      <c r="F38" s="14"/>
      <c r="G38" s="14"/>
      <c r="H38" s="14"/>
      <c r="I38" s="14"/>
      <c r="J38" s="14"/>
      <c r="K38" s="14"/>
      <c r="L38" s="14"/>
      <c r="M38" s="14"/>
      <c r="N38" s="14"/>
      <c r="O38" s="14"/>
      <c r="P38" s="14"/>
      <c r="Q38" s="14"/>
      <c r="R38" s="14"/>
      <c r="S38" s="14"/>
      <c r="T38" s="14"/>
    </row>
    <row r="39" customFormat="false" ht="14.25" hidden="true" customHeight="false" outlineLevel="0" collapsed="false">
      <c r="A39" s="9"/>
      <c r="B39" s="14"/>
      <c r="C39" s="14"/>
      <c r="D39" s="14"/>
      <c r="E39" s="14"/>
      <c r="F39" s="14"/>
      <c r="G39" s="14"/>
      <c r="H39" s="14"/>
      <c r="I39" s="14"/>
      <c r="J39" s="14"/>
      <c r="K39" s="14"/>
      <c r="L39" s="14"/>
      <c r="M39" s="14"/>
      <c r="N39" s="14"/>
      <c r="O39" s="14"/>
      <c r="P39" s="14"/>
      <c r="Q39" s="14"/>
      <c r="R39" s="14"/>
      <c r="S39" s="14"/>
      <c r="T39" s="14"/>
    </row>
    <row r="40" customFormat="false" ht="14.25" hidden="true" customHeight="false" outlineLevel="0" collapsed="false">
      <c r="A40" s="9"/>
      <c r="B40" s="14"/>
      <c r="C40" s="14"/>
      <c r="D40" s="14"/>
      <c r="E40" s="14"/>
      <c r="F40" s="14"/>
      <c r="G40" s="14"/>
      <c r="H40" s="14"/>
      <c r="I40" s="14"/>
      <c r="J40" s="14"/>
      <c r="K40" s="14"/>
      <c r="L40" s="14"/>
      <c r="M40" s="14"/>
      <c r="N40" s="14"/>
      <c r="O40" s="14"/>
      <c r="P40" s="14"/>
      <c r="Q40" s="14"/>
      <c r="R40" s="14"/>
      <c r="S40" s="14"/>
      <c r="T40" s="14"/>
    </row>
    <row r="41" customFormat="false" ht="14.25" hidden="true" customHeight="false" outlineLevel="0" collapsed="false">
      <c r="A41" s="9"/>
      <c r="B41" s="14"/>
      <c r="C41" s="14"/>
      <c r="D41" s="14"/>
      <c r="E41" s="14"/>
      <c r="F41" s="14"/>
      <c r="G41" s="14"/>
      <c r="H41" s="14"/>
      <c r="I41" s="14"/>
      <c r="J41" s="14"/>
      <c r="K41" s="14"/>
      <c r="L41" s="14"/>
      <c r="M41" s="14"/>
      <c r="N41" s="14"/>
      <c r="O41" s="14"/>
      <c r="P41" s="14"/>
      <c r="Q41" s="14"/>
      <c r="R41" s="14"/>
      <c r="S41" s="14"/>
      <c r="T41" s="14"/>
    </row>
  </sheetData>
  <mergeCells count="1">
    <mergeCell ref="B36:T4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D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8" activeCellId="0" sqref="A58"/>
    </sheetView>
  </sheetViews>
  <sheetFormatPr defaultColWidth="9.109375" defaultRowHeight="14.25" customHeight="false" zeroHeight="true" outlineLevelRow="0" outlineLevelCol="0"/>
  <cols>
    <col collapsed="false" customWidth="true" hidden="false" outlineLevel="0" max="2" min="2" style="0" width="25.56"/>
    <col collapsed="false" customWidth="true" hidden="false" outlineLevel="0" max="3" min="3" style="0" width="100.67"/>
    <col collapsed="false" customWidth="false" hidden="true" outlineLevel="0" max="16384" min="5" style="0" width="9.11"/>
  </cols>
  <sheetData>
    <row r="1" customFormat="false" ht="33" hidden="false" customHeight="true" outlineLevel="0" collapsed="false">
      <c r="A1" s="5"/>
      <c r="B1" s="15" t="s">
        <v>8</v>
      </c>
      <c r="C1" s="15"/>
      <c r="D1" s="5"/>
    </row>
    <row r="2" customFormat="false" ht="14.25" hidden="false" customHeight="false" outlineLevel="0" collapsed="false">
      <c r="A2" s="10"/>
      <c r="B2" s="16" t="s">
        <v>9</v>
      </c>
      <c r="C2" s="10"/>
      <c r="D2" s="10"/>
    </row>
    <row r="3" customFormat="false" ht="137.25" hidden="false" customHeight="true" outlineLevel="0" collapsed="false">
      <c r="A3" s="10"/>
      <c r="B3" s="17" t="s">
        <v>10</v>
      </c>
      <c r="C3" s="17"/>
      <c r="D3" s="10"/>
    </row>
    <row r="4" customFormat="false" ht="15" hidden="false" customHeight="true" outlineLevel="0" collapsed="false">
      <c r="A4" s="10"/>
      <c r="B4" s="11"/>
      <c r="C4" s="11"/>
      <c r="D4" s="10"/>
    </row>
    <row r="5" customFormat="false" ht="14.25" hidden="false" customHeight="false" outlineLevel="0" collapsed="false">
      <c r="A5" s="10"/>
      <c r="B5" s="16" t="s">
        <v>11</v>
      </c>
      <c r="C5" s="10"/>
      <c r="D5" s="10"/>
    </row>
    <row r="6" customFormat="false" ht="47.25" hidden="false" customHeight="true" outlineLevel="0" collapsed="false">
      <c r="A6" s="10"/>
      <c r="B6" s="17" t="s">
        <v>12</v>
      </c>
      <c r="C6" s="17"/>
      <c r="D6" s="10"/>
    </row>
    <row r="7" customFormat="false" ht="14.25" hidden="false" customHeight="false" outlineLevel="0" collapsed="false">
      <c r="A7" s="10"/>
      <c r="B7" s="18"/>
      <c r="C7" s="10"/>
      <c r="D7" s="10"/>
    </row>
    <row r="8" customFormat="false" ht="63" hidden="false" customHeight="true" outlineLevel="0" collapsed="false">
      <c r="A8" s="10"/>
      <c r="B8" s="17" t="s">
        <v>13</v>
      </c>
      <c r="C8" s="17"/>
      <c r="D8" s="10"/>
    </row>
    <row r="9" customFormat="false" ht="15" hidden="false" customHeight="true" outlineLevel="0" collapsed="false">
      <c r="A9" s="10"/>
      <c r="B9" s="11"/>
      <c r="C9" s="11"/>
      <c r="D9" s="10"/>
    </row>
    <row r="10" customFormat="false" ht="14.25" hidden="false" customHeight="false" outlineLevel="0" collapsed="false">
      <c r="A10" s="10"/>
      <c r="B10" s="16" t="s">
        <v>14</v>
      </c>
      <c r="C10" s="10"/>
      <c r="D10" s="10"/>
    </row>
    <row r="11" customFormat="false" ht="60.75" hidden="false" customHeight="true" outlineLevel="0" collapsed="false">
      <c r="A11" s="10"/>
      <c r="B11" s="19" t="s">
        <v>15</v>
      </c>
      <c r="C11" s="19"/>
      <c r="D11" s="10"/>
    </row>
    <row r="12" customFormat="false" ht="28.5" hidden="false" customHeight="true" outlineLevel="0" collapsed="false">
      <c r="A12" s="10"/>
      <c r="B12" s="20" t="s">
        <v>16</v>
      </c>
      <c r="C12" s="18" t="s">
        <v>17</v>
      </c>
      <c r="D12" s="10"/>
    </row>
    <row r="13" customFormat="false" ht="30" hidden="false" customHeight="true" outlineLevel="0" collapsed="false">
      <c r="A13" s="10"/>
      <c r="B13" s="20" t="s">
        <v>18</v>
      </c>
      <c r="C13" s="11" t="s">
        <v>19</v>
      </c>
      <c r="D13" s="10"/>
    </row>
    <row r="14" customFormat="false" ht="30" hidden="false" customHeight="true" outlineLevel="0" collapsed="false">
      <c r="A14" s="10"/>
      <c r="B14" s="20" t="s">
        <v>20</v>
      </c>
      <c r="C14" s="21" t="s">
        <v>21</v>
      </c>
      <c r="D14" s="10"/>
    </row>
    <row r="15" customFormat="false" ht="14.25" hidden="false" customHeight="false" outlineLevel="0" collapsed="false">
      <c r="A15" s="10"/>
      <c r="B15" s="20" t="s">
        <v>22</v>
      </c>
      <c r="C15" s="18" t="s">
        <v>23</v>
      </c>
      <c r="D15" s="10"/>
    </row>
    <row r="16" customFormat="false" ht="28.5" hidden="false" customHeight="true" outlineLevel="0" collapsed="false">
      <c r="A16" s="10"/>
      <c r="B16" s="20" t="s">
        <v>24</v>
      </c>
      <c r="C16" s="18" t="s">
        <v>25</v>
      </c>
      <c r="D16" s="10"/>
    </row>
    <row r="17" customFormat="false" ht="14.25" hidden="false" customHeight="false" outlineLevel="0" collapsed="false">
      <c r="A17" s="10"/>
      <c r="B17" s="20"/>
      <c r="C17" s="18"/>
      <c r="D17" s="10"/>
    </row>
    <row r="18" customFormat="false" ht="14.25" hidden="false" customHeight="false" outlineLevel="0" collapsed="false">
      <c r="A18" s="10"/>
      <c r="B18" s="16" t="s">
        <v>26</v>
      </c>
      <c r="C18" s="10"/>
      <c r="D18" s="10"/>
    </row>
    <row r="19" customFormat="false" ht="14.25" hidden="false" customHeight="true" outlineLevel="0" collapsed="false">
      <c r="A19" s="10"/>
      <c r="B19" s="19" t="s">
        <v>27</v>
      </c>
      <c r="C19" s="19"/>
      <c r="D19" s="10"/>
    </row>
    <row r="20" customFormat="false" ht="42.75" hidden="false" customHeight="true" outlineLevel="0" collapsed="false">
      <c r="A20" s="10"/>
      <c r="B20" s="20" t="s">
        <v>28</v>
      </c>
      <c r="C20" s="21" t="s">
        <v>29</v>
      </c>
      <c r="D20" s="10"/>
    </row>
    <row r="21" customFormat="false" ht="100.5" hidden="false" customHeight="true" outlineLevel="0" collapsed="false">
      <c r="A21" s="10"/>
      <c r="B21" s="20" t="s">
        <v>30</v>
      </c>
      <c r="C21" s="21" t="s">
        <v>31</v>
      </c>
      <c r="D21" s="10"/>
    </row>
    <row r="22" customFormat="false" ht="72" hidden="false" customHeight="true" outlineLevel="0" collapsed="false">
      <c r="A22" s="10"/>
      <c r="B22" s="20" t="s">
        <v>32</v>
      </c>
      <c r="C22" s="21" t="s">
        <v>33</v>
      </c>
      <c r="D22" s="10"/>
    </row>
    <row r="23" customFormat="false" ht="14.25" hidden="false" customHeight="false" outlineLevel="0" collapsed="false">
      <c r="A23" s="10"/>
      <c r="B23" s="20"/>
      <c r="C23" s="21"/>
      <c r="D23" s="10"/>
    </row>
    <row r="24" customFormat="false" ht="33.75" hidden="false" customHeight="true" outlineLevel="0" collapsed="false">
      <c r="A24" s="22"/>
      <c r="B24" s="23" t="s">
        <v>34</v>
      </c>
      <c r="C24" s="23"/>
      <c r="D24" s="5"/>
    </row>
    <row r="25" customFormat="false" ht="14.25" hidden="false" customHeight="false" outlineLevel="0" collapsed="false">
      <c r="A25" s="10"/>
      <c r="B25" s="24" t="s">
        <v>35</v>
      </c>
      <c r="C25" s="10"/>
      <c r="D25" s="10"/>
    </row>
    <row r="26" customFormat="false" ht="14.25" hidden="false" customHeight="false" outlineLevel="0" collapsed="false">
      <c r="A26" s="10"/>
      <c r="B26" s="24"/>
      <c r="C26" s="10"/>
      <c r="D26" s="10"/>
    </row>
    <row r="27" customFormat="false" ht="14.25" hidden="false" customHeight="false" outlineLevel="0" collapsed="false">
      <c r="A27" s="10"/>
      <c r="B27" s="10"/>
      <c r="C27" s="10"/>
      <c r="D27" s="10"/>
    </row>
    <row r="28" customFormat="false" ht="14.25" hidden="false" customHeight="false" outlineLevel="0" collapsed="false">
      <c r="A28" s="10"/>
      <c r="B28" s="10"/>
      <c r="C28" s="10"/>
      <c r="D28" s="10"/>
    </row>
    <row r="29" customFormat="false" ht="14.25" hidden="false" customHeight="false" outlineLevel="0" collapsed="false">
      <c r="A29" s="10"/>
      <c r="B29" s="10"/>
      <c r="C29" s="10"/>
      <c r="D29" s="10"/>
    </row>
    <row r="30" customFormat="false" ht="14.25" hidden="false" customHeight="false" outlineLevel="0" collapsed="false">
      <c r="A30" s="10"/>
      <c r="B30" s="10"/>
      <c r="C30" s="10"/>
      <c r="D30" s="10"/>
    </row>
    <row r="31" customFormat="false" ht="14.25" hidden="false" customHeight="false" outlineLevel="0" collapsed="false">
      <c r="A31" s="10"/>
      <c r="B31" s="10"/>
      <c r="C31" s="10"/>
      <c r="D31" s="10"/>
    </row>
    <row r="32" customFormat="false" ht="14.25" hidden="false" customHeight="false" outlineLevel="0" collapsed="false">
      <c r="A32" s="10"/>
      <c r="B32" s="10"/>
      <c r="C32" s="10"/>
      <c r="D32" s="10"/>
    </row>
    <row r="33" customFormat="false" ht="14.25" hidden="false" customHeight="false" outlineLevel="0" collapsed="false">
      <c r="A33" s="10"/>
      <c r="B33" s="10"/>
      <c r="C33" s="10"/>
      <c r="D33" s="10"/>
    </row>
    <row r="34" customFormat="false" ht="14.25" hidden="false" customHeight="false" outlineLevel="0" collapsed="false">
      <c r="A34" s="10"/>
      <c r="B34" s="10"/>
      <c r="C34" s="10"/>
      <c r="D34" s="10"/>
    </row>
    <row r="35" customFormat="false" ht="14.25" hidden="false" customHeight="false" outlineLevel="0" collapsed="false">
      <c r="A35" s="10"/>
      <c r="B35" s="10"/>
      <c r="C35" s="10"/>
      <c r="D35" s="10"/>
    </row>
    <row r="36" customFormat="false" ht="14.25" hidden="false" customHeight="false" outlineLevel="0" collapsed="false">
      <c r="A36" s="10"/>
      <c r="B36" s="10"/>
      <c r="C36" s="10"/>
      <c r="D36" s="10"/>
    </row>
    <row r="37" customFormat="false" ht="14.25" hidden="false" customHeight="false" outlineLevel="0" collapsed="false">
      <c r="A37" s="10"/>
      <c r="B37" s="10"/>
      <c r="C37" s="10"/>
      <c r="D37" s="10"/>
    </row>
    <row r="38" customFormat="false" ht="14.25" hidden="false" customHeight="false" outlineLevel="0" collapsed="false">
      <c r="A38" s="10"/>
      <c r="B38" s="10"/>
      <c r="C38" s="10"/>
      <c r="D38" s="10"/>
    </row>
    <row r="39" customFormat="false" ht="14.25" hidden="false" customHeight="false" outlineLevel="0" collapsed="false">
      <c r="A39" s="10"/>
      <c r="B39" s="10"/>
      <c r="C39" s="10"/>
      <c r="D39" s="10"/>
    </row>
    <row r="40" customFormat="false" ht="14.25" hidden="false" customHeight="false" outlineLevel="0" collapsed="false">
      <c r="A40" s="10"/>
      <c r="B40" s="10"/>
      <c r="C40" s="10"/>
      <c r="D40" s="10"/>
    </row>
    <row r="41" customFormat="false" ht="14.25" hidden="false" customHeight="false" outlineLevel="0" collapsed="false">
      <c r="A41" s="10"/>
      <c r="B41" s="10"/>
      <c r="C41" s="10"/>
      <c r="D41" s="10"/>
    </row>
    <row r="42" customFormat="false" ht="14.25" hidden="false" customHeight="false" outlineLevel="0" collapsed="false">
      <c r="A42" s="10"/>
      <c r="B42" s="10"/>
      <c r="C42" s="10"/>
      <c r="D42" s="10"/>
    </row>
    <row r="43" customFormat="false" ht="14.25" hidden="false" customHeight="false" outlineLevel="0" collapsed="false">
      <c r="A43" s="10"/>
      <c r="B43" s="10"/>
      <c r="C43" s="10"/>
      <c r="D43" s="10"/>
    </row>
    <row r="44" customFormat="false" ht="14.25" hidden="false" customHeight="false" outlineLevel="0" collapsed="false">
      <c r="A44" s="10"/>
      <c r="B44" s="10"/>
      <c r="C44" s="10"/>
      <c r="D44" s="10"/>
    </row>
    <row r="45" customFormat="false" ht="14.25" hidden="false" customHeight="false" outlineLevel="0" collapsed="false">
      <c r="A45" s="10"/>
      <c r="B45" s="10"/>
      <c r="C45" s="10"/>
      <c r="D45" s="10"/>
    </row>
    <row r="46" customFormat="false" ht="14.25" hidden="false" customHeight="false" outlineLevel="0" collapsed="false">
      <c r="A46" s="10"/>
      <c r="B46" s="10"/>
      <c r="C46" s="10"/>
      <c r="D46" s="10"/>
    </row>
    <row r="47" customFormat="false" ht="14.25" hidden="false" customHeight="false" outlineLevel="0" collapsed="false">
      <c r="A47" s="10"/>
      <c r="B47" s="10"/>
      <c r="C47" s="10"/>
      <c r="D47" s="10"/>
    </row>
    <row r="48" customFormat="false" ht="14.25" hidden="false" customHeight="false" outlineLevel="0" collapsed="false">
      <c r="A48" s="10"/>
      <c r="B48" s="10"/>
      <c r="C48" s="10"/>
      <c r="D48" s="10"/>
    </row>
    <row r="49" customFormat="false" ht="14.25" hidden="false" customHeight="false" outlineLevel="0" collapsed="false">
      <c r="A49" s="10"/>
      <c r="B49" s="10"/>
      <c r="C49" s="10"/>
      <c r="D49" s="10"/>
    </row>
    <row r="50" customFormat="false" ht="14.25" hidden="false" customHeight="false" outlineLevel="0" collapsed="false">
      <c r="A50" s="10"/>
      <c r="B50" s="10"/>
      <c r="C50" s="10"/>
      <c r="D50" s="10"/>
    </row>
    <row r="51" customFormat="false" ht="14.25" hidden="false" customHeight="false" outlineLevel="0" collapsed="false">
      <c r="A51" s="10"/>
      <c r="B51" s="10"/>
      <c r="C51" s="10"/>
      <c r="D51" s="10"/>
    </row>
    <row r="52" customFormat="false" ht="14.25" hidden="false" customHeight="false" outlineLevel="0" collapsed="false">
      <c r="A52" s="10"/>
      <c r="B52" s="10"/>
      <c r="C52" s="10"/>
      <c r="D52" s="10"/>
    </row>
    <row r="53" customFormat="false" ht="14.25" hidden="false" customHeight="false" outlineLevel="0" collapsed="false">
      <c r="A53" s="10"/>
      <c r="B53" s="10"/>
      <c r="C53" s="10"/>
      <c r="D53" s="10"/>
    </row>
    <row r="54" customFormat="false" ht="14.25" hidden="false" customHeight="false" outlineLevel="0" collapsed="false">
      <c r="A54" s="10"/>
      <c r="B54" s="10"/>
      <c r="C54" s="10"/>
      <c r="D54" s="10"/>
    </row>
    <row r="55" customFormat="false" ht="14.25" hidden="false" customHeight="false" outlineLevel="0" collapsed="false">
      <c r="A55" s="10"/>
      <c r="B55" s="10"/>
      <c r="C55" s="10"/>
      <c r="D55" s="10"/>
    </row>
    <row r="56" customFormat="false" ht="14.25" hidden="false" customHeight="false" outlineLevel="0" collapsed="false">
      <c r="A56" s="10"/>
      <c r="B56" s="10"/>
      <c r="C56" s="10"/>
      <c r="D56" s="10"/>
    </row>
    <row r="57" customFormat="false" ht="14.25" hidden="false" customHeight="false" outlineLevel="0" collapsed="false">
      <c r="A57" s="10"/>
      <c r="B57" s="10"/>
      <c r="C57" s="10"/>
      <c r="D57" s="10"/>
    </row>
    <row r="58" customFormat="false" ht="14.25" hidden="false" customHeight="false" outlineLevel="0" collapsed="false">
      <c r="A58" s="10"/>
      <c r="B58" s="10"/>
      <c r="C58" s="10"/>
      <c r="D58" s="10"/>
    </row>
  </sheetData>
  <mergeCells count="7">
    <mergeCell ref="B1:C1"/>
    <mergeCell ref="B3:C3"/>
    <mergeCell ref="B6:C6"/>
    <mergeCell ref="B8:C8"/>
    <mergeCell ref="B11:C11"/>
    <mergeCell ref="B19:C19"/>
    <mergeCell ref="B24:C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B1:K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7" activeCellId="0" sqref="K7"/>
    </sheetView>
  </sheetViews>
  <sheetFormatPr defaultColWidth="9.109375" defaultRowHeight="14.25" customHeight="false" zeroHeight="true" outlineLevelRow="0" outlineLevelCol="0"/>
  <cols>
    <col collapsed="false" customWidth="false" hidden="false" outlineLevel="0" max="1" min="1" style="10" width="9.11"/>
    <col collapsed="false" customWidth="true" hidden="false" outlineLevel="0" max="5" min="2" style="10" width="9.44"/>
    <col collapsed="false" customWidth="true" hidden="false" outlineLevel="0" max="6" min="6" style="10" width="12.44"/>
    <col collapsed="false" customWidth="true" hidden="false" outlineLevel="0" max="10" min="7" style="10" width="15.66"/>
    <col collapsed="false" customWidth="true" hidden="false" outlineLevel="0" max="11" min="11" style="10" width="23"/>
    <col collapsed="false" customWidth="true" hidden="false" outlineLevel="0" max="12" min="12" style="10" width="9.44"/>
    <col collapsed="false" customWidth="true" hidden="true" outlineLevel="0" max="15" min="13" style="0" width="9.44"/>
    <col collapsed="false" customWidth="false" hidden="true" outlineLevel="0" max="16384" min="16" style="0" width="9.11"/>
  </cols>
  <sheetData>
    <row r="1" customFormat="false" ht="15" hidden="false" customHeight="true" outlineLevel="0" collapsed="false"/>
    <row r="2" customFormat="false" ht="33.75" hidden="false" customHeight="true" outlineLevel="0" collapsed="false">
      <c r="B2" s="25" t="s">
        <v>36</v>
      </c>
      <c r="C2" s="25"/>
      <c r="D2" s="25"/>
      <c r="E2" s="25"/>
      <c r="F2" s="25"/>
      <c r="G2" s="25"/>
      <c r="H2" s="25"/>
      <c r="I2" s="25"/>
      <c r="J2" s="25"/>
      <c r="K2" s="25"/>
    </row>
    <row r="3" customFormat="false" ht="28.5" hidden="false" customHeight="true" outlineLevel="0" collapsed="false">
      <c r="B3" s="26" t="s">
        <v>37</v>
      </c>
      <c r="C3" s="26"/>
      <c r="D3" s="27" t="s">
        <v>38</v>
      </c>
      <c r="E3" s="27"/>
      <c r="F3" s="27"/>
      <c r="G3" s="27" t="s">
        <v>39</v>
      </c>
      <c r="H3" s="27" t="s">
        <v>40</v>
      </c>
      <c r="I3" s="27" t="s">
        <v>41</v>
      </c>
      <c r="J3" s="27" t="s">
        <v>42</v>
      </c>
      <c r="K3" s="28" t="s">
        <v>43</v>
      </c>
    </row>
    <row r="4" customFormat="false" ht="32.25" hidden="false" customHeight="true" outlineLevel="0" collapsed="false">
      <c r="B4" s="29" t="n">
        <f aca="false">'L1 UC'!G19</f>
        <v>0</v>
      </c>
      <c r="C4" s="29"/>
      <c r="D4" s="30" t="n">
        <f aca="false">'L1 UC'!G20</f>
        <v>0</v>
      </c>
      <c r="E4" s="30"/>
      <c r="F4" s="30"/>
      <c r="G4" s="30" t="n">
        <f aca="false">'L1 UC'!I19</f>
        <v>0</v>
      </c>
      <c r="H4" s="30" t="n">
        <f aca="false">'L1 UC'!J19</f>
        <v>0</v>
      </c>
      <c r="I4" s="30" t="n">
        <f aca="false">'L1 UC'!K19</f>
        <v>0</v>
      </c>
      <c r="J4" s="30" t="n">
        <f aca="false">'L1 UC'!L19</f>
        <v>0</v>
      </c>
      <c r="K4" s="31" t="n">
        <f aca="false">'L1 UC'!M19</f>
        <v>0</v>
      </c>
    </row>
    <row r="5" customFormat="false" ht="14.25" hidden="false" customHeight="false" outlineLevel="0" collapsed="false">
      <c r="B5" s="32"/>
      <c r="C5" s="33"/>
      <c r="D5" s="33"/>
      <c r="E5" s="33"/>
      <c r="F5" s="33"/>
      <c r="G5" s="34"/>
      <c r="H5" s="34"/>
      <c r="I5" s="34"/>
      <c r="J5" s="34"/>
      <c r="K5" s="35"/>
    </row>
    <row r="6" customFormat="false" ht="36.75" hidden="false" customHeight="true" outlineLevel="0" collapsed="false">
      <c r="B6" s="36"/>
      <c r="C6" s="37"/>
      <c r="D6" s="37"/>
      <c r="E6" s="37"/>
      <c r="F6" s="37"/>
      <c r="G6" s="38" t="s">
        <v>44</v>
      </c>
      <c r="H6" s="38"/>
      <c r="I6" s="38"/>
      <c r="J6" s="38"/>
      <c r="K6" s="39" t="n">
        <f aca="false">COUNTA(Drivers!C8:C13)</f>
        <v>6</v>
      </c>
    </row>
    <row r="7" customFormat="false" ht="49.5" hidden="false" customHeight="true" outlineLevel="0" collapsed="false">
      <c r="B7" s="40"/>
      <c r="C7" s="41"/>
      <c r="D7" s="41"/>
      <c r="E7" s="41"/>
      <c r="F7" s="41"/>
      <c r="G7" s="42" t="s">
        <v>45</v>
      </c>
      <c r="H7" s="42"/>
      <c r="I7" s="42"/>
      <c r="J7" s="42"/>
      <c r="K7" s="43" t="n">
        <f aca="false">COUNTA(Drivers!C21:C35)</f>
        <v>15</v>
      </c>
    </row>
    <row r="8" customFormat="false" ht="47.25" hidden="false" customHeight="true" outlineLevel="0" collapsed="false">
      <c r="B8" s="40"/>
      <c r="C8" s="41"/>
      <c r="D8" s="41"/>
      <c r="E8" s="41"/>
      <c r="F8" s="41"/>
      <c r="G8" s="42" t="s">
        <v>46</v>
      </c>
      <c r="H8" s="42"/>
      <c r="I8" s="42"/>
      <c r="J8" s="42"/>
      <c r="K8" s="43" t="n">
        <f aca="false">COUNTA('L1 UC'!D3:D14)-1</f>
        <v>9</v>
      </c>
    </row>
    <row r="9" customFormat="false" ht="48.75" hidden="false" customHeight="true" outlineLevel="0" collapsed="false">
      <c r="B9" s="40"/>
      <c r="C9" s="41"/>
      <c r="D9" s="41"/>
      <c r="E9" s="41"/>
      <c r="F9" s="41"/>
      <c r="G9" s="42" t="s">
        <v>47</v>
      </c>
      <c r="H9" s="42"/>
      <c r="I9" s="42"/>
      <c r="J9" s="42"/>
      <c r="K9" s="43" t="n">
        <f aca="false">COUNTA('L2 UC'!A:A)-1</f>
        <v>38</v>
      </c>
    </row>
    <row r="10" customFormat="false" ht="46.5" hidden="false" customHeight="true" outlineLevel="0" collapsed="false">
      <c r="B10" s="40"/>
      <c r="C10" s="41"/>
      <c r="D10" s="41"/>
      <c r="E10" s="41"/>
      <c r="F10" s="41"/>
      <c r="G10" s="42" t="s">
        <v>48</v>
      </c>
      <c r="H10" s="42"/>
      <c r="I10" s="42"/>
      <c r="J10" s="42"/>
      <c r="K10" s="43" t="n">
        <f aca="false">COUNTA('L3 UC'!F:F)-1</f>
        <v>39</v>
      </c>
    </row>
    <row r="11" customFormat="false" ht="47.25" hidden="false" customHeight="true" outlineLevel="0" collapsed="false">
      <c r="B11" s="40"/>
      <c r="C11" s="41"/>
      <c r="D11" s="41"/>
      <c r="E11" s="41"/>
      <c r="F11" s="41"/>
      <c r="G11" s="42" t="s">
        <v>49</v>
      </c>
      <c r="H11" s="42"/>
      <c r="I11" s="42"/>
      <c r="J11" s="42"/>
      <c r="K11" s="43" t="n">
        <f aca="false">SUMPRODUCT(('L3 UC'!S2:S218&lt;&gt;"")/COUNTIF('L3 UC'!S2:S218,'L3 UC'!S2:S218&amp;""))</f>
        <v>0</v>
      </c>
    </row>
    <row r="12" customFormat="false" ht="51" hidden="false" customHeight="true" outlineLevel="0" collapsed="false">
      <c r="B12" s="44"/>
      <c r="C12" s="45"/>
      <c r="D12" s="45"/>
      <c r="E12" s="45"/>
      <c r="F12" s="45"/>
      <c r="G12" s="46" t="s">
        <v>50</v>
      </c>
      <c r="H12" s="46"/>
      <c r="I12" s="46"/>
      <c r="J12" s="46"/>
      <c r="K12" s="47" t="n">
        <f aca="false">SUMPRODUCT(('L3 UC'!R2:R218&lt;&gt;"")/COUNTIF('L3 UC'!R2:R218,'L3 UC'!R2:R218&amp;""))</f>
        <v>0</v>
      </c>
    </row>
    <row r="13" customFormat="false" ht="30.75" hidden="false" customHeight="true" outlineLevel="0" collapsed="false">
      <c r="G13" s="48"/>
      <c r="H13" s="49"/>
    </row>
    <row r="14" customFormat="false" ht="30.75" hidden="true" customHeight="true" outlineLevel="0" collapsed="false">
      <c r="G14" s="48"/>
      <c r="H14" s="49"/>
    </row>
  </sheetData>
  <mergeCells count="12">
    <mergeCell ref="B2:K2"/>
    <mergeCell ref="B3:C3"/>
    <mergeCell ref="D3:F3"/>
    <mergeCell ref="B4:C4"/>
    <mergeCell ref="D4:F4"/>
    <mergeCell ref="G6:J6"/>
    <mergeCell ref="G7:J7"/>
    <mergeCell ref="G8:J8"/>
    <mergeCell ref="G9:J9"/>
    <mergeCell ref="G10:J10"/>
    <mergeCell ref="G11:J11"/>
    <mergeCell ref="G12:J1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U51"/>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D7" activeCellId="0" sqref="D7"/>
    </sheetView>
  </sheetViews>
  <sheetFormatPr defaultColWidth="9.109375" defaultRowHeight="14.25" customHeight="false" zeroHeight="true" outlineLevelRow="0" outlineLevelCol="0"/>
  <cols>
    <col collapsed="false" customWidth="true" hidden="false" outlineLevel="0" max="1" min="1" style="0" width="3"/>
    <col collapsed="false" customWidth="true" hidden="false" outlineLevel="0" max="2" min="2" style="0" width="19.56"/>
    <col collapsed="false" customWidth="true" hidden="false" outlineLevel="0" max="3" min="3" style="0" width="9.56"/>
    <col collapsed="false" customWidth="true" hidden="false" outlineLevel="0" max="6" min="4" style="0" width="30"/>
    <col collapsed="false" customWidth="true" hidden="false" outlineLevel="0" max="8" min="7" style="0" width="13.67"/>
    <col collapsed="false" customWidth="true" hidden="false" outlineLevel="0" max="9" min="9" style="0" width="13.11"/>
    <col collapsed="false" customWidth="true" hidden="false" outlineLevel="0" max="10" min="10" style="0" width="13.44"/>
    <col collapsed="false" customWidth="true" hidden="false" outlineLevel="0" max="11" min="11" style="0" width="16.33"/>
    <col collapsed="false" customWidth="true" hidden="false" outlineLevel="0" max="12" min="12" style="0" width="10.66"/>
    <col collapsed="false" customWidth="true" hidden="false" outlineLevel="0" max="17" min="13" style="0" width="13.34"/>
    <col collapsed="false" customWidth="true" hidden="false" outlineLevel="0" max="20" min="18" style="0" width="35.67"/>
    <col collapsed="false" customWidth="true" hidden="false" outlineLevel="0" max="21" min="21" style="0" width="40.67"/>
    <col collapsed="false" customWidth="false" hidden="true" outlineLevel="0" max="41" min="22" style="0" width="9.11"/>
    <col collapsed="false" customWidth="true" hidden="true" outlineLevel="0" max="45" min="42" style="0" width="11.53"/>
    <col collapsed="false" customWidth="false" hidden="true" outlineLevel="0" max="16384" min="46" style="0" width="9.11"/>
  </cols>
  <sheetData>
    <row r="1" customFormat="false" ht="34.5" hidden="false" customHeight="true" outlineLevel="0" collapsed="false">
      <c r="A1" s="50"/>
      <c r="B1" s="50"/>
      <c r="C1" s="51" t="s">
        <v>51</v>
      </c>
      <c r="D1" s="51"/>
      <c r="E1" s="51"/>
      <c r="F1" s="51"/>
      <c r="G1" s="51"/>
      <c r="H1" s="51"/>
      <c r="I1" s="51"/>
      <c r="J1" s="51"/>
      <c r="K1" s="51"/>
      <c r="L1" s="51"/>
      <c r="M1" s="51"/>
      <c r="N1" s="50"/>
      <c r="O1" s="51"/>
      <c r="P1" s="50"/>
      <c r="Q1" s="50"/>
      <c r="R1" s="51"/>
      <c r="S1" s="51"/>
      <c r="T1" s="51"/>
      <c r="U1" s="52"/>
    </row>
    <row r="2" customFormat="false" ht="49.5" hidden="false" customHeight="true" outlineLevel="0" collapsed="false">
      <c r="A2" s="53" t="s">
        <v>52</v>
      </c>
      <c r="B2" s="53"/>
      <c r="C2" s="54" t="s">
        <v>53</v>
      </c>
      <c r="D2" s="54" t="s">
        <v>54</v>
      </c>
      <c r="E2" s="54" t="s">
        <v>55</v>
      </c>
      <c r="F2" s="54" t="s">
        <v>56</v>
      </c>
      <c r="G2" s="54" t="s">
        <v>57</v>
      </c>
      <c r="H2" s="54" t="s">
        <v>58</v>
      </c>
      <c r="I2" s="54" t="s">
        <v>16</v>
      </c>
      <c r="J2" s="54" t="s">
        <v>18</v>
      </c>
      <c r="K2" s="54" t="s">
        <v>20</v>
      </c>
      <c r="L2" s="54" t="s">
        <v>22</v>
      </c>
      <c r="M2" s="55" t="s">
        <v>24</v>
      </c>
      <c r="N2" s="53" t="s">
        <v>59</v>
      </c>
      <c r="O2" s="56" t="s">
        <v>60</v>
      </c>
      <c r="P2" s="53" t="s">
        <v>61</v>
      </c>
      <c r="Q2" s="53" t="s">
        <v>62</v>
      </c>
      <c r="R2" s="57" t="s">
        <v>63</v>
      </c>
      <c r="S2" s="57"/>
      <c r="T2" s="57"/>
      <c r="U2" s="57"/>
    </row>
    <row r="3" customFormat="false" ht="30" hidden="false" customHeight="true" outlineLevel="0" collapsed="false">
      <c r="A3" s="2"/>
      <c r="B3" s="58" t="s">
        <v>64</v>
      </c>
      <c r="C3" s="59"/>
      <c r="D3" s="60"/>
      <c r="E3" s="60"/>
      <c r="F3" s="60"/>
      <c r="G3" s="61"/>
      <c r="H3" s="61"/>
      <c r="I3" s="62"/>
      <c r="J3" s="62"/>
      <c r="K3" s="62"/>
      <c r="L3" s="62"/>
      <c r="M3" s="63"/>
      <c r="N3" s="64"/>
      <c r="O3" s="65"/>
      <c r="P3" s="65"/>
      <c r="Q3" s="64"/>
      <c r="R3" s="66"/>
      <c r="S3" s="67"/>
      <c r="T3" s="67"/>
      <c r="U3" s="67"/>
    </row>
    <row r="4" customFormat="false" ht="30" hidden="false" customHeight="true" outlineLevel="0" collapsed="false">
      <c r="A4" s="68"/>
      <c r="B4" s="69"/>
      <c r="C4" s="70" t="s">
        <v>65</v>
      </c>
      <c r="D4" s="71" t="s">
        <v>66</v>
      </c>
      <c r="E4" s="71"/>
      <c r="F4" s="71"/>
      <c r="G4" s="72" t="n">
        <f aca="false">COUNTIF('L2 UC'!B:B,'L1 UC'!C4)</f>
        <v>9</v>
      </c>
      <c r="H4" s="72" t="n">
        <f aca="false">COUNTIF('L3 UC'!C:C,C4)</f>
        <v>2</v>
      </c>
      <c r="I4" s="73" t="n">
        <f aca="false">AVERAGEIF('L2 UC'!C:C,CONCATENATE(C4,"*"),'L2 UC'!H:H)</f>
        <v>0.252991452991453</v>
      </c>
      <c r="J4" s="73" t="n">
        <f aca="false">AVERAGEIF('L2 UC'!C:C,CONCATENATE(C4,"*"),'L2 UC'!I:I)</f>
        <v>0.26025641025641</v>
      </c>
      <c r="K4" s="73" t="n">
        <f aca="false">AVERAGEIF('L2 UC'!C:C,CONCATENATE(C4,"*"),'L2 UC'!J:J)</f>
        <v>0.308119658119658</v>
      </c>
      <c r="L4" s="73" t="n">
        <f aca="false">AVERAGEIF('L2 UC'!C:C,CONCATENATE(C4,"*"),'L2 UC'!K:K)</f>
        <v>0.179038461538462</v>
      </c>
      <c r="M4" s="74" t="n">
        <f aca="false">AVERAGEIF('L2 UC'!C:C,CONCATENATE(C4,"*"),'L2 UC'!L:L)</f>
        <v>0.0739529914529914</v>
      </c>
      <c r="N4" s="71"/>
      <c r="O4" s="71"/>
      <c r="P4" s="71"/>
      <c r="Q4" s="71"/>
      <c r="R4" s="75" t="s">
        <v>67</v>
      </c>
      <c r="S4" s="75"/>
      <c r="T4" s="75"/>
      <c r="U4" s="75"/>
    </row>
    <row r="5" customFormat="false" ht="30" hidden="false" customHeight="true" outlineLevel="0" collapsed="false">
      <c r="A5" s="68"/>
      <c r="B5" s="69"/>
      <c r="C5" s="70" t="s">
        <v>68</v>
      </c>
      <c r="D5" s="71" t="s">
        <v>69</v>
      </c>
      <c r="E5" s="71"/>
      <c r="F5" s="71"/>
      <c r="G5" s="72" t="n">
        <f aca="false">COUNTIF('L2 UC'!B:B,'L1 UC'!C5)</f>
        <v>6</v>
      </c>
      <c r="H5" s="72" t="n">
        <f aca="false">COUNTIF('L3 UC'!C:C,C5)</f>
        <v>14</v>
      </c>
      <c r="I5" s="73" t="n">
        <f aca="false">AVERAGEIF('L2 UC'!C:C,CONCATENATE(C5,"*"),'L2 UC'!H:H)</f>
        <v>0.505555555555556</v>
      </c>
      <c r="J5" s="73" t="n">
        <f aca="false">AVERAGEIF('L2 UC'!C:C,CONCATENATE(C5,"*"),'L2 UC'!I:I)</f>
        <v>0.543055555555556</v>
      </c>
      <c r="K5" s="73" t="n">
        <f aca="false">AVERAGEIF('L2 UC'!C:C,CONCATENATE(C5,"*"),'L2 UC'!J:J)</f>
        <v>0.619444444444445</v>
      </c>
      <c r="L5" s="73" t="n">
        <f aca="false">AVERAGEIF('L2 UC'!C:C,CONCATENATE(C5,"*"),'L2 UC'!K:K)</f>
        <v>0.38675</v>
      </c>
      <c r="M5" s="74" t="n">
        <f aca="false">AVERAGEIF('L2 UC'!C:C,CONCATENATE(C5,"*"),'L2 UC'!L:L)</f>
        <v>0.118805555555556</v>
      </c>
      <c r="N5" s="71"/>
      <c r="O5" s="71"/>
      <c r="P5" s="71"/>
      <c r="Q5" s="71"/>
      <c r="R5" s="75" t="s">
        <v>70</v>
      </c>
      <c r="S5" s="75"/>
      <c r="T5" s="75"/>
      <c r="U5" s="75"/>
    </row>
    <row r="6" customFormat="false" ht="30" hidden="false" customHeight="true" outlineLevel="0" collapsed="false">
      <c r="A6" s="2"/>
      <c r="B6" s="58" t="s">
        <v>71</v>
      </c>
      <c r="C6" s="59"/>
      <c r="D6" s="60"/>
      <c r="E6" s="60"/>
      <c r="F6" s="60"/>
      <c r="G6" s="61"/>
      <c r="H6" s="61"/>
      <c r="I6" s="62"/>
      <c r="J6" s="62"/>
      <c r="K6" s="62"/>
      <c r="L6" s="62"/>
      <c r="M6" s="63"/>
      <c r="N6" s="62"/>
      <c r="O6" s="62"/>
      <c r="P6" s="62"/>
      <c r="Q6" s="62"/>
      <c r="R6" s="66"/>
      <c r="S6" s="67"/>
      <c r="T6" s="67"/>
      <c r="U6" s="67"/>
    </row>
    <row r="7" s="79" customFormat="true" ht="30" hidden="false" customHeight="true" outlineLevel="0" collapsed="false">
      <c r="A7" s="76"/>
      <c r="B7" s="77"/>
      <c r="C7" s="70" t="s">
        <v>72</v>
      </c>
      <c r="D7" s="78" t="s">
        <v>73</v>
      </c>
      <c r="E7" s="78"/>
      <c r="F7" s="78"/>
      <c r="G7" s="72"/>
      <c r="H7" s="72"/>
      <c r="I7" s="73"/>
      <c r="J7" s="73"/>
      <c r="K7" s="73"/>
      <c r="L7" s="73"/>
      <c r="M7" s="74"/>
      <c r="N7" s="73"/>
      <c r="O7" s="73"/>
      <c r="P7" s="73"/>
      <c r="Q7" s="73"/>
      <c r="R7" s="75" t="s">
        <v>74</v>
      </c>
      <c r="S7" s="75"/>
      <c r="T7" s="75"/>
      <c r="U7" s="75"/>
    </row>
    <row r="8" customFormat="false" ht="60" hidden="false" customHeight="true" outlineLevel="0" collapsed="false">
      <c r="A8" s="68"/>
      <c r="B8" s="69"/>
      <c r="C8" s="70" t="s">
        <v>75</v>
      </c>
      <c r="D8" s="78" t="s">
        <v>76</v>
      </c>
      <c r="E8" s="78"/>
      <c r="F8" s="78"/>
      <c r="G8" s="72" t="n">
        <f aca="false">COUNTIF('L2 UC'!B:B,'L1 UC'!C8)</f>
        <v>3</v>
      </c>
      <c r="H8" s="72" t="n">
        <f aca="false">COUNTIF('L3 UC'!C:C,C8)</f>
        <v>0</v>
      </c>
      <c r="I8" s="73" t="n">
        <f aca="false">AVERAGEIF('L2 UC'!C:C,CONCATENATE(C8,"*"),'L2 UC'!H:H)</f>
        <v>0</v>
      </c>
      <c r="J8" s="73" t="n">
        <f aca="false">AVERAGEIF('L2 UC'!C:C,CONCATENATE(C8,"*"),'L2 UC'!I:I)</f>
        <v>0</v>
      </c>
      <c r="K8" s="73" t="n">
        <f aca="false">AVERAGEIF('L2 UC'!C:C,CONCATENATE(C8,"*"),'L2 UC'!J:J)</f>
        <v>0</v>
      </c>
      <c r="L8" s="73" t="n">
        <f aca="false">AVERAGEIF('L2 UC'!C:C,CONCATENATE(C8,"*"),'L2 UC'!K:K)</f>
        <v>0</v>
      </c>
      <c r="M8" s="74" t="n">
        <f aca="false">AVERAGEIF('L2 UC'!C:C,CONCATENATE(C8,"*"),'L2 UC'!L:L)</f>
        <v>0</v>
      </c>
      <c r="N8" s="73" t="n">
        <v>0.05</v>
      </c>
      <c r="O8" s="73" t="n">
        <v>0</v>
      </c>
      <c r="P8" s="73" t="n">
        <v>0.95</v>
      </c>
      <c r="Q8" s="73" t="n">
        <f aca="false">1-(($L$4*$N$8)+($L$5*$O$8)+(L8*P8))</f>
        <v>0.991048076923077</v>
      </c>
      <c r="R8" s="75" t="s">
        <v>77</v>
      </c>
      <c r="S8" s="75"/>
      <c r="T8" s="75"/>
      <c r="U8" s="75"/>
    </row>
    <row r="9" customFormat="false" ht="60" hidden="false" customHeight="true" outlineLevel="0" collapsed="false">
      <c r="A9" s="68"/>
      <c r="B9" s="69"/>
      <c r="C9" s="70" t="s">
        <v>78</v>
      </c>
      <c r="D9" s="71" t="s">
        <v>79</v>
      </c>
      <c r="E9" s="71"/>
      <c r="F9" s="71"/>
      <c r="G9" s="72" t="n">
        <f aca="false">COUNTIF('L2 UC'!B:B,'L1 UC'!C9)</f>
        <v>5</v>
      </c>
      <c r="H9" s="72" t="n">
        <f aca="false">COUNTIF('L3 UC'!C:C,C9)</f>
        <v>5</v>
      </c>
      <c r="I9" s="73" t="n">
        <f aca="false">AVERAGEIF('L2 UC'!C:C,CONCATENATE(C9,"*"),'L2 UC'!H:H)</f>
        <v>0.164</v>
      </c>
      <c r="J9" s="73" t="n">
        <f aca="false">AVERAGEIF('L2 UC'!C:C,CONCATENATE(C9,"*"),'L2 UC'!I:I)</f>
        <v>0.192</v>
      </c>
      <c r="K9" s="73" t="n">
        <f aca="false">AVERAGEIF('L2 UC'!C:C,CONCATENATE(C9,"*"),'L2 UC'!J:J)</f>
        <v>0.192</v>
      </c>
      <c r="L9" s="73" t="n">
        <f aca="false">AVERAGEIF('L2 UC'!C:C,CONCATENATE(C9,"*"),'L2 UC'!K:K)</f>
        <v>0.15336</v>
      </c>
      <c r="M9" s="74" t="n">
        <f aca="false">AVERAGEIF('L2 UC'!C:C,CONCATENATE(C9,"*"),'L2 UC'!L:L)</f>
        <v>0.01064</v>
      </c>
      <c r="N9" s="73" t="n">
        <v>0.1</v>
      </c>
      <c r="O9" s="73" t="n">
        <v>0.4</v>
      </c>
      <c r="P9" s="73" t="n">
        <v>0.5</v>
      </c>
      <c r="Q9" s="73" t="n">
        <f aca="false">1-(($L$4*$N$9)+($L$5*$O$9)+(L9*P9))</f>
        <v>0.750716153846154</v>
      </c>
      <c r="R9" s="80" t="s">
        <v>80</v>
      </c>
      <c r="S9" s="80"/>
      <c r="T9" s="80"/>
      <c r="U9" s="80"/>
    </row>
    <row r="10" customFormat="false" ht="60" hidden="false" customHeight="true" outlineLevel="0" collapsed="false">
      <c r="A10" s="68"/>
      <c r="B10" s="69"/>
      <c r="C10" s="70" t="s">
        <v>81</v>
      </c>
      <c r="D10" s="71" t="s">
        <v>82</v>
      </c>
      <c r="E10" s="71"/>
      <c r="F10" s="71"/>
      <c r="G10" s="72" t="n">
        <f aca="false">COUNTIF('L2 UC'!B:B,'L1 UC'!C10)</f>
        <v>2</v>
      </c>
      <c r="H10" s="72" t="n">
        <f aca="false">COUNTIF('L3 UC'!C:C,C10)</f>
        <v>0</v>
      </c>
      <c r="I10" s="73" t="n">
        <f aca="false">AVERAGEIF('L2 UC'!C:C,CONCATENATE(C10,"*"),'L2 UC'!H:H)</f>
        <v>0</v>
      </c>
      <c r="J10" s="73" t="n">
        <f aca="false">AVERAGEIF('L2 UC'!C:C,CONCATENATE(C10,"*"),'L2 UC'!I:I)</f>
        <v>0</v>
      </c>
      <c r="K10" s="73" t="n">
        <f aca="false">AVERAGEIF('L2 UC'!C:C,CONCATENATE(C10,"*"),'L2 UC'!J:J)</f>
        <v>0</v>
      </c>
      <c r="L10" s="73" t="n">
        <f aca="false">AVERAGEIF('L2 UC'!C:C,CONCATENATE(C10,"*"),'L2 UC'!K:K)</f>
        <v>0</v>
      </c>
      <c r="M10" s="74" t="n">
        <f aca="false">AVERAGEIF('L2 UC'!C:C,CONCATENATE(C10,"*"),'L2 UC'!L:L)</f>
        <v>0</v>
      </c>
      <c r="N10" s="73" t="n">
        <v>0.25</v>
      </c>
      <c r="O10" s="73" t="n">
        <v>0.55</v>
      </c>
      <c r="P10" s="73" t="n">
        <v>0.2</v>
      </c>
      <c r="Q10" s="73" t="n">
        <f aca="false">1-(($L$4*$N$10)+($L$5*$O$10)+(L10*P10))</f>
        <v>0.742527884615385</v>
      </c>
      <c r="R10" s="80" t="s">
        <v>83</v>
      </c>
      <c r="S10" s="80"/>
      <c r="T10" s="80"/>
      <c r="U10" s="80"/>
    </row>
    <row r="11" customFormat="false" ht="30" hidden="false" customHeight="true" outlineLevel="0" collapsed="false">
      <c r="A11" s="68"/>
      <c r="B11" s="69"/>
      <c r="C11" s="70" t="s">
        <v>84</v>
      </c>
      <c r="D11" s="71" t="s">
        <v>85</v>
      </c>
      <c r="E11" s="71"/>
      <c r="F11" s="71"/>
      <c r="G11" s="72" t="n">
        <f aca="false">COUNTIF('L2 UC'!B:B,'L1 UC'!C11)</f>
        <v>1</v>
      </c>
      <c r="H11" s="72" t="n">
        <f aca="false">COUNTIF('L3 UC'!C:C,C11)</f>
        <v>0</v>
      </c>
      <c r="I11" s="73" t="n">
        <f aca="false">AVERAGEIF('L2 UC'!C:C,CONCATENATE(C11,"*"),'L2 UC'!H:H)</f>
        <v>0</v>
      </c>
      <c r="J11" s="73" t="n">
        <f aca="false">AVERAGEIF('L2 UC'!C:C,CONCATENATE(C11,"*"),'L2 UC'!I:I)</f>
        <v>0</v>
      </c>
      <c r="K11" s="73" t="n">
        <f aca="false">AVERAGEIF('L2 UC'!C:C,CONCATENATE(C11,"*"),'L2 UC'!J:J)</f>
        <v>0</v>
      </c>
      <c r="L11" s="73" t="n">
        <f aca="false">AVERAGEIF('L2 UC'!C:C,CONCATENATE(C11,"*"),'L2 UC'!K:K)</f>
        <v>0</v>
      </c>
      <c r="M11" s="74" t="n">
        <f aca="false">AVERAGEIF('L2 UC'!C:C,CONCATENATE(C11,"*"),'L2 UC'!L:L)</f>
        <v>0</v>
      </c>
      <c r="N11" s="73"/>
      <c r="O11" s="73"/>
      <c r="P11" s="73"/>
      <c r="Q11" s="73"/>
      <c r="R11" s="81"/>
      <c r="S11" s="81"/>
      <c r="T11" s="81"/>
      <c r="U11" s="80"/>
    </row>
    <row r="12" customFormat="false" ht="30" hidden="false" customHeight="true" outlineLevel="0" collapsed="false">
      <c r="A12" s="68"/>
      <c r="B12" s="69"/>
      <c r="C12" s="70" t="s">
        <v>86</v>
      </c>
      <c r="D12" s="71" t="s">
        <v>87</v>
      </c>
      <c r="E12" s="71"/>
      <c r="F12" s="71"/>
      <c r="G12" s="72" t="n">
        <f aca="false">COUNTIF('L2 UC'!B:B,'L1 UC'!C12)</f>
        <v>4</v>
      </c>
      <c r="H12" s="72" t="n">
        <f aca="false">COUNTIF('L3 UC'!C:C,C12)</f>
        <v>0</v>
      </c>
      <c r="I12" s="73" t="n">
        <f aca="false">AVERAGEIF('L2 UC'!C:C,CONCATENATE(C12,"*"),'L2 UC'!H:H)</f>
        <v>0</v>
      </c>
      <c r="J12" s="73" t="n">
        <f aca="false">AVERAGEIF('L2 UC'!C:C,CONCATENATE(C12,"*"),'L2 UC'!I:I)</f>
        <v>0</v>
      </c>
      <c r="K12" s="73" t="n">
        <f aca="false">AVERAGEIF('L2 UC'!C:C,CONCATENATE(C12,"*"),'L2 UC'!J:J)</f>
        <v>0</v>
      </c>
      <c r="L12" s="73" t="n">
        <f aca="false">AVERAGEIF('L2 UC'!C:C,CONCATENATE(C12,"*"),'L2 UC'!K:K)</f>
        <v>0</v>
      </c>
      <c r="M12" s="74" t="n">
        <f aca="false">AVERAGEIF('L2 UC'!C:C,CONCATENATE(C12,"*"),'L2 UC'!L:L)</f>
        <v>0</v>
      </c>
      <c r="N12" s="73"/>
      <c r="O12" s="73"/>
      <c r="P12" s="73"/>
      <c r="Q12" s="73"/>
      <c r="R12" s="80" t="s">
        <v>88</v>
      </c>
      <c r="S12" s="80"/>
      <c r="T12" s="80"/>
      <c r="U12" s="80"/>
    </row>
    <row r="13" customFormat="false" ht="30" hidden="false" customHeight="true" outlineLevel="0" collapsed="false">
      <c r="A13" s="68"/>
      <c r="B13" s="69"/>
      <c r="C13" s="70" t="s">
        <v>89</v>
      </c>
      <c r="D13" s="71" t="s">
        <v>90</v>
      </c>
      <c r="E13" s="71"/>
      <c r="F13" s="71"/>
      <c r="G13" s="72"/>
      <c r="H13" s="72"/>
      <c r="I13" s="73"/>
      <c r="J13" s="73"/>
      <c r="K13" s="73"/>
      <c r="L13" s="73"/>
      <c r="M13" s="74"/>
      <c r="N13" s="73"/>
      <c r="O13" s="73"/>
      <c r="P13" s="73"/>
      <c r="Q13" s="73"/>
      <c r="R13" s="81"/>
      <c r="S13" s="81"/>
      <c r="T13" s="81"/>
      <c r="U13" s="80"/>
    </row>
    <row r="14" s="85" customFormat="true" ht="47.25" hidden="false" customHeight="true" outlineLevel="0" collapsed="false">
      <c r="A14" s="82"/>
      <c r="B14" s="83"/>
      <c r="C14" s="70" t="s">
        <v>91</v>
      </c>
      <c r="D14" s="78" t="s">
        <v>92</v>
      </c>
      <c r="E14" s="78"/>
      <c r="F14" s="78"/>
      <c r="G14" s="72" t="n">
        <f aca="false">COUNTIF('L2 UC'!B:B,'L1 UC'!C14)</f>
        <v>8</v>
      </c>
      <c r="H14" s="72" t="n">
        <f aca="false">COUNTIF('L3 UC'!C:C,C14)</f>
        <v>0</v>
      </c>
      <c r="I14" s="73" t="n">
        <f aca="false">AVERAGEIF('L2 UC'!C:C,CONCATENATE(C14,"*"),'L2 UC'!H:H)</f>
        <v>0</v>
      </c>
      <c r="J14" s="73" t="n">
        <f aca="false">AVERAGEIF('L2 UC'!C:C,CONCATENATE(C14,"*"),'L2 UC'!I:I)</f>
        <v>0</v>
      </c>
      <c r="K14" s="73" t="n">
        <f aca="false">AVERAGEIF('L2 UC'!C:C,CONCATENATE(C14,"*"),'L2 UC'!J:J)</f>
        <v>0</v>
      </c>
      <c r="L14" s="73" t="n">
        <f aca="false">AVERAGEIF('L2 UC'!C:C,CONCATENATE(C14,"*"),'L2 UC'!K:K)</f>
        <v>0</v>
      </c>
      <c r="M14" s="74" t="n">
        <f aca="false">AVERAGEIF('L2 UC'!C:C,CONCATENATE(C14,"*"),'L2 UC'!L:L)</f>
        <v>0</v>
      </c>
      <c r="N14" s="73"/>
      <c r="O14" s="73"/>
      <c r="P14" s="73"/>
      <c r="Q14" s="73"/>
      <c r="R14" s="84" t="s">
        <v>93</v>
      </c>
      <c r="S14" s="84"/>
      <c r="T14" s="84"/>
      <c r="U14" s="84"/>
    </row>
    <row r="15" s="85" customFormat="true" ht="15" hidden="false" customHeight="true" outlineLevel="0" collapsed="false">
      <c r="A15" s="86"/>
      <c r="B15" s="86"/>
      <c r="C15" s="87"/>
      <c r="D15" s="86"/>
      <c r="E15" s="86"/>
      <c r="F15" s="86"/>
      <c r="G15" s="86"/>
      <c r="H15" s="86"/>
      <c r="I15" s="86"/>
      <c r="J15" s="86"/>
      <c r="K15" s="86"/>
      <c r="L15" s="86"/>
      <c r="M15" s="86"/>
      <c r="N15" s="86"/>
      <c r="O15" s="86"/>
      <c r="P15" s="86"/>
      <c r="Q15" s="86"/>
      <c r="R15" s="86"/>
      <c r="S15" s="86"/>
      <c r="T15" s="86"/>
      <c r="U15" s="86"/>
    </row>
    <row r="16" s="85" customFormat="true" ht="33.75" hidden="false" customHeight="true" outlineLevel="0" collapsed="false">
      <c r="A16" s="88"/>
      <c r="B16" s="89"/>
      <c r="C16" s="89" t="s">
        <v>94</v>
      </c>
      <c r="D16" s="89"/>
      <c r="E16" s="89"/>
      <c r="F16" s="89"/>
      <c r="G16" s="89"/>
      <c r="H16" s="89"/>
      <c r="I16" s="89"/>
      <c r="J16" s="89"/>
      <c r="K16" s="89"/>
      <c r="L16" s="89"/>
      <c r="M16" s="89"/>
      <c r="N16" s="89"/>
      <c r="O16" s="89"/>
      <c r="P16" s="89"/>
      <c r="Q16" s="89"/>
      <c r="R16" s="89"/>
      <c r="S16" s="89"/>
      <c r="T16" s="89"/>
      <c r="U16" s="90"/>
    </row>
    <row r="17" s="85" customFormat="true" ht="15" hidden="false" customHeight="true" outlineLevel="0" collapsed="false">
      <c r="A17" s="86"/>
      <c r="B17" s="91"/>
      <c r="C17" s="91"/>
      <c r="D17" s="91"/>
      <c r="E17" s="91"/>
      <c r="F17" s="91"/>
      <c r="G17" s="91"/>
      <c r="H17" s="91"/>
      <c r="I17" s="91"/>
      <c r="J17" s="91"/>
      <c r="K17" s="91"/>
      <c r="L17" s="91"/>
      <c r="M17" s="91"/>
      <c r="N17" s="91"/>
      <c r="O17" s="91"/>
      <c r="P17" s="91"/>
      <c r="Q17" s="91"/>
      <c r="R17" s="91"/>
      <c r="S17" s="91"/>
      <c r="T17" s="91"/>
      <c r="U17" s="91"/>
    </row>
    <row r="18" s="85" customFormat="true" ht="43.5" hidden="false" customHeight="true" outlineLevel="0" collapsed="false">
      <c r="A18" s="86"/>
      <c r="B18" s="86"/>
      <c r="C18" s="92" t="s">
        <v>63</v>
      </c>
      <c r="D18" s="92"/>
      <c r="E18" s="92"/>
      <c r="F18" s="92"/>
      <c r="G18" s="93" t="s">
        <v>95</v>
      </c>
      <c r="H18" s="94"/>
      <c r="I18" s="72" t="s">
        <v>39</v>
      </c>
      <c r="J18" s="72" t="s">
        <v>40</v>
      </c>
      <c r="K18" s="72" t="s">
        <v>41</v>
      </c>
      <c r="L18" s="72" t="s">
        <v>42</v>
      </c>
      <c r="M18" s="72" t="s">
        <v>43</v>
      </c>
      <c r="N18" s="95"/>
      <c r="O18" s="95"/>
      <c r="P18" s="95"/>
      <c r="Q18" s="95"/>
      <c r="R18" s="95"/>
      <c r="S18" s="95"/>
      <c r="T18" s="95"/>
      <c r="U18" s="86"/>
    </row>
    <row r="19" customFormat="false" ht="31.5" hidden="false" customHeight="true" outlineLevel="0" collapsed="false">
      <c r="A19" s="9"/>
      <c r="B19" s="9"/>
      <c r="C19" s="96" t="s">
        <v>96</v>
      </c>
      <c r="D19" s="96"/>
      <c r="E19" s="96"/>
      <c r="F19" s="96"/>
      <c r="G19" s="97"/>
      <c r="H19" s="9"/>
      <c r="I19" s="98"/>
      <c r="J19" s="98"/>
      <c r="K19" s="98"/>
      <c r="L19" s="99"/>
      <c r="M19" s="98"/>
      <c r="N19" s="100"/>
      <c r="O19" s="100"/>
      <c r="P19" s="100"/>
      <c r="Q19" s="100"/>
      <c r="R19" s="100"/>
      <c r="S19" s="100"/>
      <c r="T19" s="100"/>
      <c r="U19" s="101"/>
    </row>
    <row r="20" customFormat="false" ht="31.5" hidden="false" customHeight="true" outlineLevel="0" collapsed="false">
      <c r="A20" s="9"/>
      <c r="B20" s="9"/>
      <c r="C20" s="102" t="s">
        <v>97</v>
      </c>
      <c r="D20" s="102"/>
      <c r="E20" s="102"/>
      <c r="F20" s="102"/>
      <c r="G20" s="103"/>
      <c r="H20" s="9"/>
      <c r="I20" s="9"/>
      <c r="J20" s="104"/>
      <c r="K20" s="104"/>
      <c r="L20" s="104"/>
      <c r="M20" s="104"/>
      <c r="N20" s="104"/>
      <c r="O20" s="104"/>
      <c r="P20" s="104"/>
      <c r="Q20" s="104"/>
      <c r="R20" s="104"/>
      <c r="S20" s="104"/>
      <c r="T20" s="104"/>
      <c r="U20" s="9" t="s">
        <v>98</v>
      </c>
    </row>
    <row r="21" customFormat="false" ht="15.75" hidden="false" customHeight="true" outlineLevel="0" collapsed="false">
      <c r="A21" s="9"/>
      <c r="B21" s="9"/>
      <c r="C21" s="9"/>
      <c r="D21" s="105"/>
      <c r="E21" s="105"/>
      <c r="F21" s="105"/>
      <c r="G21" s="9"/>
      <c r="H21" s="9"/>
      <c r="I21" s="9"/>
      <c r="J21" s="104"/>
      <c r="K21" s="104"/>
      <c r="L21" s="104"/>
      <c r="M21" s="104"/>
      <c r="N21" s="104"/>
      <c r="O21" s="104"/>
      <c r="P21" s="104"/>
      <c r="Q21" s="104"/>
      <c r="R21" s="104"/>
      <c r="S21" s="104"/>
      <c r="T21" s="104"/>
      <c r="U21" s="9"/>
    </row>
    <row r="22" customFormat="false" ht="34.5" hidden="false" customHeight="true" outlineLevel="0" collapsed="false">
      <c r="A22" s="106"/>
      <c r="B22" s="107"/>
      <c r="C22" s="107" t="s">
        <v>99</v>
      </c>
      <c r="D22" s="107"/>
      <c r="E22" s="107"/>
      <c r="F22" s="107"/>
      <c r="G22" s="107"/>
      <c r="H22" s="107"/>
      <c r="I22" s="107"/>
      <c r="J22" s="107"/>
      <c r="K22" s="107"/>
      <c r="L22" s="107"/>
      <c r="M22" s="107"/>
      <c r="N22" s="107"/>
      <c r="O22" s="107"/>
      <c r="P22" s="107"/>
      <c r="Q22" s="107"/>
      <c r="R22" s="107"/>
      <c r="S22" s="107"/>
      <c r="T22" s="107"/>
      <c r="U22" s="108"/>
    </row>
    <row r="23" customFormat="false" ht="14.25" hidden="false" customHeight="false" outlineLevel="0" collapsed="false">
      <c r="A23" s="9"/>
      <c r="B23" s="9"/>
      <c r="C23" s="9"/>
      <c r="D23" s="9"/>
      <c r="E23" s="9"/>
      <c r="F23" s="9"/>
      <c r="G23" s="9"/>
      <c r="H23" s="9"/>
      <c r="I23" s="9"/>
      <c r="J23" s="9"/>
      <c r="K23" s="9"/>
      <c r="L23" s="9"/>
      <c r="M23" s="9"/>
      <c r="N23" s="9"/>
      <c r="O23" s="9"/>
      <c r="P23" s="9"/>
      <c r="Q23" s="9"/>
      <c r="R23" s="109"/>
      <c r="S23" s="9"/>
      <c r="T23" s="9"/>
      <c r="U23" s="9"/>
    </row>
    <row r="24" customFormat="false" ht="34.5" hidden="false" customHeight="true" outlineLevel="0" collapsed="false">
      <c r="A24" s="9"/>
      <c r="B24" s="110" t="s">
        <v>100</v>
      </c>
      <c r="C24" s="9"/>
      <c r="D24" s="9"/>
      <c r="E24" s="9"/>
      <c r="F24" s="9"/>
      <c r="G24" s="110" t="s">
        <v>101</v>
      </c>
      <c r="H24" s="9"/>
      <c r="I24" s="9"/>
      <c r="J24" s="9"/>
      <c r="K24" s="9"/>
      <c r="L24" s="9"/>
      <c r="M24" s="9"/>
      <c r="N24" s="9"/>
      <c r="O24" s="9"/>
      <c r="P24" s="9"/>
      <c r="Q24" s="9"/>
      <c r="S24" s="110" t="s">
        <v>102</v>
      </c>
      <c r="T24" s="110"/>
    </row>
    <row r="25" customFormat="false" ht="14.25" hidden="false" customHeight="false" outlineLevel="0" collapsed="false">
      <c r="A25" s="9"/>
      <c r="B25" s="9"/>
      <c r="C25" s="9"/>
      <c r="D25" s="9"/>
      <c r="E25" s="9"/>
      <c r="F25" s="9"/>
      <c r="G25" s="9"/>
      <c r="H25" s="9"/>
      <c r="I25" s="9"/>
      <c r="J25" s="9"/>
      <c r="K25" s="9"/>
      <c r="L25" s="9"/>
      <c r="M25" s="9"/>
      <c r="N25" s="9"/>
      <c r="O25" s="9"/>
      <c r="P25" s="9"/>
      <c r="Q25" s="9"/>
      <c r="R25" s="9"/>
      <c r="S25" s="9"/>
      <c r="T25" s="9"/>
      <c r="U25" s="9"/>
    </row>
    <row r="26" customFormat="false" ht="14.25" hidden="false" customHeight="false" outlineLevel="0" collapsed="false">
      <c r="A26" s="9"/>
      <c r="B26" s="9"/>
      <c r="C26" s="9"/>
      <c r="D26" s="9"/>
      <c r="E26" s="9"/>
      <c r="F26" s="9"/>
      <c r="G26" s="9"/>
      <c r="H26" s="9"/>
      <c r="I26" s="9"/>
      <c r="J26" s="9"/>
      <c r="K26" s="9"/>
      <c r="L26" s="9"/>
      <c r="M26" s="9"/>
      <c r="N26" s="9"/>
      <c r="O26" s="9"/>
      <c r="P26" s="9"/>
      <c r="Q26" s="9"/>
      <c r="R26" s="111"/>
      <c r="S26" s="9"/>
      <c r="T26" s="111"/>
      <c r="U26" s="9"/>
    </row>
    <row r="27" customFormat="false" ht="14.25" hidden="false" customHeight="false" outlineLevel="0" collapsed="false">
      <c r="A27" s="9"/>
      <c r="B27" s="9"/>
      <c r="C27" s="9"/>
      <c r="D27" s="9"/>
      <c r="E27" s="9"/>
      <c r="F27" s="9"/>
      <c r="G27" s="9"/>
      <c r="H27" s="9"/>
      <c r="I27" s="9"/>
      <c r="J27" s="9"/>
      <c r="K27" s="9"/>
      <c r="L27" s="9"/>
      <c r="M27" s="9"/>
      <c r="N27" s="9"/>
      <c r="O27" s="9"/>
      <c r="P27" s="9"/>
      <c r="Q27" s="9"/>
      <c r="R27" s="111"/>
      <c r="S27" s="9"/>
      <c r="T27" s="111"/>
      <c r="U27" s="9"/>
    </row>
    <row r="28" customFormat="false" ht="14.25" hidden="false" customHeight="false" outlineLevel="0" collapsed="false">
      <c r="A28" s="9"/>
      <c r="B28" s="9"/>
      <c r="C28" s="9"/>
      <c r="D28" s="9"/>
      <c r="E28" s="9"/>
      <c r="F28" s="9"/>
      <c r="G28" s="9"/>
      <c r="H28" s="9"/>
      <c r="I28" s="9"/>
      <c r="J28" s="9"/>
      <c r="K28" s="9"/>
      <c r="L28" s="9"/>
      <c r="M28" s="9"/>
      <c r="N28" s="9"/>
      <c r="O28" s="9"/>
      <c r="P28" s="9"/>
      <c r="Q28" s="9"/>
      <c r="R28" s="9"/>
      <c r="S28" s="9"/>
      <c r="T28" s="111"/>
      <c r="U28" s="9"/>
    </row>
    <row r="29" customFormat="false" ht="14.25" hidden="false" customHeight="false" outlineLevel="0" collapsed="false">
      <c r="A29" s="9"/>
      <c r="B29" s="9"/>
      <c r="C29" s="9"/>
      <c r="D29" s="9"/>
      <c r="E29" s="9"/>
      <c r="F29" s="9"/>
      <c r="G29" s="9"/>
      <c r="H29" s="9"/>
      <c r="I29" s="9"/>
      <c r="J29" s="9"/>
      <c r="K29" s="9"/>
      <c r="L29" s="9"/>
      <c r="M29" s="9"/>
      <c r="N29" s="9"/>
      <c r="O29" s="9"/>
      <c r="P29" s="9"/>
      <c r="Q29" s="9"/>
      <c r="R29" s="9"/>
      <c r="S29" s="9"/>
      <c r="T29" s="111"/>
      <c r="U29" s="9"/>
    </row>
    <row r="30" customFormat="false" ht="14.25" hidden="false" customHeight="false" outlineLevel="0" collapsed="false">
      <c r="A30" s="9"/>
      <c r="B30" s="9"/>
      <c r="C30" s="9"/>
      <c r="D30" s="9"/>
      <c r="E30" s="9"/>
      <c r="F30" s="9"/>
      <c r="G30" s="9"/>
      <c r="H30" s="9"/>
      <c r="I30" s="9"/>
      <c r="J30" s="9"/>
      <c r="K30" s="9"/>
      <c r="L30" s="9"/>
      <c r="M30" s="9"/>
      <c r="N30" s="9"/>
      <c r="O30" s="9"/>
      <c r="P30" s="9"/>
      <c r="Q30" s="9"/>
      <c r="R30" s="9"/>
      <c r="S30" s="9"/>
      <c r="T30" s="111"/>
      <c r="U30" s="9"/>
    </row>
    <row r="31" customFormat="false" ht="14.25" hidden="false" customHeight="false" outlineLevel="0" collapsed="false">
      <c r="A31" s="9"/>
      <c r="B31" s="9"/>
      <c r="C31" s="9"/>
      <c r="D31" s="9"/>
      <c r="E31" s="9"/>
      <c r="F31" s="9"/>
      <c r="G31" s="9"/>
      <c r="H31" s="9"/>
      <c r="I31" s="9"/>
      <c r="J31" s="9"/>
      <c r="K31" s="9"/>
      <c r="L31" s="9"/>
      <c r="M31" s="9"/>
      <c r="N31" s="9"/>
      <c r="O31" s="9"/>
      <c r="P31" s="9"/>
      <c r="Q31" s="9"/>
      <c r="R31" s="9"/>
      <c r="S31" s="9"/>
      <c r="T31" s="9"/>
      <c r="U31" s="9"/>
    </row>
    <row r="32" customFormat="false" ht="14.25" hidden="false" customHeight="false" outlineLevel="0" collapsed="false">
      <c r="A32" s="9"/>
      <c r="B32" s="9"/>
      <c r="C32" s="9"/>
      <c r="D32" s="9"/>
      <c r="E32" s="9"/>
      <c r="F32" s="9"/>
      <c r="G32" s="9"/>
      <c r="H32" s="9"/>
      <c r="I32" s="9"/>
      <c r="J32" s="9"/>
      <c r="K32" s="9"/>
      <c r="L32" s="9"/>
      <c r="M32" s="9"/>
      <c r="N32" s="9"/>
      <c r="O32" s="9"/>
      <c r="P32" s="9"/>
      <c r="Q32" s="9"/>
      <c r="R32" s="9"/>
      <c r="S32" s="9"/>
      <c r="T32" s="9"/>
      <c r="U32" s="9"/>
    </row>
    <row r="33" customFormat="false" ht="14.25" hidden="false" customHeight="false" outlineLevel="0" collapsed="false">
      <c r="A33" s="9"/>
      <c r="B33" s="9"/>
      <c r="C33" s="9"/>
      <c r="D33" s="9"/>
      <c r="E33" s="9"/>
      <c r="F33" s="9"/>
      <c r="G33" s="9"/>
      <c r="H33" s="9"/>
      <c r="I33" s="9"/>
      <c r="J33" s="9"/>
      <c r="K33" s="9"/>
      <c r="L33" s="9"/>
      <c r="M33" s="9"/>
      <c r="N33" s="9"/>
      <c r="O33" s="9"/>
      <c r="P33" s="9"/>
      <c r="Q33" s="9"/>
      <c r="R33" s="9"/>
      <c r="S33" s="9"/>
      <c r="T33" s="9"/>
      <c r="U33" s="9"/>
    </row>
    <row r="34" customFormat="false" ht="14.25" hidden="false" customHeight="false" outlineLevel="0" collapsed="false">
      <c r="A34" s="9"/>
      <c r="B34" s="9"/>
      <c r="C34" s="9"/>
      <c r="D34" s="9"/>
      <c r="E34" s="9"/>
      <c r="F34" s="9"/>
      <c r="G34" s="9"/>
      <c r="H34" s="9"/>
      <c r="I34" s="9"/>
      <c r="J34" s="9"/>
      <c r="K34" s="9"/>
      <c r="L34" s="9"/>
      <c r="M34" s="9"/>
      <c r="N34" s="9"/>
      <c r="O34" s="9"/>
      <c r="P34" s="9"/>
      <c r="Q34" s="9"/>
      <c r="R34" s="9"/>
      <c r="S34" s="9"/>
      <c r="T34" s="9"/>
      <c r="U34" s="9"/>
    </row>
    <row r="35" customFormat="false" ht="14.25" hidden="false" customHeight="false" outlineLevel="0" collapsed="false">
      <c r="A35" s="9"/>
      <c r="B35" s="9"/>
      <c r="C35" s="9"/>
      <c r="D35" s="9"/>
      <c r="E35" s="9"/>
      <c r="F35" s="9"/>
      <c r="G35" s="9"/>
      <c r="H35" s="9"/>
      <c r="I35" s="9"/>
      <c r="J35" s="9"/>
      <c r="K35" s="9"/>
      <c r="L35" s="9"/>
      <c r="M35" s="9"/>
      <c r="N35" s="9"/>
      <c r="O35" s="9"/>
      <c r="P35" s="9"/>
      <c r="Q35" s="9"/>
      <c r="R35" s="9"/>
      <c r="S35" s="9"/>
      <c r="T35" s="9"/>
      <c r="U35" s="9"/>
    </row>
    <row r="36" customFormat="false" ht="14.25" hidden="false" customHeight="false" outlineLevel="0" collapsed="false">
      <c r="A36" s="9"/>
      <c r="B36" s="9"/>
      <c r="C36" s="9"/>
      <c r="D36" s="9"/>
      <c r="E36" s="9"/>
      <c r="F36" s="9"/>
      <c r="G36" s="9"/>
      <c r="H36" s="9"/>
      <c r="I36" s="9"/>
      <c r="J36" s="9"/>
      <c r="K36" s="9"/>
      <c r="L36" s="9"/>
      <c r="M36" s="9"/>
      <c r="N36" s="9"/>
      <c r="O36" s="9"/>
      <c r="P36" s="9"/>
      <c r="Q36" s="9"/>
      <c r="R36" s="9"/>
      <c r="S36" s="9"/>
      <c r="T36" s="9"/>
      <c r="U36" s="9"/>
    </row>
    <row r="37" customFormat="false" ht="14.25" hidden="false" customHeight="false" outlineLevel="0" collapsed="false">
      <c r="A37" s="9"/>
      <c r="B37" s="9"/>
      <c r="C37" s="9"/>
      <c r="D37" s="9"/>
      <c r="E37" s="9"/>
      <c r="F37" s="9"/>
      <c r="G37" s="9"/>
      <c r="H37" s="9"/>
      <c r="I37" s="9"/>
      <c r="J37" s="9"/>
      <c r="K37" s="9"/>
      <c r="L37" s="9"/>
      <c r="M37" s="9"/>
      <c r="N37" s="9"/>
      <c r="O37" s="9"/>
      <c r="P37" s="9"/>
      <c r="Q37" s="9"/>
      <c r="R37" s="9"/>
      <c r="S37" s="9"/>
      <c r="T37" s="9"/>
      <c r="U37" s="9"/>
    </row>
    <row r="38" customFormat="false" ht="14.25" hidden="false" customHeight="false" outlineLevel="0" collapsed="false">
      <c r="A38" s="9"/>
      <c r="B38" s="9"/>
      <c r="C38" s="9"/>
      <c r="D38" s="9"/>
      <c r="E38" s="9"/>
      <c r="F38" s="9"/>
      <c r="G38" s="9"/>
      <c r="H38" s="9"/>
      <c r="I38" s="9"/>
      <c r="J38" s="9"/>
      <c r="K38" s="9"/>
      <c r="L38" s="9"/>
      <c r="M38" s="9"/>
      <c r="N38" s="9"/>
      <c r="O38" s="9"/>
      <c r="P38" s="9"/>
      <c r="Q38" s="9"/>
      <c r="R38" s="9"/>
      <c r="S38" s="9"/>
      <c r="T38" s="9"/>
      <c r="U38" s="9"/>
    </row>
    <row r="39" customFormat="false" ht="14.25" hidden="false" customHeight="false" outlineLevel="0" collapsed="false">
      <c r="A39" s="9"/>
      <c r="B39" s="9"/>
      <c r="C39" s="9"/>
      <c r="D39" s="9"/>
      <c r="E39" s="9"/>
      <c r="F39" s="9"/>
      <c r="G39" s="9"/>
      <c r="H39" s="9"/>
      <c r="I39" s="9"/>
      <c r="J39" s="9"/>
      <c r="K39" s="9"/>
      <c r="L39" s="9"/>
      <c r="M39" s="9"/>
      <c r="N39" s="9"/>
      <c r="O39" s="9"/>
      <c r="P39" s="9"/>
      <c r="Q39" s="9"/>
      <c r="R39" s="9"/>
      <c r="S39" s="9"/>
      <c r="T39" s="9"/>
      <c r="U39" s="9"/>
    </row>
    <row r="40" customFormat="false" ht="14.25" hidden="true" customHeight="false" outlineLevel="0" collapsed="false">
      <c r="A40" s="9"/>
      <c r="B40" s="9"/>
      <c r="C40" s="9"/>
      <c r="D40" s="9"/>
      <c r="E40" s="9"/>
      <c r="F40" s="9"/>
      <c r="G40" s="9"/>
      <c r="H40" s="9"/>
      <c r="I40" s="9"/>
      <c r="J40" s="9"/>
      <c r="K40" s="9"/>
      <c r="L40" s="9"/>
      <c r="M40" s="9"/>
      <c r="N40" s="9"/>
      <c r="O40" s="9"/>
      <c r="P40" s="9"/>
      <c r="Q40" s="9"/>
      <c r="R40" s="9"/>
      <c r="S40" s="9"/>
      <c r="T40" s="9"/>
      <c r="U40" s="9"/>
    </row>
    <row r="41" customFormat="false" ht="14.25" hidden="false" customHeight="false" outlineLevel="0" collapsed="false">
      <c r="A41" s="9"/>
      <c r="B41" s="9"/>
      <c r="C41" s="9"/>
      <c r="D41" s="9"/>
      <c r="E41" s="9"/>
      <c r="F41" s="9"/>
      <c r="G41" s="9"/>
      <c r="H41" s="9"/>
      <c r="I41" s="9"/>
      <c r="J41" s="9"/>
      <c r="K41" s="9"/>
      <c r="L41" s="9"/>
      <c r="M41" s="9"/>
      <c r="N41" s="9"/>
      <c r="O41" s="9"/>
      <c r="P41" s="9"/>
      <c r="Q41" s="9"/>
      <c r="R41" s="9"/>
      <c r="S41" s="9"/>
      <c r="T41" s="9"/>
      <c r="U41" s="9"/>
    </row>
    <row r="42" customFormat="false" ht="14.25" hidden="true" customHeight="false" outlineLevel="0" collapsed="false">
      <c r="A42" s="9"/>
      <c r="B42" s="9"/>
      <c r="C42" s="9"/>
      <c r="D42" s="9"/>
      <c r="E42" s="9"/>
      <c r="F42" s="9"/>
      <c r="G42" s="9"/>
      <c r="H42" s="9"/>
      <c r="I42" s="9"/>
      <c r="J42" s="9"/>
      <c r="K42" s="9"/>
      <c r="L42" s="9"/>
      <c r="M42" s="9"/>
      <c r="N42" s="9"/>
      <c r="O42" s="9"/>
      <c r="P42" s="9"/>
      <c r="Q42" s="9"/>
      <c r="R42" s="9"/>
      <c r="S42" s="9"/>
      <c r="T42" s="9"/>
      <c r="U42" s="9"/>
    </row>
    <row r="43" customFormat="false" ht="14.25" hidden="false" customHeight="false" outlineLevel="0" collapsed="false">
      <c r="A43" s="9"/>
      <c r="B43" s="9"/>
      <c r="C43" s="9"/>
      <c r="D43" s="9"/>
      <c r="E43" s="9"/>
      <c r="F43" s="9"/>
      <c r="G43" s="9"/>
      <c r="H43" s="9"/>
      <c r="I43" s="9"/>
      <c r="J43" s="9"/>
      <c r="K43" s="9"/>
      <c r="L43" s="9"/>
      <c r="M43" s="9"/>
      <c r="N43" s="9"/>
      <c r="O43" s="9"/>
      <c r="P43" s="9"/>
      <c r="Q43" s="9"/>
      <c r="R43" s="9"/>
      <c r="S43" s="9"/>
      <c r="T43" s="9"/>
      <c r="U43" s="9"/>
    </row>
    <row r="44" customFormat="false" ht="14.25" hidden="false" customHeight="false" outlineLevel="0" collapsed="false">
      <c r="A44" s="9"/>
      <c r="B44" s="9"/>
      <c r="C44" s="9"/>
      <c r="D44" s="9"/>
      <c r="E44" s="9"/>
      <c r="F44" s="9"/>
      <c r="G44" s="9"/>
      <c r="H44" s="9"/>
      <c r="I44" s="9"/>
      <c r="J44" s="9"/>
      <c r="K44" s="9"/>
      <c r="L44" s="9"/>
      <c r="M44" s="9"/>
      <c r="N44" s="9"/>
      <c r="O44" s="9"/>
      <c r="P44" s="9"/>
      <c r="Q44" s="9"/>
      <c r="R44" s="9"/>
      <c r="S44" s="9"/>
      <c r="T44" s="9"/>
      <c r="U44" s="9"/>
    </row>
    <row r="45" customFormat="false" ht="14.25" hidden="false" customHeight="false" outlineLevel="0" collapsed="false">
      <c r="A45" s="9"/>
      <c r="B45" s="9"/>
      <c r="C45" s="9"/>
      <c r="D45" s="9"/>
      <c r="E45" s="9"/>
      <c r="F45" s="9"/>
      <c r="G45" s="9"/>
      <c r="H45" s="9"/>
      <c r="I45" s="9"/>
      <c r="J45" s="9"/>
      <c r="K45" s="9"/>
      <c r="L45" s="9"/>
      <c r="M45" s="9"/>
      <c r="N45" s="9"/>
      <c r="O45" s="9"/>
      <c r="P45" s="9"/>
      <c r="Q45" s="9"/>
      <c r="R45" s="9"/>
      <c r="S45" s="9"/>
      <c r="T45" s="9"/>
      <c r="U45" s="9"/>
    </row>
    <row r="46" customFormat="false" ht="14.25" hidden="false" customHeight="false" outlineLevel="0" collapsed="false">
      <c r="A46" s="9"/>
      <c r="B46" s="9"/>
      <c r="C46" s="9"/>
      <c r="D46" s="9"/>
      <c r="E46" s="9"/>
      <c r="F46" s="9"/>
      <c r="G46" s="9"/>
      <c r="H46" s="9"/>
      <c r="I46" s="9"/>
      <c r="J46" s="9"/>
      <c r="K46" s="9"/>
      <c r="L46" s="9"/>
      <c r="M46" s="9"/>
      <c r="N46" s="9"/>
      <c r="O46" s="9"/>
      <c r="P46" s="9"/>
      <c r="Q46" s="9"/>
      <c r="R46" s="9"/>
      <c r="S46" s="9"/>
      <c r="T46" s="9"/>
      <c r="U46" s="9"/>
    </row>
    <row r="47" customFormat="false" ht="14.25" hidden="false" customHeight="false" outlineLevel="0" collapsed="false">
      <c r="A47" s="9"/>
      <c r="B47" s="9"/>
      <c r="C47" s="9"/>
      <c r="D47" s="9"/>
      <c r="E47" s="9"/>
      <c r="F47" s="9"/>
      <c r="G47" s="9"/>
      <c r="H47" s="9"/>
      <c r="I47" s="9"/>
      <c r="J47" s="9"/>
      <c r="K47" s="9"/>
      <c r="L47" s="9"/>
      <c r="M47" s="9"/>
      <c r="N47" s="9"/>
      <c r="O47" s="9"/>
      <c r="P47" s="9"/>
      <c r="Q47" s="9"/>
      <c r="R47" s="9"/>
      <c r="S47" s="9"/>
      <c r="T47" s="9"/>
      <c r="U47" s="9"/>
    </row>
    <row r="48" customFormat="false" ht="14.25" hidden="false" customHeight="false" outlineLevel="0" collapsed="false">
      <c r="A48" s="9"/>
      <c r="B48" s="9"/>
      <c r="C48" s="9"/>
      <c r="D48" s="9"/>
      <c r="E48" s="9"/>
      <c r="F48" s="9"/>
      <c r="G48" s="9"/>
      <c r="H48" s="9"/>
      <c r="I48" s="9"/>
      <c r="J48" s="9"/>
      <c r="K48" s="9"/>
      <c r="L48" s="9"/>
      <c r="M48" s="9"/>
      <c r="N48" s="9"/>
      <c r="O48" s="9"/>
      <c r="P48" s="9"/>
      <c r="Q48" s="9"/>
      <c r="R48" s="9"/>
      <c r="S48" s="9"/>
      <c r="T48" s="9"/>
      <c r="U48" s="9"/>
    </row>
    <row r="49" customFormat="false" ht="14.25" hidden="false" customHeight="false" outlineLevel="0" collapsed="false">
      <c r="A49" s="9"/>
      <c r="B49" s="9"/>
      <c r="C49" s="9"/>
      <c r="D49" s="9"/>
      <c r="E49" s="9"/>
      <c r="F49" s="9"/>
      <c r="G49" s="9"/>
      <c r="H49" s="9"/>
      <c r="I49" s="9"/>
      <c r="J49" s="9"/>
      <c r="K49" s="9"/>
      <c r="L49" s="9"/>
      <c r="M49" s="9"/>
      <c r="N49" s="9"/>
      <c r="O49" s="9"/>
      <c r="P49" s="9"/>
      <c r="Q49" s="9"/>
      <c r="R49" s="9"/>
      <c r="S49" s="9"/>
      <c r="T49" s="9"/>
      <c r="U49" s="9"/>
    </row>
    <row r="50" customFormat="false" ht="14.25" hidden="false" customHeight="false" outlineLevel="0" collapsed="false">
      <c r="A50" s="9"/>
      <c r="B50" s="9"/>
      <c r="C50" s="9"/>
      <c r="D50" s="9"/>
      <c r="E50" s="9"/>
      <c r="F50" s="9"/>
      <c r="G50" s="9"/>
      <c r="H50" s="9"/>
      <c r="I50" s="9"/>
      <c r="J50" s="9"/>
      <c r="K50" s="9"/>
      <c r="L50" s="9"/>
      <c r="M50" s="9"/>
      <c r="N50" s="9"/>
      <c r="O50" s="9"/>
      <c r="P50" s="9"/>
      <c r="Q50" s="9"/>
      <c r="R50" s="9"/>
      <c r="S50" s="9"/>
      <c r="T50" s="9"/>
      <c r="U50" s="9"/>
    </row>
    <row r="51" customFormat="false" ht="14.25" hidden="false" customHeight="false" outlineLevel="0" collapsed="false">
      <c r="A51" s="9"/>
      <c r="B51" s="9"/>
      <c r="C51" s="9"/>
      <c r="D51" s="9"/>
      <c r="E51" s="9"/>
      <c r="F51" s="9"/>
      <c r="G51" s="9"/>
      <c r="H51" s="9"/>
      <c r="I51" s="9"/>
      <c r="J51" s="9"/>
      <c r="K51" s="9"/>
      <c r="L51" s="9"/>
      <c r="M51" s="9"/>
      <c r="N51" s="9"/>
      <c r="O51" s="9"/>
      <c r="P51" s="9"/>
      <c r="Q51" s="9"/>
      <c r="R51" s="9"/>
      <c r="S51" s="9"/>
      <c r="T51" s="9"/>
      <c r="U51" s="9"/>
    </row>
  </sheetData>
  <mergeCells count="13">
    <mergeCell ref="A2:B2"/>
    <mergeCell ref="R2:U2"/>
    <mergeCell ref="R4:U4"/>
    <mergeCell ref="R5:U5"/>
    <mergeCell ref="R7:U7"/>
    <mergeCell ref="R8:U8"/>
    <mergeCell ref="R9:U9"/>
    <mergeCell ref="R10:U10"/>
    <mergeCell ref="R12:U12"/>
    <mergeCell ref="R14:U14"/>
    <mergeCell ref="C18:F18"/>
    <mergeCell ref="C19:F19"/>
    <mergeCell ref="C20:F20"/>
  </mergeCells>
  <conditionalFormatting sqref="I19:M19">
    <cfRule type="colorScale" priority="2">
      <colorScale>
        <cfvo type="min" val="0"/>
        <cfvo type="percentile" val="50"/>
        <cfvo type="max" val="0"/>
        <color rgb="FFF8696B"/>
        <color rgb="FFFFEB84"/>
        <color rgb="FF63BE7B"/>
      </colorScale>
    </cfRule>
  </conditionalFormatting>
  <conditionalFormatting sqref="I3:M14">
    <cfRule type="colorScale" priority="3">
      <colorScale>
        <cfvo type="min" val="0"/>
        <cfvo type="percentile" val="50"/>
        <cfvo type="max" val="0"/>
        <color rgb="FFF8696B"/>
        <color rgb="FFFFEB84"/>
        <color rgb="FF63BE7B"/>
      </colorScale>
    </cfRule>
  </conditionalFormatting>
  <conditionalFormatting sqref="Q6:Q14">
    <cfRule type="colorScale" priority="4">
      <colorScale>
        <cfvo type="percent" val="0"/>
        <cfvo type="percent" val="50"/>
        <cfvo type="percent" val="75"/>
        <color rgb="FF63BE7B"/>
        <color rgb="FFFFEB84"/>
        <color rgb="FFF8696B"/>
      </colorScale>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P137"/>
  <sheetViews>
    <sheetView showFormulas="false" showGridLines="true" showRowColHeaders="true" showZeros="true" rightToLeft="false" tabSelected="false" showOutlineSymbols="true" defaultGridColor="true" view="normal" topLeftCell="A19" colorId="64" zoomScale="85" zoomScaleNormal="85" zoomScalePageLayoutView="100" workbookViewId="0">
      <selection pane="topLeft" activeCell="A26" activeCellId="0" sqref="A26"/>
    </sheetView>
  </sheetViews>
  <sheetFormatPr defaultColWidth="9.109375" defaultRowHeight="14.25" customHeight="false" zeroHeight="false" outlineLevelRow="0" outlineLevelCol="0"/>
  <cols>
    <col collapsed="false" customWidth="true" hidden="false" outlineLevel="0" max="1" min="1" style="112" width="25.67"/>
    <col collapsed="false" customWidth="true" hidden="false" outlineLevel="0" max="2" min="2" style="113" width="10.66"/>
    <col collapsed="false" customWidth="true" hidden="false" outlineLevel="0" max="3" min="3" style="114" width="25.67"/>
    <col collapsed="false" customWidth="true" hidden="false" outlineLevel="0" max="4" min="4" style="115" width="30.67"/>
    <col collapsed="false" customWidth="true" hidden="false" outlineLevel="0" max="5" min="5" style="116" width="63.88"/>
    <col collapsed="false" customWidth="true" hidden="false" outlineLevel="0" max="6" min="6" style="115" width="37.11"/>
    <col collapsed="false" customWidth="true" hidden="false" outlineLevel="0" max="7" min="7" style="113" width="15.33"/>
    <col collapsed="false" customWidth="true" hidden="false" outlineLevel="0" max="8" min="8" style="117" width="13.34"/>
    <col collapsed="false" customWidth="true" hidden="false" outlineLevel="0" max="9" min="9" style="117" width="16"/>
    <col collapsed="false" customWidth="true" hidden="false" outlineLevel="0" max="10" min="10" style="117" width="11.67"/>
    <col collapsed="false" customWidth="true" hidden="false" outlineLevel="0" max="12" min="11" style="118" width="11.67"/>
    <col collapsed="false" customWidth="true" hidden="false" outlineLevel="0" max="16" min="13" style="115" width="19.44"/>
    <col collapsed="false" customWidth="false" hidden="true" outlineLevel="0" max="16384" min="17" style="119" width="9.11"/>
  </cols>
  <sheetData>
    <row r="1" s="115" customFormat="true" ht="49.5" hidden="false" customHeight="true" outlineLevel="0" collapsed="false">
      <c r="A1" s="120" t="s">
        <v>103</v>
      </c>
      <c r="B1" s="120" t="s">
        <v>53</v>
      </c>
      <c r="C1" s="120" t="s">
        <v>104</v>
      </c>
      <c r="D1" s="120" t="s">
        <v>54</v>
      </c>
      <c r="E1" s="121" t="s">
        <v>105</v>
      </c>
      <c r="F1" s="120" t="s">
        <v>106</v>
      </c>
      <c r="G1" s="120" t="s">
        <v>58</v>
      </c>
      <c r="H1" s="120" t="s">
        <v>107</v>
      </c>
      <c r="I1" s="120" t="s">
        <v>108</v>
      </c>
      <c r="J1" s="120" t="s">
        <v>109</v>
      </c>
      <c r="K1" s="120" t="s">
        <v>110</v>
      </c>
      <c r="L1" s="120" t="s">
        <v>111</v>
      </c>
      <c r="M1" s="122" t="s">
        <v>44</v>
      </c>
      <c r="N1" s="123" t="s">
        <v>112</v>
      </c>
      <c r="O1" s="123" t="s">
        <v>113</v>
      </c>
      <c r="P1" s="123" t="s">
        <v>114</v>
      </c>
    </row>
    <row r="2" s="115" customFormat="true" ht="43.5" hidden="false" customHeight="true" outlineLevel="0" collapsed="false">
      <c r="A2" s="124" t="str">
        <f aca="false">VLOOKUP(LEFT(C2,2),'L1 UC'!C:D,2,FALSE())</f>
        <v>Cumulative IN risk</v>
      </c>
      <c r="B2" s="125" t="str">
        <f aca="false">LEFT(C2,2)</f>
        <v>IN</v>
      </c>
      <c r="C2" s="126" t="s">
        <v>115</v>
      </c>
      <c r="D2" s="127" t="s">
        <v>116</v>
      </c>
      <c r="E2" s="128"/>
      <c r="F2" s="127"/>
      <c r="G2" s="129" t="n">
        <f aca="false">COUNTIF('L3 UC'!E:E,C2)</f>
        <v>0</v>
      </c>
      <c r="H2" s="130" t="n">
        <f aca="false">IFERROR(SUMIF('L3 UC'!E:E,'L2 UC'!C2,'L3 UC'!M:M)/G2,0)</f>
        <v>0</v>
      </c>
      <c r="I2" s="130" t="n">
        <f aca="false">IFERROR(SUMIF('L3 UC'!E:E,'L2 UC'!C2,'L3 UC'!N:N)/G2,0)</f>
        <v>0</v>
      </c>
      <c r="J2" s="130" t="n">
        <f aca="false">IFERROR(SUMIF('L3 UC'!E:E,'L2 UC'!C2,'L3 UC'!O:O)/G2,0)</f>
        <v>0</v>
      </c>
      <c r="K2" s="131" t="n">
        <f aca="false">IFERROR(SUMIF('L3 UC'!E:E,'L2 UC'!C2,'L3 UC'!P:P)/G2,0)</f>
        <v>0</v>
      </c>
      <c r="L2" s="132" t="n">
        <f aca="false">IFERROR(SUMIF('L3 UC'!E:E,'L2 UC'!C2,'L3 UC'!Q:Q)/G2,0)</f>
        <v>0</v>
      </c>
      <c r="M2" s="127"/>
      <c r="N2" s="127"/>
      <c r="O2" s="128"/>
      <c r="P2" s="127"/>
    </row>
    <row r="3" s="115" customFormat="true" ht="43.5" hidden="false" customHeight="true" outlineLevel="0" collapsed="false">
      <c r="A3" s="124" t="str">
        <f aca="false">VLOOKUP(LEFT(C3,2),'L1 UC'!C:D,2,FALSE())</f>
        <v>Cumulative IN risk</v>
      </c>
      <c r="B3" s="125" t="str">
        <f aca="false">LEFT(C3,2)</f>
        <v>IN</v>
      </c>
      <c r="C3" s="126" t="s">
        <v>117</v>
      </c>
      <c r="D3" s="127" t="s">
        <v>118</v>
      </c>
      <c r="E3" s="128"/>
      <c r="F3" s="127"/>
      <c r="G3" s="129" t="n">
        <f aca="false">COUNTIF('L3 UC'!E:E,C3)</f>
        <v>0</v>
      </c>
      <c r="H3" s="130" t="n">
        <f aca="false">IFERROR(SUMIF('L3 UC'!E:E,'L2 UC'!C3,'L3 UC'!M:M)/G3,0)</f>
        <v>0</v>
      </c>
      <c r="I3" s="130" t="n">
        <f aca="false">IFERROR(SUMIF('L3 UC'!E:E,'L2 UC'!C3,'L3 UC'!N:N)/G3,0)</f>
        <v>0</v>
      </c>
      <c r="J3" s="130" t="n">
        <f aca="false">IFERROR(SUMIF('L3 UC'!E:E,'L2 UC'!C3,'L3 UC'!O:O)/G3,0)</f>
        <v>0</v>
      </c>
      <c r="K3" s="131" t="n">
        <f aca="false">IFERROR(SUMIF('L3 UC'!E:E,'L2 UC'!C3,'L3 UC'!P:P)/G3,0)</f>
        <v>0</v>
      </c>
      <c r="L3" s="132" t="n">
        <f aca="false">IFERROR(SUMIF('L3 UC'!E:E,'L2 UC'!C3,'L3 UC'!Q:Q)/G3,0)</f>
        <v>0</v>
      </c>
      <c r="M3" s="127"/>
      <c r="N3" s="127"/>
      <c r="O3" s="128"/>
      <c r="P3" s="127"/>
    </row>
    <row r="4" s="115" customFormat="true" ht="43.5" hidden="false" customHeight="true" outlineLevel="0" collapsed="false">
      <c r="A4" s="124" t="str">
        <f aca="false">VLOOKUP(LEFT(C4,2),'L1 UC'!C:D,2,FALSE())</f>
        <v>Cumulative IN risk</v>
      </c>
      <c r="B4" s="125" t="str">
        <f aca="false">LEFT(C4,2)</f>
        <v>IN</v>
      </c>
      <c r="C4" s="126" t="s">
        <v>119</v>
      </c>
      <c r="D4" s="127" t="s">
        <v>120</v>
      </c>
      <c r="E4" s="128"/>
      <c r="F4" s="127"/>
      <c r="G4" s="129" t="n">
        <f aca="false">COUNTIF('L3 UC'!E:E,C4)</f>
        <v>0</v>
      </c>
      <c r="H4" s="130" t="n">
        <f aca="false">IFERROR(SUMIF('L3 UC'!E:E,'L2 UC'!C4,'L3 UC'!M:M)/G4,0)</f>
        <v>0</v>
      </c>
      <c r="I4" s="130" t="n">
        <f aca="false">IFERROR(SUMIF('L3 UC'!E:E,'L2 UC'!C4,'L3 UC'!N:N)/G4,0)</f>
        <v>0</v>
      </c>
      <c r="J4" s="130" t="n">
        <f aca="false">IFERROR(SUMIF('L3 UC'!E:E,'L2 UC'!C4,'L3 UC'!O:O)/G4,0)</f>
        <v>0</v>
      </c>
      <c r="K4" s="131" t="n">
        <f aca="false">IFERROR(SUMIF('L3 UC'!E:E,'L2 UC'!C4,'L3 UC'!P:P)/G4,0)</f>
        <v>0</v>
      </c>
      <c r="L4" s="132" t="n">
        <f aca="false">IFERROR(SUMIF('L3 UC'!E:E,'L2 UC'!C4,'L3 UC'!Q:Q)/G4,0)</f>
        <v>0</v>
      </c>
      <c r="M4" s="127"/>
      <c r="N4" s="127"/>
      <c r="O4" s="128"/>
      <c r="P4" s="127"/>
    </row>
    <row r="5" s="115" customFormat="true" ht="43.5" hidden="false" customHeight="true" outlineLevel="0" collapsed="false">
      <c r="A5" s="124" t="str">
        <f aca="false">VLOOKUP(LEFT(C5,2),'L1 UC'!C:D,2,FALSE())</f>
        <v>Cumulative IN risk</v>
      </c>
      <c r="B5" s="125" t="str">
        <f aca="false">LEFT(C5,2)</f>
        <v>IN</v>
      </c>
      <c r="C5" s="126" t="s">
        <v>121</v>
      </c>
      <c r="D5" s="127" t="s">
        <v>122</v>
      </c>
      <c r="E5" s="128"/>
      <c r="F5" s="127"/>
      <c r="G5" s="129" t="n">
        <f aca="false">COUNTIF('L3 UC'!E:E,C5)</f>
        <v>0</v>
      </c>
      <c r="H5" s="130" t="n">
        <f aca="false">IFERROR(SUMIF('L3 UC'!E:E,'L2 UC'!C5,'L3 UC'!M:M)/G5,0)</f>
        <v>0</v>
      </c>
      <c r="I5" s="130" t="n">
        <f aca="false">IFERROR(SUMIF('L3 UC'!E:E,'L2 UC'!C5,'L3 UC'!N:N)/G5,0)</f>
        <v>0</v>
      </c>
      <c r="J5" s="130" t="n">
        <f aca="false">IFERROR(SUMIF('L3 UC'!E:E,'L2 UC'!C5,'L3 UC'!O:O)/G5,0)</f>
        <v>0</v>
      </c>
      <c r="K5" s="131" t="n">
        <f aca="false">IFERROR(SUMIF('L3 UC'!E:E,'L2 UC'!C5,'L3 UC'!P:P)/G5,0)</f>
        <v>0</v>
      </c>
      <c r="L5" s="132" t="n">
        <f aca="false">IFERROR(SUMIF('L3 UC'!E:E,'L2 UC'!C5,'L3 UC'!Q:Q)/G5,0)</f>
        <v>0</v>
      </c>
      <c r="M5" s="127"/>
      <c r="N5" s="127"/>
      <c r="O5" s="128"/>
      <c r="P5" s="127"/>
    </row>
    <row r="6" s="115" customFormat="true" ht="43.5" hidden="false" customHeight="true" outlineLevel="0" collapsed="false">
      <c r="A6" s="124" t="str">
        <f aca="false">VLOOKUP(LEFT(C6,2),'L1 UC'!C:D,2,FALSE())</f>
        <v>Cumulative IN risk</v>
      </c>
      <c r="B6" s="125" t="str">
        <f aca="false">LEFT(C6,2)</f>
        <v>IN</v>
      </c>
      <c r="C6" s="126" t="s">
        <v>123</v>
      </c>
      <c r="D6" s="127" t="s">
        <v>124</v>
      </c>
      <c r="E6" s="128"/>
      <c r="F6" s="127"/>
      <c r="G6" s="129" t="n">
        <f aca="false">COUNTIF('L3 UC'!E:E,C6)</f>
        <v>2</v>
      </c>
      <c r="H6" s="130" t="n">
        <f aca="false">IFERROR(SUMIF('L3 UC'!E:E,'L2 UC'!C6,'L3 UC'!M:M)/G6,0)</f>
        <v>0.8</v>
      </c>
      <c r="I6" s="130" t="n">
        <f aca="false">IFERROR(SUMIF('L3 UC'!E:E,'L2 UC'!C6,'L3 UC'!N:N)/G6,0)</f>
        <v>0.75</v>
      </c>
      <c r="J6" s="130" t="n">
        <f aca="false">IFERROR(SUMIF('L3 UC'!E:E,'L2 UC'!C6,'L3 UC'!O:O)/G6,0)</f>
        <v>0.95</v>
      </c>
      <c r="K6" s="131" t="n">
        <f aca="false">IFERROR(SUMIF('L3 UC'!E:E,'L2 UC'!C6,'L3 UC'!P:P)/G6,0)</f>
        <v>0.5535</v>
      </c>
      <c r="L6" s="132" t="n">
        <f aca="false">IFERROR(SUMIF('L3 UC'!E:E,'L2 UC'!C6,'L3 UC'!Q:Q)/G6,0)</f>
        <v>0.2465</v>
      </c>
      <c r="M6" s="127"/>
      <c r="N6" s="127"/>
      <c r="O6" s="128"/>
      <c r="P6" s="127"/>
    </row>
    <row r="7" s="115" customFormat="true" ht="43.5" hidden="false" customHeight="true" outlineLevel="0" collapsed="false">
      <c r="A7" s="124" t="str">
        <f aca="false">VLOOKUP(LEFT(C7,2),'L1 UC'!C:D,2,FALSE())</f>
        <v>Cumulative IN risk</v>
      </c>
      <c r="B7" s="125" t="str">
        <f aca="false">LEFT(C7,2)</f>
        <v>IN</v>
      </c>
      <c r="C7" s="126" t="s">
        <v>125</v>
      </c>
      <c r="D7" s="127" t="s">
        <v>126</v>
      </c>
      <c r="E7" s="128"/>
      <c r="F7" s="127"/>
      <c r="G7" s="129" t="n">
        <f aca="false">COUNTIF('L3 UC'!E:E,C7)</f>
        <v>3</v>
      </c>
      <c r="H7" s="130" t="n">
        <f aca="false">IFERROR(SUMIF('L3 UC'!E:E,'L2 UC'!C7,'L3 UC'!M:M)/G7,0)</f>
        <v>0.7</v>
      </c>
      <c r="I7" s="130" t="n">
        <f aca="false">IFERROR(SUMIF('L3 UC'!E:E,'L2 UC'!C7,'L3 UC'!N:N)/G7,0)</f>
        <v>0.9</v>
      </c>
      <c r="J7" s="130" t="n">
        <f aca="false">IFERROR(SUMIF('L3 UC'!E:E,'L2 UC'!C7,'L3 UC'!O:O)/G7,0)</f>
        <v>0.9</v>
      </c>
      <c r="K7" s="131" t="n">
        <f aca="false">IFERROR(SUMIF('L3 UC'!E:E,'L2 UC'!C7,'L3 UC'!P:P)/G7,0)</f>
        <v>0.567</v>
      </c>
      <c r="L7" s="132" t="n">
        <f aca="false">IFERROR(SUMIF('L3 UC'!E:E,'L2 UC'!C7,'L3 UC'!Q:Q)/G7,0)</f>
        <v>0.133</v>
      </c>
      <c r="M7" s="127"/>
      <c r="N7" s="127"/>
      <c r="O7" s="128"/>
      <c r="P7" s="127"/>
    </row>
    <row r="8" s="115" customFormat="true" ht="43.5" hidden="false" customHeight="true" outlineLevel="0" collapsed="false">
      <c r="A8" s="124" t="str">
        <f aca="false">VLOOKUP(LEFT(C8,2),'L1 UC'!C:D,2,FALSE())</f>
        <v>Cumulative IN risk</v>
      </c>
      <c r="B8" s="125" t="str">
        <f aca="false">LEFT(C8,2)</f>
        <v>IN</v>
      </c>
      <c r="C8" s="126" t="s">
        <v>127</v>
      </c>
      <c r="D8" s="127" t="s">
        <v>128</v>
      </c>
      <c r="E8" s="128"/>
      <c r="F8" s="127"/>
      <c r="G8" s="129" t="n">
        <f aca="false">COUNTIF('L3 UC'!E:E,C8)</f>
        <v>13</v>
      </c>
      <c r="H8" s="130" t="n">
        <f aca="false">IFERROR(SUMIF('L3 UC'!E:E,'L2 UC'!C8,'L3 UC'!M:M)/G8,0)</f>
        <v>0.776923076923077</v>
      </c>
      <c r="I8" s="130" t="n">
        <f aca="false">IFERROR(SUMIF('L3 UC'!E:E,'L2 UC'!C8,'L3 UC'!N:N)/G8,0)</f>
        <v>0.692307692307692</v>
      </c>
      <c r="J8" s="130" t="n">
        <f aca="false">IFERROR(SUMIF('L3 UC'!E:E,'L2 UC'!C8,'L3 UC'!O:O)/G8,0)</f>
        <v>0.923076923076923</v>
      </c>
      <c r="K8" s="131" t="n">
        <f aca="false">IFERROR(SUMIF('L3 UC'!E:E,'L2 UC'!C8,'L3 UC'!P:P)/G8,0)</f>
        <v>0.490846153846154</v>
      </c>
      <c r="L8" s="132" t="n">
        <f aca="false">IFERROR(SUMIF('L3 UC'!E:E,'L2 UC'!C8,'L3 UC'!Q:Q)/G8,0)</f>
        <v>0.286076923076923</v>
      </c>
      <c r="M8" s="127"/>
      <c r="N8" s="127"/>
      <c r="O8" s="128"/>
      <c r="P8" s="127"/>
    </row>
    <row r="9" s="115" customFormat="true" ht="43.5" hidden="false" customHeight="true" outlineLevel="0" collapsed="false">
      <c r="A9" s="124" t="str">
        <f aca="false">VLOOKUP(LEFT(C9,2),'L1 UC'!C:D,2,FALSE())</f>
        <v>Cumulative IN risk</v>
      </c>
      <c r="B9" s="125" t="str">
        <f aca="false">LEFT(C9,2)</f>
        <v>IN</v>
      </c>
      <c r="C9" s="126" t="s">
        <v>129</v>
      </c>
      <c r="D9" s="127" t="s">
        <v>130</v>
      </c>
      <c r="E9" s="128"/>
      <c r="F9" s="127"/>
      <c r="G9" s="129" t="n">
        <f aca="false">COUNTIF('L3 UC'!E:E,C9)</f>
        <v>0</v>
      </c>
      <c r="H9" s="130" t="n">
        <f aca="false">IFERROR(SUMIF('L3 UC'!E:E,'L2 UC'!C9,'L3 UC'!M:M)/G9,0)</f>
        <v>0</v>
      </c>
      <c r="I9" s="130" t="n">
        <f aca="false">IFERROR(SUMIF('L3 UC'!E:E,'L2 UC'!C9,'L3 UC'!N:N)/G9,0)</f>
        <v>0</v>
      </c>
      <c r="J9" s="130" t="n">
        <f aca="false">IFERROR(SUMIF('L3 UC'!E:E,'L2 UC'!C9,'L3 UC'!O:O)/G9,0)</f>
        <v>0</v>
      </c>
      <c r="K9" s="131" t="n">
        <f aca="false">IFERROR(SUMIF('L3 UC'!E:E,'L2 UC'!C9,'L3 UC'!P:P)/G9,0)</f>
        <v>0</v>
      </c>
      <c r="L9" s="132" t="n">
        <f aca="false">IFERROR(SUMIF('L3 UC'!E:E,'L2 UC'!C9,'L3 UC'!Q:Q)/G9,0)</f>
        <v>0</v>
      </c>
      <c r="M9" s="127"/>
      <c r="N9" s="127"/>
      <c r="O9" s="128"/>
      <c r="P9" s="127"/>
    </row>
    <row r="10" s="115" customFormat="true" ht="43.5" hidden="false" customHeight="true" outlineLevel="0" collapsed="false">
      <c r="A10" s="124" t="str">
        <f aca="false">VLOOKUP(LEFT(C10,2),'L1 UC'!C:D,2,FALSE())</f>
        <v>Cumulative IN risk</v>
      </c>
      <c r="B10" s="125" t="str">
        <f aca="false">LEFT(C10,2)</f>
        <v>IN</v>
      </c>
      <c r="C10" s="126" t="s">
        <v>131</v>
      </c>
      <c r="D10" s="127" t="s">
        <v>132</v>
      </c>
      <c r="E10" s="128"/>
      <c r="F10" s="127"/>
      <c r="G10" s="129" t="n">
        <f aca="false">COUNTIF('L3 UC'!E:E,C10)</f>
        <v>0</v>
      </c>
      <c r="H10" s="130" t="n">
        <f aca="false">IFERROR(SUMIF('L3 UC'!E:E,'L2 UC'!C10,'L3 UC'!M:M)/G10,0)</f>
        <v>0</v>
      </c>
      <c r="I10" s="130" t="n">
        <f aca="false">IFERROR(SUMIF('L3 UC'!E:E,'L2 UC'!C10,'L3 UC'!N:N)/G10,0)</f>
        <v>0</v>
      </c>
      <c r="J10" s="130" t="n">
        <f aca="false">IFERROR(SUMIF('L3 UC'!E:E,'L2 UC'!C10,'L3 UC'!O:O)/G10,0)</f>
        <v>0</v>
      </c>
      <c r="K10" s="131" t="n">
        <f aca="false">IFERROR(SUMIF('L3 UC'!E:E,'L2 UC'!C10,'L3 UC'!P:P)/G10,0)</f>
        <v>0</v>
      </c>
      <c r="L10" s="132" t="n">
        <f aca="false">IFERROR(SUMIF('L3 UC'!E:E,'L2 UC'!C10,'L3 UC'!Q:Q)/G10,0)</f>
        <v>0</v>
      </c>
      <c r="M10" s="127"/>
      <c r="N10" s="127"/>
      <c r="O10" s="128"/>
      <c r="P10" s="127"/>
    </row>
    <row r="11" s="115" customFormat="true" ht="43.5" hidden="false" customHeight="true" outlineLevel="0" collapsed="false">
      <c r="A11" s="124" t="str">
        <f aca="false">VLOOKUP(LEFT(C11,3),'L1 UC'!C:D,2,FALSE())</f>
        <v>Cumulative THROUGH risk</v>
      </c>
      <c r="B11" s="125" t="str">
        <f aca="false">LEFT(C11,3)</f>
        <v>THR</v>
      </c>
      <c r="C11" s="133" t="s">
        <v>133</v>
      </c>
      <c r="D11" s="127" t="s">
        <v>134</v>
      </c>
      <c r="E11" s="128" t="s">
        <v>135</v>
      </c>
      <c r="F11" s="127"/>
      <c r="G11" s="129" t="n">
        <f aca="false">COUNTIF('L3 UC'!E:E,C11)</f>
        <v>0</v>
      </c>
      <c r="H11" s="130" t="n">
        <f aca="false">IFERROR(SUMIF('L3 UC'!E:E,'L2 UC'!C11,'L3 UC'!M:M)/G11,0)</f>
        <v>0</v>
      </c>
      <c r="I11" s="130" t="n">
        <f aca="false">IFERROR(SUMIF('L3 UC'!E:E,'L2 UC'!C11,'L3 UC'!N:N)/G11,0)</f>
        <v>0</v>
      </c>
      <c r="J11" s="130" t="n">
        <f aca="false">IFERROR(SUMIF('L3 UC'!E:E,'L2 UC'!C11,'L3 UC'!O:O)/G11,0)</f>
        <v>0</v>
      </c>
      <c r="K11" s="131" t="n">
        <f aca="false">IFERROR(SUMIF('L3 UC'!E:E,'L2 UC'!C11,'L3 UC'!P:P)/G11,0)</f>
        <v>0</v>
      </c>
      <c r="L11" s="132" t="n">
        <f aca="false">IFERROR(SUMIF('L3 UC'!E:E,'L2 UC'!C11,'L3 UC'!Q:Q)/G11,0)</f>
        <v>0</v>
      </c>
      <c r="M11" s="127"/>
      <c r="N11" s="127"/>
      <c r="O11" s="128"/>
      <c r="P11" s="127"/>
    </row>
    <row r="12" s="115" customFormat="true" ht="43.5" hidden="false" customHeight="true" outlineLevel="0" collapsed="false">
      <c r="A12" s="124" t="str">
        <f aca="false">VLOOKUP(LEFT(C12,3),'L1 UC'!C:D,2,FALSE())</f>
        <v>Cumulative THROUGH risk</v>
      </c>
      <c r="B12" s="125" t="str">
        <f aca="false">LEFT(C12,3)</f>
        <v>THR</v>
      </c>
      <c r="C12" s="133" t="s">
        <v>136</v>
      </c>
      <c r="D12" s="127" t="s">
        <v>137</v>
      </c>
      <c r="E12" s="128" t="s">
        <v>138</v>
      </c>
      <c r="F12" s="127"/>
      <c r="G12" s="129" t="n">
        <f aca="false">COUNTIF('L3 UC'!E:E,C12)</f>
        <v>4</v>
      </c>
      <c r="H12" s="130" t="n">
        <f aca="false">IFERROR(SUMIF('L3 UC'!E:E,'L2 UC'!C12,'L3 UC'!M:M)/G12,0)</f>
        <v>0.75</v>
      </c>
      <c r="I12" s="130" t="n">
        <f aca="false">IFERROR(SUMIF('L3 UC'!E:E,'L2 UC'!C12,'L3 UC'!N:N)/G12,0)</f>
        <v>0.925</v>
      </c>
      <c r="J12" s="130" t="n">
        <f aca="false">IFERROR(SUMIF('L3 UC'!E:E,'L2 UC'!C12,'L3 UC'!O:O)/G12,0)</f>
        <v>0.925</v>
      </c>
      <c r="K12" s="131" t="n">
        <f aca="false">IFERROR(SUMIF('L3 UC'!E:E,'L2 UC'!C12,'L3 UC'!P:P)/G12,0)</f>
        <v>0.65025</v>
      </c>
      <c r="L12" s="132" t="n">
        <f aca="false">IFERROR(SUMIF('L3 UC'!E:E,'L2 UC'!C12,'L3 UC'!Q:Q)/G12,0)</f>
        <v>0.0997499999999999</v>
      </c>
      <c r="M12" s="127"/>
      <c r="N12" s="127"/>
      <c r="O12" s="128"/>
      <c r="P12" s="127"/>
    </row>
    <row r="13" s="115" customFormat="true" ht="43.5" hidden="false" customHeight="true" outlineLevel="0" collapsed="false">
      <c r="A13" s="124" t="str">
        <f aca="false">VLOOKUP(LEFT(C13,3),'L1 UC'!C:D,2,FALSE())</f>
        <v>Cumulative THROUGH risk</v>
      </c>
      <c r="B13" s="125" t="str">
        <f aca="false">LEFT(C13,3)</f>
        <v>THR</v>
      </c>
      <c r="C13" s="133" t="s">
        <v>139</v>
      </c>
      <c r="D13" s="127" t="s">
        <v>140</v>
      </c>
      <c r="E13" s="128" t="s">
        <v>141</v>
      </c>
      <c r="F13" s="127"/>
      <c r="G13" s="129" t="n">
        <f aca="false">COUNTIF('L3 UC'!E:E,C13)</f>
        <v>0</v>
      </c>
      <c r="H13" s="130" t="n">
        <f aca="false">IFERROR(SUMIF('L3 UC'!E:E,'L2 UC'!C13,'L3 UC'!M:M)/G13,0)</f>
        <v>0</v>
      </c>
      <c r="I13" s="130" t="n">
        <f aca="false">IFERROR(SUMIF('L3 UC'!E:E,'L2 UC'!C13,'L3 UC'!N:N)/G13,0)</f>
        <v>0</v>
      </c>
      <c r="J13" s="130" t="n">
        <f aca="false">IFERROR(SUMIF('L3 UC'!E:E,'L2 UC'!C13,'L3 UC'!O:O)/G13,0)</f>
        <v>0</v>
      </c>
      <c r="K13" s="131" t="n">
        <f aca="false">IFERROR(SUMIF('L3 UC'!E:E,'L2 UC'!C13,'L3 UC'!P:P)/G13,0)</f>
        <v>0</v>
      </c>
      <c r="L13" s="132" t="n">
        <f aca="false">IFERROR(SUMIF('L3 UC'!E:E,'L2 UC'!C13,'L3 UC'!Q:Q)/G13,0)</f>
        <v>0</v>
      </c>
      <c r="M13" s="127"/>
      <c r="N13" s="127"/>
      <c r="O13" s="128"/>
      <c r="P13" s="127"/>
    </row>
    <row r="14" s="115" customFormat="true" ht="43.5" hidden="false" customHeight="true" outlineLevel="0" collapsed="false">
      <c r="A14" s="124" t="str">
        <f aca="false">VLOOKUP(LEFT(C14,3),'L1 UC'!C:D,2,FALSE())</f>
        <v>Cumulative THROUGH risk</v>
      </c>
      <c r="B14" s="125" t="str">
        <f aca="false">LEFT(C14,3)</f>
        <v>THR</v>
      </c>
      <c r="C14" s="133" t="s">
        <v>142</v>
      </c>
      <c r="D14" s="127" t="s">
        <v>143</v>
      </c>
      <c r="E14" s="128" t="s">
        <v>144</v>
      </c>
      <c r="F14" s="127"/>
      <c r="G14" s="129" t="n">
        <f aca="false">COUNTIF('L3 UC'!E:E,C14)</f>
        <v>6</v>
      </c>
      <c r="H14" s="130" t="n">
        <f aca="false">IFERROR(SUMIF('L3 UC'!E:E,'L2 UC'!C14,'L3 UC'!M:M)/G14,0)</f>
        <v>0.733333333333333</v>
      </c>
      <c r="I14" s="130" t="n">
        <f aca="false">IFERROR(SUMIF('L3 UC'!E:E,'L2 UC'!C14,'L3 UC'!N:N)/G14,0)</f>
        <v>0.633333333333333</v>
      </c>
      <c r="J14" s="130" t="n">
        <f aca="false">IFERROR(SUMIF('L3 UC'!E:E,'L2 UC'!C14,'L3 UC'!O:O)/G14,0)</f>
        <v>0.916666666666667</v>
      </c>
      <c r="K14" s="131" t="n">
        <f aca="false">IFERROR(SUMIF('L3 UC'!E:E,'L2 UC'!C14,'L3 UC'!P:P)/G14,0)</f>
        <v>0.444</v>
      </c>
      <c r="L14" s="132" t="n">
        <f aca="false">IFERROR(SUMIF('L3 UC'!E:E,'L2 UC'!C14,'L3 UC'!Q:Q)/G14,0)</f>
        <v>0.289333333333333</v>
      </c>
      <c r="M14" s="127"/>
      <c r="N14" s="127"/>
      <c r="O14" s="128"/>
      <c r="P14" s="127"/>
    </row>
    <row r="15" s="115" customFormat="true" ht="43.5" hidden="false" customHeight="true" outlineLevel="0" collapsed="false">
      <c r="A15" s="124" t="str">
        <f aca="false">VLOOKUP(LEFT(C15,3),'L1 UC'!C:D,2,FALSE())</f>
        <v>Cumulative THROUGH risk</v>
      </c>
      <c r="B15" s="125" t="str">
        <f aca="false">LEFT(C15,3)</f>
        <v>THR</v>
      </c>
      <c r="C15" s="133" t="s">
        <v>145</v>
      </c>
      <c r="D15" s="127" t="s">
        <v>146</v>
      </c>
      <c r="E15" s="128" t="s">
        <v>147</v>
      </c>
      <c r="F15" s="127"/>
      <c r="G15" s="129" t="n">
        <f aca="false">COUNTIF('L3 UC'!E:E,C15)</f>
        <v>4</v>
      </c>
      <c r="H15" s="130" t="n">
        <f aca="false">IFERROR(SUMIF('L3 UC'!E:E,'L2 UC'!C15,'L3 UC'!M:M)/G15,0)</f>
        <v>0.75</v>
      </c>
      <c r="I15" s="130" t="n">
        <f aca="false">IFERROR(SUMIF('L3 UC'!E:E,'L2 UC'!C15,'L3 UC'!N:N)/G15,0)</f>
        <v>0.75</v>
      </c>
      <c r="J15" s="130" t="n">
        <f aca="false">IFERROR(SUMIF('L3 UC'!E:E,'L2 UC'!C15,'L3 UC'!O:O)/G15,0)</f>
        <v>0.925</v>
      </c>
      <c r="K15" s="131" t="n">
        <f aca="false">IFERROR(SUMIF('L3 UC'!E:E,'L2 UC'!C15,'L3 UC'!P:P)/G15,0)</f>
        <v>0.49275</v>
      </c>
      <c r="L15" s="132" t="n">
        <f aca="false">IFERROR(SUMIF('L3 UC'!E:E,'L2 UC'!C15,'L3 UC'!Q:Q)/G15,0)</f>
        <v>0.25725</v>
      </c>
      <c r="M15" s="127"/>
      <c r="N15" s="127"/>
      <c r="O15" s="128"/>
      <c r="P15" s="127"/>
    </row>
    <row r="16" s="115" customFormat="true" ht="43.5" hidden="false" customHeight="true" outlineLevel="0" collapsed="false">
      <c r="A16" s="124" t="str">
        <f aca="false">VLOOKUP(LEFT(C16,3),'L1 UC'!C:D,2,FALSE())</f>
        <v>Cumulative THROUGH risk</v>
      </c>
      <c r="B16" s="125" t="str">
        <f aca="false">LEFT(C16,3)</f>
        <v>THR</v>
      </c>
      <c r="C16" s="133" t="s">
        <v>148</v>
      </c>
      <c r="D16" s="127" t="s">
        <v>149</v>
      </c>
      <c r="E16" s="128" t="s">
        <v>150</v>
      </c>
      <c r="F16" s="127"/>
      <c r="G16" s="129" t="n">
        <f aca="false">COUNTIF('L3 UC'!E:E,C16)</f>
        <v>2</v>
      </c>
      <c r="H16" s="130" t="n">
        <f aca="false">IFERROR(SUMIF('L3 UC'!E:E,'L2 UC'!C16,'L3 UC'!M:M)/G16,0)</f>
        <v>0.8</v>
      </c>
      <c r="I16" s="130" t="n">
        <f aca="false">IFERROR(SUMIF('L3 UC'!E:E,'L2 UC'!C16,'L3 UC'!N:N)/G16,0)</f>
        <v>0.95</v>
      </c>
      <c r="J16" s="130" t="n">
        <f aca="false">IFERROR(SUMIF('L3 UC'!E:E,'L2 UC'!C16,'L3 UC'!O:O)/G16,0)</f>
        <v>0.95</v>
      </c>
      <c r="K16" s="131" t="n">
        <f aca="false">IFERROR(SUMIF('L3 UC'!E:E,'L2 UC'!C16,'L3 UC'!P:P)/G16,0)</f>
        <v>0.7335</v>
      </c>
      <c r="L16" s="132" t="n">
        <f aca="false">IFERROR(SUMIF('L3 UC'!E:E,'L2 UC'!C16,'L3 UC'!Q:Q)/G16,0)</f>
        <v>0.0665</v>
      </c>
      <c r="M16" s="127"/>
      <c r="N16" s="127"/>
      <c r="O16" s="128"/>
      <c r="P16" s="127"/>
    </row>
    <row r="17" customFormat="false" ht="43.5" hidden="false" customHeight="true" outlineLevel="0" collapsed="false">
      <c r="A17" s="124" t="str">
        <f aca="false">VLOOKUP(LEFT(C17,3),'L1 UC'!C:D,2,FALSE())</f>
        <v>Extortion / Ransomware</v>
      </c>
      <c r="B17" s="125" t="str">
        <f aca="false">LEFT(C17,3)</f>
        <v>EXT</v>
      </c>
      <c r="C17" s="134" t="s">
        <v>151</v>
      </c>
      <c r="D17" s="127" t="s">
        <v>152</v>
      </c>
      <c r="E17" s="135" t="s">
        <v>153</v>
      </c>
      <c r="F17" s="136"/>
      <c r="G17" s="129" t="n">
        <f aca="false">COUNTIF('L3 UC'!E:E,C17)</f>
        <v>0</v>
      </c>
      <c r="H17" s="130" t="n">
        <f aca="false">IFERROR(SUMIF('L3 UC'!E:E,'L2 UC'!C17,'L3 UC'!M:M)/G17,0)</f>
        <v>0</v>
      </c>
      <c r="I17" s="130" t="n">
        <f aca="false">IFERROR(SUMIF('L3 UC'!E:E,'L2 UC'!C17,'L3 UC'!N:N)/G17,0)</f>
        <v>0</v>
      </c>
      <c r="J17" s="130" t="n">
        <f aca="false">IFERROR(SUMIF('L3 UC'!E:E,'L2 UC'!C17,'L3 UC'!O:O)/G17,0)</f>
        <v>0</v>
      </c>
      <c r="K17" s="131" t="n">
        <f aca="false">IFERROR(SUMIF('L3 UC'!E:E,'L2 UC'!C17,'L3 UC'!P:P)/G17,0)</f>
        <v>0</v>
      </c>
      <c r="L17" s="132" t="n">
        <f aca="false">IFERROR(SUMIF('L3 UC'!E:E,'L2 UC'!C17,'L3 UC'!Q:Q)/G17,0)</f>
        <v>0</v>
      </c>
      <c r="M17" s="127"/>
      <c r="N17" s="127"/>
      <c r="O17" s="128"/>
      <c r="P17" s="127"/>
    </row>
    <row r="18" customFormat="false" ht="43.5" hidden="false" customHeight="true" outlineLevel="0" collapsed="false">
      <c r="A18" s="124" t="str">
        <f aca="false">VLOOKUP(LEFT(C18,3),'L1 UC'!C:D,2,FALSE())</f>
        <v>CEO Fraud</v>
      </c>
      <c r="B18" s="125" t="str">
        <f aca="false">LEFT(C18,3)</f>
        <v>CEO</v>
      </c>
      <c r="C18" s="134" t="s">
        <v>154</v>
      </c>
      <c r="D18" s="127" t="s">
        <v>155</v>
      </c>
      <c r="E18" s="135" t="s">
        <v>156</v>
      </c>
      <c r="F18" s="136"/>
      <c r="G18" s="129" t="n">
        <f aca="false">COUNTIF('L3 UC'!E:E,C18)</f>
        <v>0</v>
      </c>
      <c r="H18" s="130" t="n">
        <f aca="false">IFERROR(SUMIF('L3 UC'!E:E,'L2 UC'!C18,'L3 UC'!M:M)/G18,0)</f>
        <v>0</v>
      </c>
      <c r="I18" s="130" t="n">
        <f aca="false">IFERROR(SUMIF('L3 UC'!E:E,'L2 UC'!C18,'L3 UC'!N:N)/G18,0)</f>
        <v>0</v>
      </c>
      <c r="J18" s="130" t="n">
        <f aca="false">IFERROR(SUMIF('L3 UC'!E:E,'L2 UC'!C18,'L3 UC'!O:O)/G18,0)</f>
        <v>0</v>
      </c>
      <c r="K18" s="131" t="n">
        <f aca="false">IFERROR(SUMIF('L3 UC'!E:E,'L2 UC'!C18,'L3 UC'!P:P)/G18,0)</f>
        <v>0</v>
      </c>
      <c r="L18" s="132" t="n">
        <f aca="false">IFERROR(SUMIF('L3 UC'!E:E,'L2 UC'!C18,'L3 UC'!Q:Q)/G18,0)</f>
        <v>0</v>
      </c>
      <c r="M18" s="127"/>
      <c r="N18" s="127"/>
      <c r="O18" s="128"/>
      <c r="P18" s="127"/>
    </row>
    <row r="19" customFormat="false" ht="43.5" hidden="false" customHeight="true" outlineLevel="0" collapsed="false">
      <c r="A19" s="124" t="str">
        <f aca="false">VLOOKUP(LEFT(C19,3),'L1 UC'!C:D,2,FALSE())</f>
        <v>CEO Fraud</v>
      </c>
      <c r="B19" s="125" t="str">
        <f aca="false">LEFT(C19,3)</f>
        <v>CEO</v>
      </c>
      <c r="C19" s="134" t="s">
        <v>157</v>
      </c>
      <c r="D19" s="127" t="s">
        <v>158</v>
      </c>
      <c r="E19" s="135" t="s">
        <v>159</v>
      </c>
      <c r="F19" s="136"/>
      <c r="G19" s="129" t="n">
        <f aca="false">COUNTIF('L3 UC'!E:E,C19)</f>
        <v>0</v>
      </c>
      <c r="H19" s="130" t="n">
        <f aca="false">IFERROR(SUMIF('L3 UC'!E:E,'L2 UC'!C19,'L3 UC'!M:M)/G19,0)</f>
        <v>0</v>
      </c>
      <c r="I19" s="130" t="n">
        <f aca="false">IFERROR(SUMIF('L3 UC'!E:E,'L2 UC'!C19,'L3 UC'!N:N)/G19,0)</f>
        <v>0</v>
      </c>
      <c r="J19" s="130" t="n">
        <f aca="false">IFERROR(SUMIF('L3 UC'!E:E,'L2 UC'!C19,'L3 UC'!O:O)/G19,0)</f>
        <v>0</v>
      </c>
      <c r="K19" s="131" t="n">
        <f aca="false">IFERROR(SUMIF('L3 UC'!E:E,'L2 UC'!C19,'L3 UC'!P:P)/G19,0)</f>
        <v>0</v>
      </c>
      <c r="L19" s="132" t="n">
        <f aca="false">IFERROR(SUMIF('L3 UC'!E:E,'L2 UC'!C19,'L3 UC'!Q:Q)/G19,0)</f>
        <v>0</v>
      </c>
      <c r="M19" s="127"/>
      <c r="N19" s="127"/>
      <c r="O19" s="128"/>
      <c r="P19" s="127"/>
    </row>
    <row r="20" customFormat="false" ht="43.5" hidden="false" customHeight="true" outlineLevel="0" collapsed="false">
      <c r="A20" s="124" t="str">
        <f aca="false">VLOOKUP(LEFT(C20,3),'L1 UC'!C:D,2,FALSE())</f>
        <v>Denial of Service</v>
      </c>
      <c r="B20" s="125" t="str">
        <f aca="false">LEFT(C20,3)</f>
        <v>DOS</v>
      </c>
      <c r="C20" s="134" t="s">
        <v>160</v>
      </c>
      <c r="D20" s="127" t="s">
        <v>161</v>
      </c>
      <c r="E20" s="135" t="s">
        <v>162</v>
      </c>
      <c r="F20" s="137"/>
      <c r="G20" s="129" t="n">
        <f aca="false">COUNTIF('L3 UC'!E:E,C20)</f>
        <v>0</v>
      </c>
      <c r="H20" s="130" t="n">
        <f aca="false">IFERROR(SUMIF('L3 UC'!E:E,'L2 UC'!C20,'L3 UC'!M:M)/G20,0)</f>
        <v>0</v>
      </c>
      <c r="I20" s="130" t="n">
        <f aca="false">IFERROR(SUMIF('L3 UC'!E:E,'L2 UC'!C20,'L3 UC'!N:N)/G20,0)</f>
        <v>0</v>
      </c>
      <c r="J20" s="130" t="n">
        <f aca="false">IFERROR(SUMIF('L3 UC'!E:E,'L2 UC'!C20,'L3 UC'!O:O)/G20,0)</f>
        <v>0</v>
      </c>
      <c r="K20" s="131" t="n">
        <f aca="false">IFERROR(SUMIF('L3 UC'!E:E,'L2 UC'!C20,'L3 UC'!P:P)/G20,0)</f>
        <v>0</v>
      </c>
      <c r="L20" s="132" t="n">
        <f aca="false">IFERROR(SUMIF('L3 UC'!E:E,'L2 UC'!C20,'L3 UC'!Q:Q)/G20,0)</f>
        <v>0</v>
      </c>
      <c r="M20" s="127"/>
      <c r="N20" s="127"/>
      <c r="O20" s="128"/>
      <c r="P20" s="127"/>
    </row>
    <row r="21" customFormat="false" ht="43.5" hidden="false" customHeight="true" outlineLevel="0" collapsed="false">
      <c r="A21" s="124" t="str">
        <f aca="false">VLOOKUP(LEFT(C21,3),'L1 UC'!C:D,2,FALSE())</f>
        <v>Denial of Service</v>
      </c>
      <c r="B21" s="125" t="str">
        <f aca="false">LEFT(C21,3)</f>
        <v>DOS</v>
      </c>
      <c r="C21" s="134" t="s">
        <v>163</v>
      </c>
      <c r="D21" s="127" t="s">
        <v>164</v>
      </c>
      <c r="E21" s="135" t="s">
        <v>165</v>
      </c>
      <c r="F21" s="137"/>
      <c r="G21" s="129" t="n">
        <f aca="false">COUNTIF('L3 UC'!E:E,C21)</f>
        <v>0</v>
      </c>
      <c r="H21" s="130" t="n">
        <f aca="false">IFERROR(SUMIF('L3 UC'!E:E,'L2 UC'!C21,'L3 UC'!M:M)/G21,0)</f>
        <v>0</v>
      </c>
      <c r="I21" s="130" t="n">
        <f aca="false">IFERROR(SUMIF('L3 UC'!E:E,'L2 UC'!C21,'L3 UC'!N:N)/G21,0)</f>
        <v>0</v>
      </c>
      <c r="J21" s="130" t="n">
        <f aca="false">IFERROR(SUMIF('L3 UC'!E:E,'L2 UC'!C21,'L3 UC'!O:O)/G21,0)</f>
        <v>0</v>
      </c>
      <c r="K21" s="131" t="n">
        <f aca="false">IFERROR(SUMIF('L3 UC'!E:E,'L2 UC'!C21,'L3 UC'!P:P)/G21,0)</f>
        <v>0</v>
      </c>
      <c r="L21" s="132" t="n">
        <f aca="false">IFERROR(SUMIF('L3 UC'!E:E,'L2 UC'!C21,'L3 UC'!Q:Q)/G21,0)</f>
        <v>0</v>
      </c>
      <c r="M21" s="127"/>
      <c r="N21" s="127"/>
      <c r="O21" s="128"/>
      <c r="P21" s="127"/>
    </row>
    <row r="22" customFormat="false" ht="43.5" hidden="false" customHeight="true" outlineLevel="0" collapsed="false">
      <c r="A22" s="124" t="str">
        <f aca="false">VLOOKUP(LEFT(C22,3),'L1 UC'!C:D,2,FALSE())</f>
        <v>Denial of Service</v>
      </c>
      <c r="B22" s="125" t="str">
        <f aca="false">LEFT(C22,3)</f>
        <v>DOS</v>
      </c>
      <c r="C22" s="134" t="s">
        <v>166</v>
      </c>
      <c r="D22" s="127" t="s">
        <v>167</v>
      </c>
      <c r="E22" s="135" t="s">
        <v>168</v>
      </c>
      <c r="F22" s="137"/>
      <c r="G22" s="129" t="n">
        <f aca="false">COUNTIF('L3 UC'!E:E,C22)</f>
        <v>0</v>
      </c>
      <c r="H22" s="130" t="n">
        <f aca="false">IFERROR(SUMIF('L3 UC'!E:E,'L2 UC'!C22,'L3 UC'!M:M)/G22,0)</f>
        <v>0</v>
      </c>
      <c r="I22" s="130" t="n">
        <f aca="false">IFERROR(SUMIF('L3 UC'!E:E,'L2 UC'!C22,'L3 UC'!N:N)/G22,0)</f>
        <v>0</v>
      </c>
      <c r="J22" s="130" t="n">
        <f aca="false">IFERROR(SUMIF('L3 UC'!E:E,'L2 UC'!C22,'L3 UC'!O:O)/G22,0)</f>
        <v>0</v>
      </c>
      <c r="K22" s="131" t="n">
        <f aca="false">IFERROR(SUMIF('L3 UC'!E:E,'L2 UC'!C22,'L3 UC'!P:P)/G22,0)</f>
        <v>0</v>
      </c>
      <c r="L22" s="132" t="n">
        <f aca="false">IFERROR(SUMIF('L3 UC'!E:E,'L2 UC'!C22,'L3 UC'!Q:Q)/G22,0)</f>
        <v>0</v>
      </c>
      <c r="M22" s="127"/>
      <c r="N22" s="127"/>
      <c r="O22" s="128"/>
      <c r="P22" s="127"/>
    </row>
    <row r="23" customFormat="false" ht="43.5" hidden="false" customHeight="true" outlineLevel="0" collapsed="false">
      <c r="A23" s="124" t="str">
        <f aca="false">VLOOKUP(LEFT(C23,3),'L1 UC'!C:D,2,FALSE())</f>
        <v>Espionage / Data Theft</v>
      </c>
      <c r="B23" s="125" t="str">
        <f aca="false">LEFT(C23,3)</f>
        <v>ESP</v>
      </c>
      <c r="C23" s="134" t="s">
        <v>169</v>
      </c>
      <c r="D23" s="127" t="s">
        <v>170</v>
      </c>
      <c r="E23" s="135"/>
      <c r="F23" s="137"/>
      <c r="G23" s="129" t="n">
        <f aca="false">COUNTIF('L3 UC'!E:E,C23)</f>
        <v>0</v>
      </c>
      <c r="H23" s="130" t="n">
        <f aca="false">IFERROR(SUMIF('L3 UC'!E:E,'L2 UC'!C23,'L3 UC'!M:M)/G23,0)</f>
        <v>0</v>
      </c>
      <c r="I23" s="130" t="n">
        <f aca="false">IFERROR(SUMIF('L3 UC'!E:E,'L2 UC'!C23,'L3 UC'!N:N)/G23,0)</f>
        <v>0</v>
      </c>
      <c r="J23" s="130" t="n">
        <f aca="false">IFERROR(SUMIF('L3 UC'!E:E,'L2 UC'!C23,'L3 UC'!O:O)/G23,0)</f>
        <v>0</v>
      </c>
      <c r="K23" s="131" t="n">
        <f aca="false">IFERROR(SUMIF('L3 UC'!E:E,'L2 UC'!C23,'L3 UC'!P:P)/G23,0)</f>
        <v>0</v>
      </c>
      <c r="L23" s="132" t="n">
        <f aca="false">IFERROR(SUMIF('L3 UC'!E:E,'L2 UC'!C23,'L3 UC'!Q:Q)/G23,0)</f>
        <v>0</v>
      </c>
      <c r="M23" s="127"/>
      <c r="N23" s="127"/>
      <c r="O23" s="128"/>
      <c r="P23" s="127"/>
    </row>
    <row r="24" customFormat="false" ht="43.5" hidden="false" customHeight="true" outlineLevel="0" collapsed="false">
      <c r="A24" s="124" t="str">
        <f aca="false">VLOOKUP(LEFT(C24,3),'L1 UC'!C:D,2,FALSE())</f>
        <v>Espionage / Data Theft</v>
      </c>
      <c r="B24" s="125" t="str">
        <f aca="false">LEFT(C24,3)</f>
        <v>ESP</v>
      </c>
      <c r="C24" s="134" t="s">
        <v>171</v>
      </c>
      <c r="D24" s="127" t="s">
        <v>172</v>
      </c>
      <c r="E24" s="135"/>
      <c r="F24" s="137"/>
      <c r="G24" s="129" t="n">
        <f aca="false">COUNTIF('L3 UC'!E:E,C24)</f>
        <v>0</v>
      </c>
      <c r="H24" s="130" t="n">
        <f aca="false">IFERROR(SUMIF('L3 UC'!E:E,'L2 UC'!C24,'L3 UC'!M:M)/G24,0)</f>
        <v>0</v>
      </c>
      <c r="I24" s="130" t="n">
        <f aca="false">IFERROR(SUMIF('L3 UC'!E:E,'L2 UC'!C24,'L3 UC'!N:N)/G24,0)</f>
        <v>0</v>
      </c>
      <c r="J24" s="130" t="n">
        <f aca="false">IFERROR(SUMIF('L3 UC'!E:E,'L2 UC'!C24,'L3 UC'!O:O)/G24,0)</f>
        <v>0</v>
      </c>
      <c r="K24" s="131" t="n">
        <f aca="false">IFERROR(SUMIF('L3 UC'!E:E,'L2 UC'!C24,'L3 UC'!P:P)/G24,0)</f>
        <v>0</v>
      </c>
      <c r="L24" s="132" t="n">
        <f aca="false">IFERROR(SUMIF('L3 UC'!E:E,'L2 UC'!C24,'L3 UC'!Q:Q)/G24,0)</f>
        <v>0</v>
      </c>
      <c r="M24" s="127"/>
      <c r="N24" s="127"/>
      <c r="O24" s="128"/>
      <c r="P24" s="127"/>
    </row>
    <row r="25" customFormat="false" ht="43.5" hidden="false" customHeight="true" outlineLevel="0" collapsed="false">
      <c r="A25" s="124" t="str">
        <f aca="false">VLOOKUP(LEFT(C25,3),'L1 UC'!C:D,2,FALSE())</f>
        <v>Espionage / Data Theft</v>
      </c>
      <c r="B25" s="125" t="str">
        <f aca="false">LEFT(C25,3)</f>
        <v>ESP</v>
      </c>
      <c r="C25" s="134" t="s">
        <v>173</v>
      </c>
      <c r="D25" s="127" t="s">
        <v>174</v>
      </c>
      <c r="E25" s="135"/>
      <c r="F25" s="137"/>
      <c r="G25" s="129" t="n">
        <f aca="false">COUNTIF('L3 UC'!E:E,C25)</f>
        <v>0</v>
      </c>
      <c r="H25" s="130" t="n">
        <f aca="false">IFERROR(SUMIF('L3 UC'!E:E,'L2 UC'!C25,'L3 UC'!M:M)/G25,0)</f>
        <v>0</v>
      </c>
      <c r="I25" s="130" t="n">
        <f aca="false">IFERROR(SUMIF('L3 UC'!E:E,'L2 UC'!C25,'L3 UC'!N:N)/G25,0)</f>
        <v>0</v>
      </c>
      <c r="J25" s="130" t="n">
        <f aca="false">IFERROR(SUMIF('L3 UC'!E:E,'L2 UC'!C25,'L3 UC'!O:O)/G25,0)</f>
        <v>0</v>
      </c>
      <c r="K25" s="131" t="n">
        <f aca="false">IFERROR(SUMIF('L3 UC'!E:E,'L2 UC'!C25,'L3 UC'!P:P)/G25,0)</f>
        <v>0</v>
      </c>
      <c r="L25" s="132" t="n">
        <f aca="false">IFERROR(SUMIF('L3 UC'!E:E,'L2 UC'!C25,'L3 UC'!Q:Q)/G25,0)</f>
        <v>0</v>
      </c>
      <c r="M25" s="127"/>
      <c r="N25" s="127"/>
      <c r="O25" s="128"/>
      <c r="P25" s="127"/>
    </row>
    <row r="26" customFormat="false" ht="43.5" hidden="false" customHeight="true" outlineLevel="0" collapsed="false">
      <c r="A26" s="124" t="str">
        <f aca="false">VLOOKUP(LEFT(C26,3),'L1 UC'!C:D,2,FALSE())</f>
        <v>Espionage / Data Theft</v>
      </c>
      <c r="B26" s="125" t="str">
        <f aca="false">LEFT(C26,3)</f>
        <v>ESP</v>
      </c>
      <c r="C26" s="134" t="s">
        <v>175</v>
      </c>
      <c r="D26" s="127" t="s">
        <v>176</v>
      </c>
      <c r="E26" s="135" t="s">
        <v>177</v>
      </c>
      <c r="F26" s="137"/>
      <c r="G26" s="129" t="n">
        <f aca="false">COUNTIF('L3 UC'!E:E,C26)</f>
        <v>5</v>
      </c>
      <c r="H26" s="130" t="n">
        <f aca="false">IFERROR(SUMIF('L3 UC'!E:E,'L2 UC'!C26,'L3 UC'!M:M)/G26,0)</f>
        <v>0.82</v>
      </c>
      <c r="I26" s="130" t="n">
        <f aca="false">IFERROR(SUMIF('L3 UC'!E:E,'L2 UC'!C26,'L3 UC'!N:N)/G26,0)</f>
        <v>0.96</v>
      </c>
      <c r="J26" s="130" t="n">
        <f aca="false">IFERROR(SUMIF('L3 UC'!E:E,'L2 UC'!C26,'L3 UC'!O:O)/G26,0)</f>
        <v>0.96</v>
      </c>
      <c r="K26" s="131" t="n">
        <f aca="false">IFERROR(SUMIF('L3 UC'!E:E,'L2 UC'!C26,'L3 UC'!P:P)/G26,0)</f>
        <v>0.7668</v>
      </c>
      <c r="L26" s="132" t="n">
        <f aca="false">IFERROR(SUMIF('L3 UC'!E:E,'L2 UC'!C26,'L3 UC'!Q:Q)/G26,0)</f>
        <v>0.0532</v>
      </c>
      <c r="M26" s="127"/>
      <c r="N26" s="127"/>
      <c r="O26" s="128"/>
      <c r="P26" s="127"/>
    </row>
    <row r="27" customFormat="false" ht="43.5" hidden="false" customHeight="true" outlineLevel="0" collapsed="false">
      <c r="A27" s="124" t="str">
        <f aca="false">VLOOKUP(LEFT(C27,3),'L1 UC'!C:D,2,FALSE())</f>
        <v>Espionage / Data Theft</v>
      </c>
      <c r="B27" s="125" t="str">
        <f aca="false">LEFT(C27,3)</f>
        <v>ESP</v>
      </c>
      <c r="C27" s="134" t="s">
        <v>178</v>
      </c>
      <c r="D27" s="127" t="s">
        <v>179</v>
      </c>
      <c r="E27" s="135" t="s">
        <v>180</v>
      </c>
      <c r="F27" s="137"/>
      <c r="G27" s="129" t="n">
        <f aca="false">COUNTIF('L3 UC'!E:E,C27)</f>
        <v>0</v>
      </c>
      <c r="H27" s="130" t="n">
        <f aca="false">IFERROR(SUMIF('L3 UC'!E:E,'L2 UC'!C27,'L3 UC'!M:M)/G27,0)</f>
        <v>0</v>
      </c>
      <c r="I27" s="130" t="n">
        <f aca="false">IFERROR(SUMIF('L3 UC'!E:E,'L2 UC'!C27,'L3 UC'!N:N)/G27,0)</f>
        <v>0</v>
      </c>
      <c r="J27" s="130" t="n">
        <f aca="false">IFERROR(SUMIF('L3 UC'!E:E,'L2 UC'!C27,'L3 UC'!O:O)/G27,0)</f>
        <v>0</v>
      </c>
      <c r="K27" s="131" t="n">
        <f aca="false">IFERROR(SUMIF('L3 UC'!E:E,'L2 UC'!C27,'L3 UC'!P:P)/G27,0)</f>
        <v>0</v>
      </c>
      <c r="L27" s="132" t="n">
        <f aca="false">IFERROR(SUMIF('L3 UC'!E:E,'L2 UC'!C27,'L3 UC'!Q:Q)/G27,0)</f>
        <v>0</v>
      </c>
      <c r="M27" s="127"/>
      <c r="N27" s="127"/>
      <c r="O27" s="128"/>
      <c r="P27" s="127"/>
    </row>
    <row r="28" customFormat="false" ht="43.5" hidden="false" customHeight="true" outlineLevel="0" collapsed="false">
      <c r="A28" s="124" t="str">
        <f aca="false">VLOOKUP(LEFT(C28,3),'L1 UC'!C:D,2,FALSE())</f>
        <v>Sabotage / Destruction</v>
      </c>
      <c r="B28" s="125" t="str">
        <f aca="false">LEFT(C28,3)</f>
        <v>SAB</v>
      </c>
      <c r="C28" s="134" t="s">
        <v>181</v>
      </c>
      <c r="D28" s="127" t="s">
        <v>182</v>
      </c>
      <c r="E28" s="135" t="s">
        <v>183</v>
      </c>
      <c r="F28" s="136"/>
      <c r="G28" s="129" t="n">
        <f aca="false">COUNTIF('L3 UC'!E:E,C28)</f>
        <v>0</v>
      </c>
      <c r="H28" s="130" t="n">
        <f aca="false">IFERROR(SUMIF('L3 UC'!E:E,'L2 UC'!C28,'L3 UC'!M:M)/G28,0)</f>
        <v>0</v>
      </c>
      <c r="I28" s="130" t="n">
        <f aca="false">IFERROR(SUMIF('L3 UC'!E:E,'L2 UC'!C28,'L3 UC'!N:N)/G28,0)</f>
        <v>0</v>
      </c>
      <c r="J28" s="130" t="n">
        <f aca="false">IFERROR(SUMIF('L3 UC'!E:E,'L2 UC'!C28,'L3 UC'!O:O)/G28,0)</f>
        <v>0</v>
      </c>
      <c r="K28" s="131" t="n">
        <f aca="false">IFERROR(SUMIF('L3 UC'!E:E,'L2 UC'!C28,'L3 UC'!P:P)/G28,0)</f>
        <v>0</v>
      </c>
      <c r="L28" s="132" t="n">
        <f aca="false">IFERROR(SUMIF('L3 UC'!E:E,'L2 UC'!C28,'L3 UC'!Q:Q)/G28,0)</f>
        <v>0</v>
      </c>
      <c r="M28" s="127"/>
      <c r="N28" s="127"/>
      <c r="O28" s="128"/>
      <c r="P28" s="127"/>
    </row>
    <row r="29" customFormat="false" ht="43.5" hidden="false" customHeight="true" outlineLevel="0" collapsed="false">
      <c r="A29" s="124" t="str">
        <f aca="false">VLOOKUP(LEFT(C29,3),'L1 UC'!C:D,2,FALSE())</f>
        <v>Sabotage / Destruction</v>
      </c>
      <c r="B29" s="125" t="str">
        <f aca="false">LEFT(C29,3)</f>
        <v>SAB</v>
      </c>
      <c r="C29" s="134" t="s">
        <v>184</v>
      </c>
      <c r="D29" s="127" t="s">
        <v>185</v>
      </c>
      <c r="E29" s="135" t="s">
        <v>186</v>
      </c>
      <c r="F29" s="136"/>
      <c r="G29" s="129" t="n">
        <f aca="false">COUNTIF('L3 UC'!E:E,C29)</f>
        <v>0</v>
      </c>
      <c r="H29" s="130" t="n">
        <f aca="false">IFERROR(SUMIF('L3 UC'!E:E,'L2 UC'!C29,'L3 UC'!M:M)/G29,0)</f>
        <v>0</v>
      </c>
      <c r="I29" s="130" t="n">
        <f aca="false">IFERROR(SUMIF('L3 UC'!E:E,'L2 UC'!C29,'L3 UC'!N:N)/G29,0)</f>
        <v>0</v>
      </c>
      <c r="J29" s="130" t="n">
        <f aca="false">IFERROR(SUMIF('L3 UC'!E:E,'L2 UC'!C29,'L3 UC'!O:O)/G29,0)</f>
        <v>0</v>
      </c>
      <c r="K29" s="131" t="n">
        <f aca="false">IFERROR(SUMIF('L3 UC'!E:E,'L2 UC'!C29,'L3 UC'!P:P)/G29,0)</f>
        <v>0</v>
      </c>
      <c r="L29" s="132" t="n">
        <f aca="false">IFERROR(SUMIF('L3 UC'!E:E,'L2 UC'!C29,'L3 UC'!Q:Q)/G29,0)</f>
        <v>0</v>
      </c>
      <c r="M29" s="127"/>
      <c r="N29" s="127"/>
      <c r="O29" s="128"/>
      <c r="P29" s="127"/>
    </row>
    <row r="30" customFormat="false" ht="43.5" hidden="false" customHeight="true" outlineLevel="0" collapsed="false">
      <c r="A30" s="124" t="str">
        <f aca="false">VLOOKUP(LEFT(C30,3),'L1 UC'!C:D,2,FALSE())</f>
        <v>Sabotage / Destruction</v>
      </c>
      <c r="B30" s="125" t="str">
        <f aca="false">LEFT(C30,3)</f>
        <v>SAB</v>
      </c>
      <c r="C30" s="134" t="s">
        <v>187</v>
      </c>
      <c r="D30" s="127" t="s">
        <v>188</v>
      </c>
      <c r="E30" s="135" t="s">
        <v>189</v>
      </c>
      <c r="F30" s="136"/>
      <c r="G30" s="129" t="n">
        <f aca="false">COUNTIF('L3 UC'!E:E,C30)</f>
        <v>0</v>
      </c>
      <c r="H30" s="130" t="n">
        <f aca="false">IFERROR(SUMIF('L3 UC'!E:E,'L2 UC'!C30,'L3 UC'!M:M)/G30,0)</f>
        <v>0</v>
      </c>
      <c r="I30" s="130" t="n">
        <f aca="false">IFERROR(SUMIF('L3 UC'!E:E,'L2 UC'!C30,'L3 UC'!N:N)/G30,0)</f>
        <v>0</v>
      </c>
      <c r="J30" s="130" t="n">
        <f aca="false">IFERROR(SUMIF('L3 UC'!E:E,'L2 UC'!C30,'L3 UC'!O:O)/G30,0)</f>
        <v>0</v>
      </c>
      <c r="K30" s="131" t="n">
        <f aca="false">IFERROR(SUMIF('L3 UC'!E:E,'L2 UC'!C30,'L3 UC'!P:P)/G30,0)</f>
        <v>0</v>
      </c>
      <c r="L30" s="132" t="n">
        <f aca="false">IFERROR(SUMIF('L3 UC'!E:E,'L2 UC'!C30,'L3 UC'!Q:Q)/G30,0)</f>
        <v>0</v>
      </c>
      <c r="M30" s="127"/>
      <c r="N30" s="127"/>
      <c r="O30" s="128"/>
      <c r="P30" s="127"/>
    </row>
    <row r="31" customFormat="false" ht="43.5" hidden="false" customHeight="true" outlineLevel="0" collapsed="false">
      <c r="A31" s="124" t="str">
        <f aca="false">VLOOKUP(LEFT(C31,3),'L1 UC'!C:D,2,FALSE())</f>
        <v>Sabotage / Destruction</v>
      </c>
      <c r="B31" s="125" t="str">
        <f aca="false">LEFT(C31,3)</f>
        <v>SAB</v>
      </c>
      <c r="C31" s="134" t="s">
        <v>190</v>
      </c>
      <c r="D31" s="127" t="s">
        <v>191</v>
      </c>
      <c r="E31" s="135" t="s">
        <v>192</v>
      </c>
      <c r="F31" s="136"/>
      <c r="G31" s="129" t="n">
        <f aca="false">COUNTIF('L3 UC'!E:E,C31)</f>
        <v>0</v>
      </c>
      <c r="H31" s="130" t="n">
        <f aca="false">IFERROR(SUMIF('L3 UC'!E:E,'L2 UC'!C31,'L3 UC'!M:M)/G31,0)</f>
        <v>0</v>
      </c>
      <c r="I31" s="130" t="n">
        <f aca="false">IFERROR(SUMIF('L3 UC'!E:E,'L2 UC'!C31,'L3 UC'!N:N)/G31,0)</f>
        <v>0</v>
      </c>
      <c r="J31" s="130" t="n">
        <f aca="false">IFERROR(SUMIF('L3 UC'!E:E,'L2 UC'!C31,'L3 UC'!O:O)/G31,0)</f>
        <v>0</v>
      </c>
      <c r="K31" s="131" t="n">
        <f aca="false">IFERROR(SUMIF('L3 UC'!E:E,'L2 UC'!C31,'L3 UC'!P:P)/G31,0)</f>
        <v>0</v>
      </c>
      <c r="L31" s="132" t="n">
        <f aca="false">IFERROR(SUMIF('L3 UC'!E:E,'L2 UC'!C31,'L3 UC'!Q:Q)/G31,0)</f>
        <v>0</v>
      </c>
      <c r="M31" s="127"/>
      <c r="N31" s="127"/>
      <c r="O31" s="128"/>
      <c r="P31" s="127"/>
    </row>
    <row r="32" customFormat="false" ht="43.5" hidden="false" customHeight="true" outlineLevel="0" collapsed="false">
      <c r="A32" s="124" t="str">
        <f aca="false">VLOOKUP(LEFT(C32,3),'L1 UC'!C:D,2,FALSE())</f>
        <v>Policy Violations</v>
      </c>
      <c r="B32" s="125" t="str">
        <f aca="false">LEFT(C32,3)</f>
        <v>POL</v>
      </c>
      <c r="C32" s="134" t="s">
        <v>193</v>
      </c>
      <c r="D32" s="135" t="s">
        <v>194</v>
      </c>
      <c r="E32" s="135" t="s">
        <v>195</v>
      </c>
      <c r="F32" s="136"/>
      <c r="G32" s="129" t="n">
        <f aca="false">COUNTIF('L3 UC'!E:E,C32)</f>
        <v>0</v>
      </c>
      <c r="H32" s="130" t="n">
        <f aca="false">IFERROR(SUMIF('L3 UC'!E:E,'L2 UC'!C32,'L3 UC'!M:M)/G32,0)</f>
        <v>0</v>
      </c>
      <c r="I32" s="130" t="n">
        <f aca="false">IFERROR(SUMIF('L3 UC'!E:E,'L2 UC'!C32,'L3 UC'!N:N)/G32,0)</f>
        <v>0</v>
      </c>
      <c r="J32" s="130" t="n">
        <f aca="false">IFERROR(SUMIF('L3 UC'!E:E,'L2 UC'!C32,'L3 UC'!O:O)/G32,0)</f>
        <v>0</v>
      </c>
      <c r="K32" s="131" t="n">
        <f aca="false">IFERROR(SUMIF('L3 UC'!E:E,'L2 UC'!C32,'L3 UC'!P:P)/G32,0)</f>
        <v>0</v>
      </c>
      <c r="L32" s="132" t="n">
        <f aca="false">IFERROR(SUMIF('L3 UC'!E:E,'L2 UC'!C32,'L3 UC'!Q:Q)/G32,0)</f>
        <v>0</v>
      </c>
      <c r="M32" s="127"/>
      <c r="N32" s="127"/>
      <c r="O32" s="128"/>
      <c r="P32" s="127"/>
    </row>
    <row r="33" customFormat="false" ht="43.5" hidden="false" customHeight="true" outlineLevel="0" collapsed="false">
      <c r="A33" s="124" t="str">
        <f aca="false">VLOOKUP(LEFT(C33,3),'L1 UC'!C:D,2,FALSE())</f>
        <v>Policy Violations</v>
      </c>
      <c r="B33" s="125" t="str">
        <f aca="false">LEFT(C33,3)</f>
        <v>POL</v>
      </c>
      <c r="C33" s="134" t="s">
        <v>196</v>
      </c>
      <c r="D33" s="138" t="s">
        <v>197</v>
      </c>
      <c r="E33" s="135" t="s">
        <v>198</v>
      </c>
      <c r="F33" s="136"/>
      <c r="G33" s="129" t="n">
        <f aca="false">COUNTIF('L3 UC'!E:E,C33)</f>
        <v>0</v>
      </c>
      <c r="H33" s="130" t="n">
        <f aca="false">IFERROR(SUMIF('L3 UC'!E:E,'L2 UC'!C33,'L3 UC'!M:M)/G33,0)</f>
        <v>0</v>
      </c>
      <c r="I33" s="130" t="n">
        <f aca="false">IFERROR(SUMIF('L3 UC'!E:E,'L2 UC'!C33,'L3 UC'!N:N)/G33,0)</f>
        <v>0</v>
      </c>
      <c r="J33" s="130" t="n">
        <f aca="false">IFERROR(SUMIF('L3 UC'!E:E,'L2 UC'!C33,'L3 UC'!O:O)/G33,0)</f>
        <v>0</v>
      </c>
      <c r="K33" s="131" t="n">
        <f aca="false">IFERROR(SUMIF('L3 UC'!E:E,'L2 UC'!C33,'L3 UC'!P:P)/G33,0)</f>
        <v>0</v>
      </c>
      <c r="L33" s="132" t="n">
        <f aca="false">IFERROR(SUMIF('L3 UC'!E:E,'L2 UC'!C33,'L3 UC'!Q:Q)/G33,0)</f>
        <v>0</v>
      </c>
      <c r="M33" s="127"/>
      <c r="N33" s="127"/>
      <c r="O33" s="128"/>
      <c r="P33" s="127"/>
    </row>
    <row r="34" customFormat="false" ht="43.5" hidden="false" customHeight="true" outlineLevel="0" collapsed="false">
      <c r="A34" s="124" t="str">
        <f aca="false">VLOOKUP(LEFT(C34,3),'L1 UC'!C:D,2,FALSE())</f>
        <v>Policy Violations</v>
      </c>
      <c r="B34" s="125" t="str">
        <f aca="false">LEFT(C34,3)</f>
        <v>POL</v>
      </c>
      <c r="C34" s="134" t="s">
        <v>199</v>
      </c>
      <c r="D34" s="138" t="s">
        <v>200</v>
      </c>
      <c r="E34" s="135" t="s">
        <v>201</v>
      </c>
      <c r="F34" s="136"/>
      <c r="G34" s="129" t="n">
        <f aca="false">COUNTIF('L3 UC'!E:E,C34)</f>
        <v>0</v>
      </c>
      <c r="H34" s="130" t="n">
        <f aca="false">IFERROR(SUMIF('L3 UC'!E:E,'L2 UC'!C34,'L3 UC'!M:M)/G34,0)</f>
        <v>0</v>
      </c>
      <c r="I34" s="130" t="n">
        <f aca="false">IFERROR(SUMIF('L3 UC'!E:E,'L2 UC'!C34,'L3 UC'!N:N)/G34,0)</f>
        <v>0</v>
      </c>
      <c r="J34" s="130" t="n">
        <f aca="false">IFERROR(SUMIF('L3 UC'!E:E,'L2 UC'!C34,'L3 UC'!O:O)/G34,0)</f>
        <v>0</v>
      </c>
      <c r="K34" s="131" t="n">
        <f aca="false">IFERROR(SUMIF('L3 UC'!E:E,'L2 UC'!C34,'L3 UC'!P:P)/G34,0)</f>
        <v>0</v>
      </c>
      <c r="L34" s="132" t="n">
        <f aca="false">IFERROR(SUMIF('L3 UC'!E:E,'L2 UC'!C34,'L3 UC'!Q:Q)/G34,0)</f>
        <v>0</v>
      </c>
      <c r="M34" s="127"/>
      <c r="N34" s="127"/>
      <c r="O34" s="128"/>
      <c r="P34" s="127"/>
    </row>
    <row r="35" customFormat="false" ht="43.5" hidden="false" customHeight="true" outlineLevel="0" collapsed="false">
      <c r="A35" s="124" t="str">
        <f aca="false">VLOOKUP(LEFT(C35,3),'L1 UC'!C:D,2,FALSE())</f>
        <v>Policy Violations</v>
      </c>
      <c r="B35" s="125" t="str">
        <f aca="false">LEFT(C35,3)</f>
        <v>POL</v>
      </c>
      <c r="C35" s="134" t="s">
        <v>202</v>
      </c>
      <c r="D35" s="138" t="s">
        <v>203</v>
      </c>
      <c r="E35" s="135" t="s">
        <v>204</v>
      </c>
      <c r="F35" s="136"/>
      <c r="G35" s="129" t="n">
        <f aca="false">COUNTIF('L3 UC'!E:E,C35)</f>
        <v>0</v>
      </c>
      <c r="H35" s="130" t="n">
        <f aca="false">IFERROR(SUMIF('L3 UC'!E:E,'L2 UC'!C35,'L3 UC'!M:M)/G35,0)</f>
        <v>0</v>
      </c>
      <c r="I35" s="130" t="n">
        <f aca="false">IFERROR(SUMIF('L3 UC'!E:E,'L2 UC'!C35,'L3 UC'!N:N)/G35,0)</f>
        <v>0</v>
      </c>
      <c r="J35" s="130" t="n">
        <f aca="false">IFERROR(SUMIF('L3 UC'!E:E,'L2 UC'!C35,'L3 UC'!O:O)/G35,0)</f>
        <v>0</v>
      </c>
      <c r="K35" s="131" t="n">
        <f aca="false">IFERROR(SUMIF('L3 UC'!E:E,'L2 UC'!C35,'L3 UC'!P:P)/G35,0)</f>
        <v>0</v>
      </c>
      <c r="L35" s="132" t="n">
        <f aca="false">IFERROR(SUMIF('L3 UC'!E:E,'L2 UC'!C35,'L3 UC'!Q:Q)/G35,0)</f>
        <v>0</v>
      </c>
      <c r="M35" s="127"/>
      <c r="N35" s="127"/>
      <c r="O35" s="128"/>
      <c r="P35" s="127"/>
    </row>
    <row r="36" customFormat="false" ht="43.5" hidden="false" customHeight="true" outlineLevel="0" collapsed="false">
      <c r="A36" s="124" t="str">
        <f aca="false">VLOOKUP(LEFT(C36,3),'L1 UC'!C:D,2,FALSE())</f>
        <v>Policy Violations</v>
      </c>
      <c r="B36" s="125" t="str">
        <f aca="false">LEFT(C36,3)</f>
        <v>POL</v>
      </c>
      <c r="C36" s="134" t="s">
        <v>205</v>
      </c>
      <c r="D36" s="135" t="s">
        <v>206</v>
      </c>
      <c r="E36" s="135" t="s">
        <v>207</v>
      </c>
      <c r="F36" s="136"/>
      <c r="G36" s="129" t="n">
        <f aca="false">COUNTIF('L3 UC'!E:E,C36)</f>
        <v>0</v>
      </c>
      <c r="H36" s="130" t="n">
        <f aca="false">IFERROR(SUMIF('L3 UC'!E:E,'L2 UC'!C36,'L3 UC'!M:M)/G36,0)</f>
        <v>0</v>
      </c>
      <c r="I36" s="130" t="n">
        <f aca="false">IFERROR(SUMIF('L3 UC'!E:E,'L2 UC'!C36,'L3 UC'!N:N)/G36,0)</f>
        <v>0</v>
      </c>
      <c r="J36" s="130" t="n">
        <f aca="false">IFERROR(SUMIF('L3 UC'!E:E,'L2 UC'!C36,'L3 UC'!O:O)/G36,0)</f>
        <v>0</v>
      </c>
      <c r="K36" s="131" t="n">
        <f aca="false">IFERROR(SUMIF('L3 UC'!E:E,'L2 UC'!C36,'L3 UC'!P:P)/G36,0)</f>
        <v>0</v>
      </c>
      <c r="L36" s="132" t="n">
        <f aca="false">IFERROR(SUMIF('L3 UC'!E:E,'L2 UC'!C36,'L3 UC'!Q:Q)/G36,0)</f>
        <v>0</v>
      </c>
      <c r="M36" s="127"/>
      <c r="N36" s="127"/>
      <c r="O36" s="128"/>
      <c r="P36" s="127"/>
    </row>
    <row r="37" customFormat="false" ht="43.5" hidden="false" customHeight="true" outlineLevel="0" collapsed="false">
      <c r="A37" s="124" t="str">
        <f aca="false">VLOOKUP(LEFT(C37,3),'L1 UC'!C:D,2,FALSE())</f>
        <v>Policy Violations</v>
      </c>
      <c r="B37" s="125" t="str">
        <f aca="false">LEFT(C37,3)</f>
        <v>POL</v>
      </c>
      <c r="C37" s="134" t="s">
        <v>208</v>
      </c>
      <c r="D37" s="138" t="s">
        <v>209</v>
      </c>
      <c r="E37" s="135" t="s">
        <v>210</v>
      </c>
      <c r="F37" s="136"/>
      <c r="G37" s="129" t="n">
        <f aca="false">COUNTIF('L3 UC'!E:E,C37)</f>
        <v>0</v>
      </c>
      <c r="H37" s="130" t="n">
        <f aca="false">IFERROR(SUMIF('L3 UC'!E:E,'L2 UC'!C37,'L3 UC'!M:M)/G37,0)</f>
        <v>0</v>
      </c>
      <c r="I37" s="130" t="n">
        <f aca="false">IFERROR(SUMIF('L3 UC'!E:E,'L2 UC'!C37,'L3 UC'!N:N)/G37,0)</f>
        <v>0</v>
      </c>
      <c r="J37" s="130" t="n">
        <f aca="false">IFERROR(SUMIF('L3 UC'!E:E,'L2 UC'!C37,'L3 UC'!O:O)/G37,0)</f>
        <v>0</v>
      </c>
      <c r="K37" s="131" t="n">
        <f aca="false">IFERROR(SUMIF('L3 UC'!E:E,'L2 UC'!C37,'L3 UC'!P:P)/G37,0)</f>
        <v>0</v>
      </c>
      <c r="L37" s="132" t="n">
        <f aca="false">IFERROR(SUMIF('L3 UC'!E:E,'L2 UC'!C37,'L3 UC'!Q:Q)/G37,0)</f>
        <v>0</v>
      </c>
      <c r="M37" s="127"/>
      <c r="N37" s="127"/>
      <c r="O37" s="128"/>
      <c r="P37" s="127"/>
    </row>
    <row r="38" customFormat="false" ht="43.5" hidden="false" customHeight="true" outlineLevel="0" collapsed="false">
      <c r="A38" s="124" t="str">
        <f aca="false">VLOOKUP(LEFT(C38,3),'L1 UC'!C:D,2,FALSE())</f>
        <v>Policy Violations</v>
      </c>
      <c r="B38" s="125" t="str">
        <f aca="false">LEFT(C38,3)</f>
        <v>POL</v>
      </c>
      <c r="C38" s="134" t="s">
        <v>211</v>
      </c>
      <c r="D38" s="139" t="s">
        <v>212</v>
      </c>
      <c r="E38" s="135" t="s">
        <v>213</v>
      </c>
      <c r="F38" s="136"/>
      <c r="G38" s="129" t="n">
        <f aca="false">COUNTIF('L3 UC'!E:E,C38)</f>
        <v>0</v>
      </c>
      <c r="H38" s="130" t="n">
        <f aca="false">IFERROR(SUMIF('L3 UC'!E:E,'L2 UC'!C38,'L3 UC'!M:M)/G38,0)</f>
        <v>0</v>
      </c>
      <c r="I38" s="130" t="n">
        <f aca="false">IFERROR(SUMIF('L3 UC'!E:E,'L2 UC'!C38,'L3 UC'!N:N)/G38,0)</f>
        <v>0</v>
      </c>
      <c r="J38" s="130" t="n">
        <f aca="false">IFERROR(SUMIF('L3 UC'!E:E,'L2 UC'!C38,'L3 UC'!O:O)/G38,0)</f>
        <v>0</v>
      </c>
      <c r="K38" s="131" t="n">
        <f aca="false">IFERROR(SUMIF('L3 UC'!E:E,'L2 UC'!C38,'L3 UC'!P:P)/G38,0)</f>
        <v>0</v>
      </c>
      <c r="L38" s="132" t="n">
        <f aca="false">IFERROR(SUMIF('L3 UC'!E:E,'L2 UC'!C38,'L3 UC'!Q:Q)/G38,0)</f>
        <v>0</v>
      </c>
      <c r="M38" s="127"/>
      <c r="N38" s="127"/>
      <c r="O38" s="128"/>
      <c r="P38" s="127"/>
    </row>
    <row r="39" customFormat="false" ht="43.5" hidden="false" customHeight="true" outlineLevel="0" collapsed="false">
      <c r="A39" s="124" t="str">
        <f aca="false">VLOOKUP(LEFT(C39,3),'L1 UC'!C:D,2,FALSE())</f>
        <v>Policy Violations</v>
      </c>
      <c r="B39" s="125" t="str">
        <f aca="false">LEFT(C39,3)</f>
        <v>POL</v>
      </c>
      <c r="C39" s="134" t="s">
        <v>214</v>
      </c>
      <c r="D39" s="139" t="s">
        <v>215</v>
      </c>
      <c r="E39" s="135" t="s">
        <v>216</v>
      </c>
      <c r="F39" s="136"/>
      <c r="G39" s="129" t="n">
        <f aca="false">COUNTIF('L3 UC'!E:E,C39)</f>
        <v>0</v>
      </c>
      <c r="H39" s="130" t="n">
        <f aca="false">IFERROR(SUMIF('L3 UC'!E:E,'L2 UC'!C39,'L3 UC'!M:M)/G39,0)</f>
        <v>0</v>
      </c>
      <c r="I39" s="130" t="n">
        <f aca="false">IFERROR(SUMIF('L3 UC'!E:E,'L2 UC'!C39,'L3 UC'!N:N)/G39,0)</f>
        <v>0</v>
      </c>
      <c r="J39" s="130" t="n">
        <f aca="false">IFERROR(SUMIF('L3 UC'!E:E,'L2 UC'!C39,'L3 UC'!O:O)/G39,0)</f>
        <v>0</v>
      </c>
      <c r="K39" s="131" t="n">
        <f aca="false">IFERROR(SUMIF('L3 UC'!E:E,'L2 UC'!C39,'L3 UC'!P:P)/G39,0)</f>
        <v>0</v>
      </c>
      <c r="L39" s="132" t="n">
        <f aca="false">IFERROR(SUMIF('L3 UC'!E:E,'L2 UC'!C39,'L3 UC'!Q:Q)/G39,0)</f>
        <v>0</v>
      </c>
      <c r="M39" s="127"/>
      <c r="N39" s="127"/>
      <c r="O39" s="128"/>
      <c r="P39" s="127"/>
    </row>
    <row r="40" customFormat="false" ht="14.25" hidden="false" customHeight="false" outlineLevel="0" collapsed="false">
      <c r="G40" s="140"/>
      <c r="H40" s="141"/>
      <c r="I40" s="141"/>
      <c r="J40" s="141"/>
    </row>
    <row r="41" customFormat="false" ht="14.25" hidden="false" customHeight="false" outlineLevel="0" collapsed="false">
      <c r="G41" s="140"/>
      <c r="H41" s="141"/>
      <c r="I41" s="141"/>
      <c r="J41" s="141"/>
    </row>
    <row r="42" customFormat="false" ht="14.25" hidden="false" customHeight="false" outlineLevel="0" collapsed="false">
      <c r="G42" s="140"/>
      <c r="H42" s="141"/>
      <c r="I42" s="141"/>
      <c r="J42" s="141"/>
    </row>
    <row r="43" customFormat="false" ht="14.25" hidden="false" customHeight="false" outlineLevel="0" collapsed="false">
      <c r="G43" s="140"/>
      <c r="H43" s="141"/>
      <c r="I43" s="141"/>
      <c r="J43" s="141"/>
    </row>
    <row r="44" customFormat="false" ht="14.25" hidden="false" customHeight="false" outlineLevel="0" collapsed="false">
      <c r="G44" s="140"/>
      <c r="H44" s="141"/>
      <c r="I44" s="141"/>
      <c r="J44" s="141"/>
    </row>
    <row r="45" customFormat="false" ht="14.25" hidden="false" customHeight="false" outlineLevel="0" collapsed="false">
      <c r="G45" s="140"/>
      <c r="H45" s="141"/>
      <c r="I45" s="141"/>
      <c r="J45" s="141"/>
    </row>
    <row r="46" customFormat="false" ht="14.25" hidden="false" customHeight="false" outlineLevel="0" collapsed="false">
      <c r="G46" s="140"/>
      <c r="H46" s="141"/>
      <c r="I46" s="141"/>
      <c r="J46" s="141"/>
    </row>
    <row r="47" customFormat="false" ht="14.25" hidden="false" customHeight="false" outlineLevel="0" collapsed="false">
      <c r="G47" s="140"/>
      <c r="H47" s="141"/>
      <c r="I47" s="141"/>
      <c r="J47" s="141"/>
    </row>
    <row r="48" customFormat="false" ht="14.25" hidden="false" customHeight="false" outlineLevel="0" collapsed="false">
      <c r="G48" s="140"/>
      <c r="H48" s="141"/>
      <c r="I48" s="141"/>
      <c r="J48" s="141"/>
    </row>
    <row r="49" customFormat="false" ht="14.25" hidden="false" customHeight="false" outlineLevel="0" collapsed="false">
      <c r="G49" s="140"/>
      <c r="H49" s="141"/>
      <c r="I49" s="141"/>
      <c r="J49" s="141"/>
    </row>
    <row r="50" customFormat="false" ht="14.25" hidden="false" customHeight="false" outlineLevel="0" collapsed="false">
      <c r="G50" s="140"/>
      <c r="H50" s="141"/>
      <c r="I50" s="141"/>
      <c r="J50" s="141"/>
    </row>
    <row r="51" customFormat="false" ht="14.25" hidden="false" customHeight="false" outlineLevel="0" collapsed="false">
      <c r="G51" s="140"/>
      <c r="H51" s="141"/>
      <c r="I51" s="141"/>
      <c r="J51" s="141"/>
    </row>
    <row r="52" customFormat="false" ht="14.25" hidden="false" customHeight="false" outlineLevel="0" collapsed="false">
      <c r="G52" s="140"/>
      <c r="H52" s="141"/>
      <c r="I52" s="141"/>
      <c r="J52" s="141"/>
    </row>
    <row r="53" customFormat="false" ht="14.25" hidden="false" customHeight="false" outlineLevel="0" collapsed="false">
      <c r="G53" s="140"/>
      <c r="H53" s="141"/>
      <c r="I53" s="141"/>
      <c r="J53" s="141"/>
    </row>
    <row r="54" customFormat="false" ht="14.25" hidden="false" customHeight="false" outlineLevel="0" collapsed="false">
      <c r="G54" s="140"/>
      <c r="H54" s="141"/>
      <c r="I54" s="141"/>
      <c r="J54" s="141"/>
    </row>
    <row r="55" customFormat="false" ht="14.25" hidden="false" customHeight="false" outlineLevel="0" collapsed="false">
      <c r="G55" s="140"/>
      <c r="H55" s="141"/>
      <c r="I55" s="141"/>
      <c r="J55" s="141"/>
    </row>
    <row r="56" customFormat="false" ht="14.25" hidden="false" customHeight="false" outlineLevel="0" collapsed="false">
      <c r="G56" s="140"/>
      <c r="H56" s="141"/>
      <c r="I56" s="141"/>
      <c r="J56" s="141"/>
    </row>
    <row r="57" customFormat="false" ht="14.25" hidden="false" customHeight="false" outlineLevel="0" collapsed="false">
      <c r="G57" s="140"/>
      <c r="H57" s="141"/>
      <c r="I57" s="141"/>
      <c r="J57" s="141"/>
    </row>
    <row r="58" customFormat="false" ht="14.25" hidden="false" customHeight="false" outlineLevel="0" collapsed="false">
      <c r="G58" s="140"/>
      <c r="H58" s="141"/>
      <c r="I58" s="141"/>
      <c r="J58" s="141"/>
    </row>
    <row r="59" customFormat="false" ht="14.25" hidden="false" customHeight="false" outlineLevel="0" collapsed="false">
      <c r="G59" s="140"/>
      <c r="H59" s="141"/>
      <c r="I59" s="141"/>
      <c r="J59" s="141"/>
    </row>
    <row r="60" customFormat="false" ht="14.25" hidden="false" customHeight="false" outlineLevel="0" collapsed="false">
      <c r="G60" s="140"/>
      <c r="H60" s="141"/>
      <c r="I60" s="141"/>
      <c r="J60" s="141"/>
    </row>
    <row r="61" customFormat="false" ht="14.25" hidden="false" customHeight="false" outlineLevel="0" collapsed="false">
      <c r="G61" s="140"/>
      <c r="H61" s="141"/>
      <c r="I61" s="141"/>
      <c r="J61" s="141"/>
    </row>
    <row r="62" customFormat="false" ht="14.25" hidden="false" customHeight="false" outlineLevel="0" collapsed="false">
      <c r="G62" s="140"/>
      <c r="H62" s="141"/>
      <c r="I62" s="141"/>
      <c r="J62" s="141"/>
    </row>
    <row r="63" customFormat="false" ht="14.25" hidden="false" customHeight="false" outlineLevel="0" collapsed="false">
      <c r="G63" s="140"/>
      <c r="H63" s="141"/>
      <c r="I63" s="141"/>
      <c r="J63" s="141"/>
    </row>
    <row r="64" customFormat="false" ht="14.25" hidden="false" customHeight="false" outlineLevel="0" collapsed="false">
      <c r="G64" s="140"/>
      <c r="H64" s="141"/>
      <c r="I64" s="141"/>
      <c r="J64" s="141"/>
    </row>
    <row r="65" customFormat="false" ht="14.25" hidden="false" customHeight="false" outlineLevel="0" collapsed="false">
      <c r="G65" s="140"/>
      <c r="H65" s="141"/>
      <c r="I65" s="141"/>
      <c r="J65" s="141"/>
    </row>
    <row r="66" customFormat="false" ht="14.25" hidden="false" customHeight="false" outlineLevel="0" collapsed="false">
      <c r="G66" s="140"/>
      <c r="H66" s="141"/>
      <c r="I66" s="141"/>
      <c r="J66" s="141"/>
    </row>
    <row r="67" customFormat="false" ht="14.25" hidden="false" customHeight="false" outlineLevel="0" collapsed="false">
      <c r="G67" s="140"/>
      <c r="H67" s="141"/>
      <c r="I67" s="141"/>
      <c r="J67" s="141"/>
    </row>
    <row r="68" customFormat="false" ht="14.25" hidden="false" customHeight="false" outlineLevel="0" collapsed="false">
      <c r="G68" s="140"/>
      <c r="H68" s="141"/>
      <c r="I68" s="141"/>
      <c r="J68" s="141"/>
    </row>
    <row r="69" customFormat="false" ht="14.25" hidden="false" customHeight="false" outlineLevel="0" collapsed="false">
      <c r="G69" s="140"/>
      <c r="H69" s="141"/>
      <c r="I69" s="141"/>
      <c r="J69" s="141"/>
    </row>
    <row r="70" customFormat="false" ht="14.25" hidden="false" customHeight="false" outlineLevel="0" collapsed="false">
      <c r="G70" s="140"/>
      <c r="H70" s="141"/>
      <c r="I70" s="141"/>
      <c r="J70" s="141"/>
    </row>
    <row r="71" customFormat="false" ht="14.25" hidden="false" customHeight="false" outlineLevel="0" collapsed="false">
      <c r="G71" s="140"/>
      <c r="H71" s="141"/>
      <c r="I71" s="141"/>
      <c r="J71" s="141"/>
    </row>
    <row r="72" customFormat="false" ht="14.25" hidden="false" customHeight="false" outlineLevel="0" collapsed="false">
      <c r="G72" s="140"/>
      <c r="H72" s="141"/>
      <c r="I72" s="141"/>
      <c r="J72" s="141"/>
    </row>
    <row r="73" customFormat="false" ht="14.25" hidden="false" customHeight="false" outlineLevel="0" collapsed="false">
      <c r="G73" s="140"/>
      <c r="H73" s="141"/>
      <c r="I73" s="141"/>
      <c r="J73" s="141"/>
    </row>
    <row r="74" customFormat="false" ht="14.25" hidden="false" customHeight="false" outlineLevel="0" collapsed="false">
      <c r="G74" s="140"/>
      <c r="H74" s="141"/>
      <c r="I74" s="141"/>
      <c r="J74" s="141"/>
    </row>
    <row r="75" customFormat="false" ht="14.25" hidden="false" customHeight="false" outlineLevel="0" collapsed="false">
      <c r="G75" s="140"/>
      <c r="H75" s="141"/>
      <c r="I75" s="141"/>
      <c r="J75" s="141"/>
    </row>
    <row r="76" customFormat="false" ht="14.25" hidden="false" customHeight="false" outlineLevel="0" collapsed="false">
      <c r="G76" s="140"/>
      <c r="H76" s="141"/>
      <c r="I76" s="141"/>
      <c r="J76" s="141"/>
    </row>
    <row r="77" customFormat="false" ht="14.25" hidden="false" customHeight="false" outlineLevel="0" collapsed="false">
      <c r="G77" s="140"/>
      <c r="H77" s="141"/>
      <c r="I77" s="141"/>
      <c r="J77" s="141"/>
    </row>
    <row r="78" customFormat="false" ht="14.25" hidden="false" customHeight="false" outlineLevel="0" collapsed="false">
      <c r="G78" s="140"/>
      <c r="H78" s="141"/>
      <c r="I78" s="141"/>
      <c r="J78" s="141"/>
    </row>
    <row r="79" customFormat="false" ht="14.25" hidden="false" customHeight="false" outlineLevel="0" collapsed="false">
      <c r="G79" s="140"/>
      <c r="H79" s="141"/>
      <c r="I79" s="141"/>
      <c r="J79" s="141"/>
    </row>
    <row r="80" customFormat="false" ht="14.25" hidden="false" customHeight="false" outlineLevel="0" collapsed="false">
      <c r="G80" s="140"/>
      <c r="H80" s="141"/>
      <c r="I80" s="141"/>
      <c r="J80" s="141"/>
    </row>
    <row r="81" customFormat="false" ht="14.25" hidden="false" customHeight="false" outlineLevel="0" collapsed="false">
      <c r="G81" s="140"/>
      <c r="H81" s="141"/>
      <c r="I81" s="141"/>
      <c r="J81" s="141"/>
    </row>
    <row r="82" customFormat="false" ht="14.25" hidden="false" customHeight="false" outlineLevel="0" collapsed="false">
      <c r="G82" s="140"/>
      <c r="H82" s="141"/>
      <c r="I82" s="141"/>
      <c r="J82" s="141"/>
    </row>
    <row r="83" customFormat="false" ht="14.25" hidden="false" customHeight="false" outlineLevel="0" collapsed="false">
      <c r="G83" s="140"/>
      <c r="H83" s="141"/>
      <c r="I83" s="141"/>
      <c r="J83" s="141"/>
    </row>
    <row r="84" customFormat="false" ht="14.25" hidden="false" customHeight="false" outlineLevel="0" collapsed="false">
      <c r="G84" s="140"/>
      <c r="H84" s="141"/>
      <c r="I84" s="141"/>
      <c r="J84" s="141"/>
    </row>
    <row r="85" customFormat="false" ht="14.25" hidden="false" customHeight="false" outlineLevel="0" collapsed="false">
      <c r="G85" s="140"/>
      <c r="H85" s="141"/>
      <c r="I85" s="141"/>
      <c r="J85" s="141"/>
    </row>
    <row r="86" customFormat="false" ht="14.25" hidden="false" customHeight="false" outlineLevel="0" collapsed="false">
      <c r="G86" s="140"/>
      <c r="H86" s="141"/>
      <c r="I86" s="141"/>
      <c r="J86" s="141"/>
    </row>
    <row r="87" customFormat="false" ht="14.25" hidden="false" customHeight="false" outlineLevel="0" collapsed="false">
      <c r="G87" s="140"/>
      <c r="H87" s="141"/>
      <c r="I87" s="141"/>
      <c r="J87" s="141"/>
    </row>
    <row r="88" customFormat="false" ht="14.25" hidden="false" customHeight="false" outlineLevel="0" collapsed="false">
      <c r="G88" s="140"/>
      <c r="H88" s="141"/>
      <c r="I88" s="141"/>
      <c r="J88" s="141"/>
    </row>
    <row r="89" customFormat="false" ht="14.25" hidden="false" customHeight="false" outlineLevel="0" collapsed="false">
      <c r="G89" s="140"/>
      <c r="H89" s="141"/>
      <c r="I89" s="141"/>
      <c r="J89" s="141"/>
    </row>
    <row r="90" customFormat="false" ht="14.25" hidden="false" customHeight="false" outlineLevel="0" collapsed="false">
      <c r="G90" s="140"/>
      <c r="H90" s="141"/>
      <c r="I90" s="141"/>
      <c r="J90" s="141"/>
    </row>
    <row r="91" customFormat="false" ht="14.25" hidden="false" customHeight="false" outlineLevel="0" collapsed="false">
      <c r="G91" s="140"/>
      <c r="H91" s="141"/>
      <c r="I91" s="141"/>
      <c r="J91" s="141"/>
    </row>
    <row r="92" customFormat="false" ht="14.25" hidden="false" customHeight="false" outlineLevel="0" collapsed="false">
      <c r="G92" s="140"/>
      <c r="H92" s="141"/>
      <c r="I92" s="141"/>
      <c r="J92" s="141"/>
    </row>
    <row r="93" customFormat="false" ht="14.25" hidden="false" customHeight="false" outlineLevel="0" collapsed="false">
      <c r="G93" s="140"/>
      <c r="H93" s="141"/>
      <c r="I93" s="141"/>
      <c r="J93" s="141"/>
    </row>
    <row r="94" customFormat="false" ht="14.25" hidden="false" customHeight="false" outlineLevel="0" collapsed="false">
      <c r="G94" s="140"/>
      <c r="H94" s="141"/>
      <c r="I94" s="141"/>
      <c r="J94" s="141"/>
    </row>
    <row r="95" customFormat="false" ht="14.25" hidden="false" customHeight="false" outlineLevel="0" collapsed="false">
      <c r="G95" s="140"/>
      <c r="H95" s="141"/>
      <c r="I95" s="141"/>
      <c r="J95" s="141"/>
    </row>
    <row r="96" customFormat="false" ht="14.25" hidden="false" customHeight="false" outlineLevel="0" collapsed="false">
      <c r="G96" s="140"/>
      <c r="H96" s="141"/>
      <c r="I96" s="141"/>
      <c r="J96" s="141"/>
    </row>
    <row r="97" customFormat="false" ht="14.25" hidden="false" customHeight="false" outlineLevel="0" collapsed="false">
      <c r="G97" s="140"/>
      <c r="H97" s="141"/>
      <c r="I97" s="141"/>
      <c r="J97" s="141"/>
    </row>
    <row r="98" customFormat="false" ht="14.25" hidden="false" customHeight="false" outlineLevel="0" collapsed="false">
      <c r="G98" s="140"/>
      <c r="H98" s="141"/>
      <c r="I98" s="141"/>
      <c r="J98" s="141"/>
    </row>
    <row r="99" customFormat="false" ht="14.25" hidden="false" customHeight="false" outlineLevel="0" collapsed="false">
      <c r="G99" s="140"/>
      <c r="H99" s="141"/>
      <c r="I99" s="141"/>
      <c r="J99" s="141"/>
    </row>
    <row r="100" customFormat="false" ht="14.25" hidden="false" customHeight="false" outlineLevel="0" collapsed="false">
      <c r="G100" s="140"/>
      <c r="H100" s="141"/>
      <c r="I100" s="141"/>
      <c r="J100" s="141"/>
    </row>
    <row r="101" customFormat="false" ht="14.25" hidden="false" customHeight="false" outlineLevel="0" collapsed="false">
      <c r="G101" s="140"/>
      <c r="H101" s="141"/>
      <c r="I101" s="141"/>
      <c r="J101" s="141"/>
    </row>
    <row r="102" customFormat="false" ht="14.25" hidden="false" customHeight="false" outlineLevel="0" collapsed="false">
      <c r="G102" s="140"/>
      <c r="H102" s="141"/>
      <c r="I102" s="141"/>
      <c r="J102" s="141"/>
    </row>
    <row r="103" customFormat="false" ht="14.25" hidden="false" customHeight="false" outlineLevel="0" collapsed="false">
      <c r="G103" s="140"/>
      <c r="H103" s="141"/>
      <c r="I103" s="141"/>
      <c r="J103" s="141"/>
    </row>
    <row r="104" customFormat="false" ht="14.25" hidden="false" customHeight="false" outlineLevel="0" collapsed="false">
      <c r="G104" s="140"/>
      <c r="H104" s="141"/>
      <c r="I104" s="141"/>
      <c r="J104" s="141"/>
    </row>
    <row r="105" customFormat="false" ht="14.25" hidden="false" customHeight="false" outlineLevel="0" collapsed="false">
      <c r="G105" s="140"/>
      <c r="H105" s="141"/>
      <c r="I105" s="141"/>
      <c r="J105" s="141"/>
    </row>
    <row r="106" customFormat="false" ht="14.25" hidden="false" customHeight="false" outlineLevel="0" collapsed="false">
      <c r="G106" s="140"/>
      <c r="H106" s="141"/>
      <c r="I106" s="141"/>
      <c r="J106" s="141"/>
    </row>
    <row r="107" customFormat="false" ht="14.25" hidden="false" customHeight="false" outlineLevel="0" collapsed="false">
      <c r="G107" s="140"/>
      <c r="H107" s="141"/>
      <c r="I107" s="141"/>
      <c r="J107" s="141"/>
    </row>
    <row r="108" customFormat="false" ht="14.25" hidden="false" customHeight="false" outlineLevel="0" collapsed="false">
      <c r="G108" s="140"/>
      <c r="H108" s="141"/>
      <c r="I108" s="141"/>
      <c r="J108" s="141"/>
    </row>
    <row r="109" customFormat="false" ht="14.25" hidden="false" customHeight="false" outlineLevel="0" collapsed="false">
      <c r="G109" s="140"/>
      <c r="H109" s="141"/>
      <c r="I109" s="141"/>
      <c r="J109" s="141"/>
    </row>
    <row r="110" customFormat="false" ht="14.25" hidden="false" customHeight="false" outlineLevel="0" collapsed="false">
      <c r="G110" s="140"/>
      <c r="H110" s="141"/>
      <c r="I110" s="141"/>
      <c r="J110" s="141"/>
    </row>
    <row r="111" customFormat="false" ht="14.25" hidden="false" customHeight="false" outlineLevel="0" collapsed="false">
      <c r="G111" s="140"/>
      <c r="H111" s="141"/>
      <c r="I111" s="141"/>
      <c r="J111" s="141"/>
    </row>
    <row r="112" customFormat="false" ht="14.25" hidden="false" customHeight="false" outlineLevel="0" collapsed="false">
      <c r="G112" s="140"/>
      <c r="H112" s="141"/>
      <c r="I112" s="141"/>
      <c r="J112" s="141"/>
    </row>
    <row r="113" customFormat="false" ht="14.25" hidden="false" customHeight="false" outlineLevel="0" collapsed="false">
      <c r="G113" s="140"/>
      <c r="H113" s="141"/>
      <c r="I113" s="141"/>
      <c r="J113" s="141"/>
    </row>
    <row r="114" customFormat="false" ht="14.25" hidden="false" customHeight="false" outlineLevel="0" collapsed="false">
      <c r="G114" s="140"/>
      <c r="H114" s="141"/>
      <c r="I114" s="141"/>
      <c r="J114" s="141"/>
    </row>
    <row r="115" customFormat="false" ht="14.25" hidden="false" customHeight="false" outlineLevel="0" collapsed="false">
      <c r="G115" s="140"/>
      <c r="H115" s="141"/>
      <c r="I115" s="141"/>
      <c r="J115" s="141"/>
    </row>
    <row r="116" customFormat="false" ht="14.25" hidden="false" customHeight="false" outlineLevel="0" collapsed="false">
      <c r="G116" s="140"/>
      <c r="H116" s="141"/>
      <c r="I116" s="141"/>
      <c r="J116" s="141"/>
    </row>
    <row r="117" customFormat="false" ht="14.25" hidden="false" customHeight="false" outlineLevel="0" collapsed="false">
      <c r="G117" s="140"/>
      <c r="H117" s="141"/>
      <c r="I117" s="141"/>
      <c r="J117" s="141"/>
    </row>
    <row r="118" customFormat="false" ht="14.25" hidden="false" customHeight="false" outlineLevel="0" collapsed="false">
      <c r="G118" s="140"/>
      <c r="H118" s="141"/>
      <c r="I118" s="141"/>
      <c r="J118" s="141"/>
    </row>
    <row r="119" customFormat="false" ht="14.25" hidden="false" customHeight="false" outlineLevel="0" collapsed="false">
      <c r="G119" s="140"/>
      <c r="H119" s="141"/>
      <c r="I119" s="141"/>
      <c r="J119" s="141"/>
    </row>
    <row r="120" customFormat="false" ht="14.25" hidden="false" customHeight="false" outlineLevel="0" collapsed="false">
      <c r="G120" s="140"/>
      <c r="H120" s="141"/>
      <c r="I120" s="141"/>
      <c r="J120" s="141"/>
    </row>
    <row r="121" customFormat="false" ht="14.25" hidden="false" customHeight="false" outlineLevel="0" collapsed="false">
      <c r="G121" s="140"/>
      <c r="H121" s="141"/>
      <c r="I121" s="141"/>
      <c r="J121" s="141"/>
    </row>
    <row r="122" customFormat="false" ht="14.25" hidden="false" customHeight="false" outlineLevel="0" collapsed="false">
      <c r="G122" s="140"/>
      <c r="H122" s="141"/>
      <c r="I122" s="141"/>
      <c r="J122" s="141"/>
    </row>
    <row r="123" customFormat="false" ht="14.25" hidden="false" customHeight="false" outlineLevel="0" collapsed="false">
      <c r="G123" s="140"/>
      <c r="H123" s="141"/>
      <c r="I123" s="141"/>
      <c r="J123" s="141"/>
    </row>
    <row r="124" customFormat="false" ht="14.25" hidden="false" customHeight="false" outlineLevel="0" collapsed="false">
      <c r="G124" s="140"/>
      <c r="H124" s="141"/>
      <c r="I124" s="141"/>
      <c r="J124" s="141"/>
    </row>
    <row r="125" customFormat="false" ht="14.25" hidden="false" customHeight="false" outlineLevel="0" collapsed="false">
      <c r="G125" s="140"/>
      <c r="H125" s="141"/>
      <c r="I125" s="141"/>
      <c r="J125" s="141"/>
    </row>
    <row r="126" customFormat="false" ht="14.25" hidden="false" customHeight="false" outlineLevel="0" collapsed="false">
      <c r="G126" s="140"/>
      <c r="H126" s="141"/>
      <c r="I126" s="141"/>
      <c r="J126" s="141"/>
    </row>
    <row r="127" customFormat="false" ht="14.25" hidden="false" customHeight="false" outlineLevel="0" collapsed="false">
      <c r="G127" s="140"/>
      <c r="H127" s="141"/>
      <c r="I127" s="141"/>
      <c r="J127" s="141"/>
    </row>
    <row r="128" customFormat="false" ht="14.25" hidden="false" customHeight="false" outlineLevel="0" collapsed="false">
      <c r="G128" s="140"/>
      <c r="H128" s="141"/>
      <c r="I128" s="141"/>
      <c r="J128" s="141"/>
    </row>
    <row r="129" customFormat="false" ht="14.25" hidden="false" customHeight="false" outlineLevel="0" collapsed="false">
      <c r="G129" s="140"/>
      <c r="H129" s="141"/>
      <c r="I129" s="141"/>
      <c r="J129" s="141"/>
    </row>
    <row r="130" customFormat="false" ht="14.25" hidden="false" customHeight="false" outlineLevel="0" collapsed="false">
      <c r="G130" s="140"/>
      <c r="H130" s="141"/>
      <c r="I130" s="141"/>
      <c r="J130" s="141"/>
    </row>
    <row r="131" customFormat="false" ht="14.25" hidden="false" customHeight="false" outlineLevel="0" collapsed="false">
      <c r="G131" s="140"/>
      <c r="H131" s="141"/>
      <c r="I131" s="141"/>
      <c r="J131" s="141"/>
    </row>
    <row r="132" customFormat="false" ht="14.25" hidden="false" customHeight="false" outlineLevel="0" collapsed="false">
      <c r="G132" s="140"/>
      <c r="H132" s="141"/>
      <c r="I132" s="141"/>
      <c r="J132" s="141"/>
    </row>
    <row r="133" customFormat="false" ht="14.25" hidden="false" customHeight="false" outlineLevel="0" collapsed="false">
      <c r="G133" s="140"/>
      <c r="H133" s="141"/>
      <c r="I133" s="141"/>
      <c r="J133" s="141"/>
    </row>
    <row r="134" customFormat="false" ht="14.25" hidden="false" customHeight="false" outlineLevel="0" collapsed="false">
      <c r="G134" s="140"/>
      <c r="H134" s="141"/>
      <c r="I134" s="141"/>
      <c r="J134" s="141"/>
    </row>
    <row r="135" customFormat="false" ht="14.25" hidden="false" customHeight="false" outlineLevel="0" collapsed="false">
      <c r="G135" s="140"/>
      <c r="H135" s="141"/>
      <c r="I135" s="141"/>
      <c r="J135" s="141"/>
    </row>
    <row r="136" customFormat="false" ht="14.25" hidden="false" customHeight="false" outlineLevel="0" collapsed="false">
      <c r="G136" s="140"/>
      <c r="H136" s="141"/>
      <c r="I136" s="141"/>
      <c r="J136" s="141"/>
    </row>
    <row r="137" customFormat="false" ht="14.25" hidden="false" customHeight="false" outlineLevel="0" collapsed="false">
      <c r="G137" s="140"/>
      <c r="H137" s="141"/>
      <c r="I137" s="141"/>
      <c r="J137" s="141"/>
    </row>
  </sheetData>
  <autoFilter ref="A1:P39">
    <sortState ref="A2:P39">
      <sortCondition ref="A2:A39"/>
    </sortState>
  </autoFilter>
  <conditionalFormatting sqref="G1:G1048576">
    <cfRule type="cellIs" priority="2" operator="equal" aboveAverage="0" equalAverage="0" bottom="0" percent="0" rank="0" text="" dxfId="39">
      <formula>0</formula>
    </cfRule>
  </conditionalFormatting>
  <conditionalFormatting sqref="H1:L1048576">
    <cfRule type="colorScale" priority="3">
      <colorScale>
        <cfvo type="min" val="0"/>
        <cfvo type="percentile" val="50"/>
        <cfvo type="max" val="0"/>
        <color rgb="FFF8696B"/>
        <color rgb="FFFFEB84"/>
        <color rgb="FF63BE7B"/>
      </colorScale>
    </cfRule>
  </conditionalFormatting>
  <conditionalFormatting sqref="C1:E2 C3:C10 C17:E1048576 D3:E16">
    <cfRule type="duplicateValues" priority="4" aboveAverage="0" equalAverage="0" bottom="0" percent="0" rank="0" text="" dxfId="39"/>
  </conditionalFormatting>
  <dataValidations count="5">
    <dataValidation allowBlank="true" errorStyle="stop" operator="between" showDropDown="false" showErrorMessage="true" showInputMessage="true" sqref="M2:M39" type="list">
      <formula1>Drivers!$C$8:$C$13</formula1>
      <formula2>0</formula2>
    </dataValidation>
    <dataValidation allowBlank="true" errorStyle="stop" operator="between" showDropDown="false" showErrorMessage="true" showInputMessage="true" sqref="N2:N39" type="list">
      <formula1>Drivers!$B$21:$B$25</formula1>
      <formula2>0</formula2>
    </dataValidation>
    <dataValidation allowBlank="true" errorStyle="stop" operator="between" showDropDown="false" showErrorMessage="true" showInputMessage="true" sqref="O2:O39" type="list">
      <formula1>Drivers!$B$26:$B$30</formula1>
      <formula2>0</formula2>
    </dataValidation>
    <dataValidation allowBlank="true" errorStyle="stop" operator="between" showDropDown="false" showErrorMessage="true" showInputMessage="true" sqref="P2:P39" type="list">
      <formula1>Drivers!$B$31:$B$35</formula1>
      <formula2>0</formula2>
    </dataValidation>
    <dataValidation allowBlank="true" errorStyle="stop" operator="between" showDropDown="false" showErrorMessage="true" showInputMessage="true" sqref="F2:F1039" type="list">
      <formula1>References!$B$4:$B$10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U494"/>
  <sheetViews>
    <sheetView showFormulas="false" showGridLines="true" showRowColHeaders="true" showZeros="true" rightToLeft="false" tabSelected="true" showOutlineSymbols="true" defaultGridColor="true" view="normal" topLeftCell="A1" colorId="64" zoomScale="50" zoomScaleNormal="50" zoomScalePageLayoutView="100" workbookViewId="0">
      <pane xSplit="0" ySplit="1" topLeftCell="A2" activePane="bottomLeft" state="frozen"/>
      <selection pane="topLeft" activeCell="A1" activeCellId="0" sqref="A1"/>
      <selection pane="bottomLeft" activeCell="G37" activeCellId="0" sqref="G37"/>
    </sheetView>
  </sheetViews>
  <sheetFormatPr defaultColWidth="9.109375" defaultRowHeight="13.5" customHeight="false" zeroHeight="false" outlineLevelRow="0" outlineLevelCol="0"/>
  <cols>
    <col collapsed="false" customWidth="false" hidden="false" outlineLevel="0" max="1" min="1" style="115" width="9.11"/>
    <col collapsed="false" customWidth="true" hidden="false" outlineLevel="0" max="2" min="2" style="142" width="25.67"/>
    <col collapsed="false" customWidth="true" hidden="false" outlineLevel="0" max="3" min="3" style="142" width="10.66"/>
    <col collapsed="false" customWidth="true" hidden="false" outlineLevel="0" max="4" min="4" style="142" width="25.67"/>
    <col collapsed="false" customWidth="true" hidden="false" outlineLevel="0" max="5" min="5" style="142" width="18.34"/>
    <col collapsed="false" customWidth="true" hidden="false" outlineLevel="0" max="6" min="6" style="143" width="22.88"/>
    <col collapsed="false" customWidth="true" hidden="false" outlineLevel="0" max="7" min="7" style="144" width="57.11"/>
    <col collapsed="false" customWidth="true" hidden="false" outlineLevel="0" max="8" min="8" style="145" width="70.11"/>
    <col collapsed="false" customWidth="true" hidden="false" outlineLevel="0" max="9" min="9" style="145" width="23.56"/>
    <col collapsed="false" customWidth="true" hidden="false" outlineLevel="0" max="12" min="10" style="145" width="42.34"/>
    <col collapsed="false" customWidth="true" hidden="false" outlineLevel="0" max="13" min="13" style="146" width="15.56"/>
    <col collapsed="false" customWidth="true" hidden="false" outlineLevel="0" max="14" min="14" style="146" width="17.33"/>
    <col collapsed="false" customWidth="true" hidden="false" outlineLevel="0" max="15" min="15" style="146" width="15.56"/>
    <col collapsed="false" customWidth="true" hidden="false" outlineLevel="0" max="16" min="16" style="147" width="16.44"/>
    <col collapsed="false" customWidth="true" hidden="false" outlineLevel="0" max="17" min="17" style="147" width="15.56"/>
    <col collapsed="false" customWidth="true" hidden="false" outlineLevel="0" max="18" min="18" style="145" width="23"/>
    <col collapsed="false" customWidth="true" hidden="false" outlineLevel="0" max="20" min="19" style="145" width="26.44"/>
    <col collapsed="false" customWidth="true" hidden="false" outlineLevel="0" max="21" min="21" style="145" width="63.56"/>
    <col collapsed="false" customWidth="true" hidden="true" outlineLevel="0" max="23" min="22" style="115" width="11.53"/>
    <col collapsed="false" customWidth="false" hidden="true" outlineLevel="0" max="16384" min="24" style="115" width="9.11"/>
  </cols>
  <sheetData>
    <row r="1" customFormat="false" ht="49.5" hidden="false" customHeight="true" outlineLevel="0" collapsed="false">
      <c r="A1" s="148" t="s">
        <v>217</v>
      </c>
      <c r="B1" s="149" t="s">
        <v>103</v>
      </c>
      <c r="C1" s="150" t="s">
        <v>53</v>
      </c>
      <c r="D1" s="148" t="s">
        <v>218</v>
      </c>
      <c r="E1" s="148" t="s">
        <v>104</v>
      </c>
      <c r="F1" s="148" t="s">
        <v>219</v>
      </c>
      <c r="G1" s="151" t="s">
        <v>220</v>
      </c>
      <c r="H1" s="151" t="s">
        <v>105</v>
      </c>
      <c r="I1" s="151" t="s">
        <v>221</v>
      </c>
      <c r="J1" s="152" t="s">
        <v>222</v>
      </c>
      <c r="K1" s="152" t="s">
        <v>223</v>
      </c>
      <c r="L1" s="152" t="s">
        <v>224</v>
      </c>
      <c r="M1" s="151" t="s">
        <v>225</v>
      </c>
      <c r="N1" s="151" t="s">
        <v>226</v>
      </c>
      <c r="O1" s="151" t="s">
        <v>227</v>
      </c>
      <c r="P1" s="151" t="s">
        <v>228</v>
      </c>
      <c r="Q1" s="151" t="s">
        <v>229</v>
      </c>
      <c r="R1" s="151" t="s">
        <v>230</v>
      </c>
      <c r="S1" s="151" t="s">
        <v>231</v>
      </c>
      <c r="T1" s="151" t="s">
        <v>232</v>
      </c>
      <c r="U1" s="151" t="s">
        <v>233</v>
      </c>
    </row>
    <row r="2" customFormat="false" ht="43.5" hidden="false" customHeight="true" outlineLevel="0" collapsed="false">
      <c r="A2" s="153" t="n">
        <v>2</v>
      </c>
      <c r="B2" s="154" t="s">
        <v>69</v>
      </c>
      <c r="C2" s="155" t="str">
        <f aca="false">LEFT(E2,3)</f>
        <v>THR</v>
      </c>
      <c r="D2" s="156" t="s">
        <v>128</v>
      </c>
      <c r="E2" s="156" t="str">
        <f aca="false">_xlfn.TEXTBEFORE(F2,"-",2)</f>
        <v>THR-CRE</v>
      </c>
      <c r="F2" s="134" t="str">
        <f aca="false">L2 &amp; "-" &amp; COUNTIF($L$2:L2, L2)</f>
        <v>THR-CRE-1</v>
      </c>
      <c r="G2" s="157" t="s">
        <v>234</v>
      </c>
      <c r="H2" s="138"/>
      <c r="I2" s="157" t="s">
        <v>235</v>
      </c>
      <c r="J2" s="135" t="str">
        <f aca="false">VLOOKUP(    IF(
        ISNUMBER(FIND(",", I2)),
        LEFT(I2, FIND(",",I2) - 1),
        I2
    ),'Mitre Techniques'!$A:$T,4,FALSE())</f>
        <v>Credential Access</v>
      </c>
      <c r="K2" s="135" t="str">
        <f aca="false">VLOOKUP( IF(
        ISNUMBER(FIND(",", J2)),
        LEFT(J2, FIND(",",J2) - 1),
       J2
    ),'ATTACK and Kill Chain mapping'!$A:$C,2,FALSE())</f>
        <v>Credential Access</v>
      </c>
      <c r="L2" s="135" t="str">
        <f aca="false">VLOOKUP(K2,'ATTACK and Kill Chain mapping'!$F:$G,2,FALSE())</f>
        <v>THR-CRE</v>
      </c>
      <c r="M2" s="158" t="n">
        <v>0.7</v>
      </c>
      <c r="N2" s="158" t="n">
        <v>0.9</v>
      </c>
      <c r="O2" s="158" t="n">
        <v>0.9</v>
      </c>
      <c r="P2" s="159" t="n">
        <f aca="false">M2*N2*O2</f>
        <v>0.567</v>
      </c>
      <c r="Q2" s="159" t="n">
        <f aca="false">M2-P2</f>
        <v>0.133</v>
      </c>
      <c r="R2" s="160"/>
      <c r="S2" s="160"/>
      <c r="T2" s="160"/>
      <c r="U2" s="160"/>
    </row>
    <row r="3" customFormat="false" ht="43.5" hidden="false" customHeight="true" outlineLevel="0" collapsed="false">
      <c r="A3" s="153" t="n">
        <f aca="false">COUNTIF(E:E,E3)</f>
        <v>6</v>
      </c>
      <c r="B3" s="154" t="s">
        <v>69</v>
      </c>
      <c r="C3" s="155" t="str">
        <f aca="false">LEFT(E3,3)</f>
        <v>THR</v>
      </c>
      <c r="D3" s="156" t="s">
        <v>143</v>
      </c>
      <c r="E3" s="156" t="str">
        <f aca="false">_xlfn.TEXTBEFORE(F3,"-",2)</f>
        <v>THR-EXE</v>
      </c>
      <c r="F3" s="134" t="str">
        <f aca="false">L3 &amp; "-" &amp; COUNTIF($L$2:L3, L3)</f>
        <v>THR-EXE-1</v>
      </c>
      <c r="G3" s="157" t="s">
        <v>236</v>
      </c>
      <c r="H3" s="138"/>
      <c r="I3" s="157" t="s">
        <v>237</v>
      </c>
      <c r="J3" s="135" t="str">
        <f aca="false">VLOOKUP(    IF(
        ISNUMBER(FIND(",", I3)),
        LEFT(I3, FIND(",",I3) - 1),
        I3
    ),'Mitre Techniques'!$A:$T,4,FALSE())</f>
        <v>Execution, Persistence, Privilege Escalation</v>
      </c>
      <c r="K3" s="135" t="str">
        <f aca="false">VLOOKUP( IF(
        ISNUMBER(FIND(",", J3)),
        LEFT(J3, FIND(",",J3) - 1),
       J3
    ),'ATTACK and Kill Chain mapping'!$A:$C,2,FALSE())</f>
        <v>Execution</v>
      </c>
      <c r="L3" s="135" t="str">
        <f aca="false">VLOOKUP(K3,'ATTACK and Kill Chain mapping'!$F:$G,2,FALSE())</f>
        <v>THR-EXE</v>
      </c>
      <c r="M3" s="158" t="n">
        <v>0.7</v>
      </c>
      <c r="N3" s="158" t="n">
        <v>0.9</v>
      </c>
      <c r="O3" s="158" t="n">
        <v>0.9</v>
      </c>
      <c r="P3" s="159" t="n">
        <f aca="false">M3*N3*O3</f>
        <v>0.567</v>
      </c>
      <c r="Q3" s="159" t="n">
        <f aca="false">M3-P3</f>
        <v>0.133</v>
      </c>
      <c r="R3" s="160"/>
      <c r="S3" s="160"/>
      <c r="T3" s="160"/>
      <c r="U3" s="160"/>
    </row>
    <row r="4" customFormat="false" ht="43.5" hidden="false" customHeight="true" outlineLevel="0" collapsed="false">
      <c r="A4" s="153" t="n">
        <f aca="false">COUNTIF(E:E,E4)</f>
        <v>2</v>
      </c>
      <c r="B4" s="154" t="str">
        <f aca="false">VLOOKUP(LEFT(F4,2),'L1 UC'!C:D,2,FALSE())</f>
        <v>Cumulative IN risk</v>
      </c>
      <c r="C4" s="155" t="str">
        <f aca="false">LEFT(E4,3)</f>
        <v>IN-</v>
      </c>
      <c r="D4" s="156" t="s">
        <v>124</v>
      </c>
      <c r="E4" s="156" t="str">
        <f aca="false">_xlfn.TEXTBEFORE(F4,"-",2)</f>
        <v>IN-EXP</v>
      </c>
      <c r="F4" s="134" t="str">
        <f aca="false">L4 &amp; "-" &amp; COUNTIF($L$2:L4, L4)</f>
        <v>IN-EXP-1</v>
      </c>
      <c r="G4" s="157" t="s">
        <v>238</v>
      </c>
      <c r="H4" s="138"/>
      <c r="I4" s="157" t="s">
        <v>239</v>
      </c>
      <c r="J4" s="135" t="str">
        <f aca="false">VLOOKUP(    IF(
        ISNUMBER(FIND(",", I4)),
        LEFT(I4, FIND(",",I4) - 1),
        I4
    ),'Mitre Techniques'!$A:$T,4,FALSE())</f>
        <v>Initial Access</v>
      </c>
      <c r="K4" s="135" t="str">
        <f aca="false">VLOOKUP( IF(
        ISNUMBER(FIND(",", J4)),
        LEFT(J4, FIND(",",J4) - 1),
       J4
    ),'ATTACK and Kill Chain mapping'!$A:$C,2,FALSE())</f>
        <v>Exploitation</v>
      </c>
      <c r="L4" s="135" t="str">
        <f aca="false">VLOOKUP(K4,'ATTACK and Kill Chain mapping'!$F:$G,2,FALSE())</f>
        <v>IN-EXP</v>
      </c>
      <c r="M4" s="158" t="n">
        <v>0.7</v>
      </c>
      <c r="N4" s="158" t="n">
        <v>0.9</v>
      </c>
      <c r="O4" s="158" t="n">
        <v>0.9</v>
      </c>
      <c r="P4" s="159" t="n">
        <f aca="false">M4*N4*O4</f>
        <v>0.567</v>
      </c>
      <c r="Q4" s="159" t="n">
        <f aca="false">M4-P4</f>
        <v>0.133</v>
      </c>
      <c r="R4" s="160"/>
      <c r="S4" s="160"/>
      <c r="T4" s="160"/>
      <c r="U4" s="160"/>
    </row>
    <row r="5" customFormat="false" ht="43.5" hidden="false" customHeight="true" outlineLevel="0" collapsed="false">
      <c r="A5" s="153" t="n">
        <f aca="false">COUNTIF(E:E,E5)</f>
        <v>3</v>
      </c>
      <c r="B5" s="154" t="str">
        <f aca="false">VLOOKUP(LEFT(F5,2),'L1 UC'!C:D,2,FALSE())</f>
        <v>Cumulative IN risk</v>
      </c>
      <c r="C5" s="155" t="str">
        <f aca="false">LEFT(E5,3)</f>
        <v>IN-</v>
      </c>
      <c r="D5" s="156" t="s">
        <v>126</v>
      </c>
      <c r="E5" s="156" t="str">
        <f aca="false">_xlfn.TEXTBEFORE(F5,"-",2)</f>
        <v>IN-PER</v>
      </c>
      <c r="F5" s="134" t="str">
        <f aca="false">L5 &amp; "-" &amp; COUNTIF($L$2:L5, L5)</f>
        <v>IN-PER-1</v>
      </c>
      <c r="G5" s="157" t="s">
        <v>240</v>
      </c>
      <c r="H5" s="138"/>
      <c r="I5" s="157" t="s">
        <v>241</v>
      </c>
      <c r="J5" s="135" t="str">
        <f aca="false">VLOOKUP(    IF(
        ISNUMBER(FIND(",", I5)),
        LEFT(I5, FIND(",",I5) - 1),
        I5
    ),'Mitre Techniques'!$A:$T,4,FALSE())</f>
        <v>Persistence</v>
      </c>
      <c r="K5" s="135" t="str">
        <f aca="false">VLOOKUP( IF(
        ISNUMBER(FIND(",", J5)),
        LEFT(J5, FIND(",",J5) - 1),
       J5
    ),'ATTACK and Kill Chain mapping'!$A:$C,2,FALSE())</f>
        <v>Persistence</v>
      </c>
      <c r="L5" s="135" t="str">
        <f aca="false">VLOOKUP(K5,'ATTACK and Kill Chain mapping'!$F:$G,2,FALSE())</f>
        <v>IN-PER</v>
      </c>
      <c r="M5" s="158" t="n">
        <v>0.7</v>
      </c>
      <c r="N5" s="158" t="n">
        <v>0.9</v>
      </c>
      <c r="O5" s="158" t="n">
        <v>0.9</v>
      </c>
      <c r="P5" s="159" t="n">
        <f aca="false">M5*N5*O5</f>
        <v>0.567</v>
      </c>
      <c r="Q5" s="159" t="n">
        <f aca="false">M5-P5</f>
        <v>0.133</v>
      </c>
      <c r="R5" s="160"/>
      <c r="S5" s="160"/>
      <c r="T5" s="160"/>
      <c r="U5" s="160"/>
    </row>
    <row r="6" customFormat="false" ht="43.5" hidden="false" customHeight="true" outlineLevel="0" collapsed="false">
      <c r="A6" s="153" t="n">
        <f aca="false">COUNTIF(E:E,E6)</f>
        <v>13</v>
      </c>
      <c r="B6" s="154" t="str">
        <f aca="false">VLOOKUP(_xlfn.TEXTBEFORE(F6,"-",1),'L1 UC'!C:D,2,FALSE())</f>
        <v>Cumulative IN risk</v>
      </c>
      <c r="C6" s="155" t="str">
        <f aca="false">LEFT(E6,2)</f>
        <v>IN</v>
      </c>
      <c r="D6" s="156" t="str">
        <f aca="false">VLOOKUP(_xlfn.TEXTBEFORE(F6,"-",2),'L2 UC'!C:D,2,FALSE())</f>
        <v>Defense Evasion</v>
      </c>
      <c r="E6" s="156" t="str">
        <f aca="false">_xlfn.TEXTBEFORE(F6,"-",2)</f>
        <v>IN-DEF</v>
      </c>
      <c r="F6" s="134" t="str">
        <f aca="false">L6 &amp; "-" &amp; COUNTIF($L$2:L6, L6)</f>
        <v>IN-DEF-1</v>
      </c>
      <c r="G6" s="157" t="s">
        <v>242</v>
      </c>
      <c r="H6" s="138"/>
      <c r="I6" s="157" t="s">
        <v>243</v>
      </c>
      <c r="J6" s="135" t="str">
        <f aca="false">VLOOKUP(    IF(
        ISNUMBER(FIND(",", I6)),
        LEFT(I6, FIND(",",I6) - 1),
        I6
    ),'Mitre Techniques'!$A:$T,4,FALSE())</f>
        <v>Defense Evasion</v>
      </c>
      <c r="K6" s="135" t="str">
        <f aca="false">VLOOKUP( IF(
        ISNUMBER(FIND(",", J6)),
        LEFT(J6, FIND(",",J6) - 1),
       J6
    ),'ATTACK and Kill Chain mapping'!$A:$C,2,FALSE())</f>
        <v>Defense Evasion</v>
      </c>
      <c r="L6" s="135" t="str">
        <f aca="false">VLOOKUP(K6,'ATTACK and Kill Chain mapping'!$F:$G,2,FALSE())</f>
        <v>IN-DEF</v>
      </c>
      <c r="M6" s="158" t="n">
        <v>0.7</v>
      </c>
      <c r="N6" s="158" t="n">
        <v>0.9</v>
      </c>
      <c r="O6" s="158" t="n">
        <v>0.9</v>
      </c>
      <c r="P6" s="159" t="n">
        <f aca="false">M6*N6*O6</f>
        <v>0.567</v>
      </c>
      <c r="Q6" s="159" t="n">
        <f aca="false">M6-P6</f>
        <v>0.133</v>
      </c>
      <c r="R6" s="160"/>
      <c r="S6" s="160"/>
      <c r="T6" s="160"/>
      <c r="U6" s="160"/>
    </row>
    <row r="7" customFormat="false" ht="43.5" hidden="false" customHeight="true" outlineLevel="0" collapsed="false">
      <c r="A7" s="153" t="n">
        <f aca="false">COUNTIF(E:E,E7)</f>
        <v>3</v>
      </c>
      <c r="B7" s="154" t="str">
        <f aca="false">VLOOKUP(LEFT(F7,2),'L1 UC'!C:D,2,FALSE())</f>
        <v>Cumulative IN risk</v>
      </c>
      <c r="C7" s="155" t="str">
        <f aca="false">LEFT(E7,3)</f>
        <v>IN-</v>
      </c>
      <c r="D7" s="156" t="s">
        <v>126</v>
      </c>
      <c r="E7" s="156" t="str">
        <f aca="false">_xlfn.TEXTBEFORE(F7,"-",2)</f>
        <v>IN-PER</v>
      </c>
      <c r="F7" s="134" t="str">
        <f aca="false">L7 &amp; "-" &amp; COUNTIF($L$2:L7, L7)</f>
        <v>IN-PER-2</v>
      </c>
      <c r="G7" s="157" t="s">
        <v>244</v>
      </c>
      <c r="H7" s="138"/>
      <c r="I7" s="157" t="s">
        <v>245</v>
      </c>
      <c r="J7" s="135" t="str">
        <f aca="false">VLOOKUP(    IF(
        ISNUMBER(FIND(",", I7)),
        LEFT(I7, FIND(",",I7) - 1),
        I7
    ),'Mitre Techniques'!$A:$T,4,FALSE())</f>
        <v>Persistence, Privilege Escalation</v>
      </c>
      <c r="K7" s="135" t="str">
        <f aca="false">VLOOKUP( IF(
        ISNUMBER(FIND(",", J7)),
        LEFT(J7, FIND(",",J7) - 1),
       J7
    ),'ATTACK and Kill Chain mapping'!$A:$C,2,FALSE())</f>
        <v>Persistence</v>
      </c>
      <c r="L7" s="135" t="str">
        <f aca="false">VLOOKUP(K7,'ATTACK and Kill Chain mapping'!$F:$G,2,FALSE())</f>
        <v>IN-PER</v>
      </c>
      <c r="M7" s="158" t="n">
        <v>0.7</v>
      </c>
      <c r="N7" s="158" t="n">
        <v>0.9</v>
      </c>
      <c r="O7" s="158" t="n">
        <v>0.9</v>
      </c>
      <c r="P7" s="159" t="n">
        <f aca="false">M7*N7*O7</f>
        <v>0.567</v>
      </c>
      <c r="Q7" s="159" t="n">
        <f aca="false">M7-P7</f>
        <v>0.133</v>
      </c>
      <c r="R7" s="160"/>
      <c r="S7" s="160"/>
      <c r="T7" s="160"/>
      <c r="U7" s="160"/>
    </row>
    <row r="8" customFormat="false" ht="43.5" hidden="false" customHeight="true" outlineLevel="0" collapsed="false">
      <c r="A8" s="153" t="n">
        <f aca="false">COUNTIF(E:E,E8)</f>
        <v>6</v>
      </c>
      <c r="B8" s="154" t="s">
        <v>69</v>
      </c>
      <c r="C8" s="155" t="str">
        <f aca="false">LEFT(E8,3)</f>
        <v>THR</v>
      </c>
      <c r="D8" s="156" t="s">
        <v>143</v>
      </c>
      <c r="E8" s="156" t="str">
        <f aca="false">_xlfn.TEXTBEFORE(F8,"-",2)</f>
        <v>THR-EXE</v>
      </c>
      <c r="F8" s="134" t="str">
        <f aca="false">L8 &amp; "-" &amp; COUNTIF($L$2:L8, L8)</f>
        <v>THR-EXE-2</v>
      </c>
      <c r="G8" s="157" t="s">
        <v>246</v>
      </c>
      <c r="H8" s="138"/>
      <c r="I8" s="157" t="s">
        <v>247</v>
      </c>
      <c r="J8" s="135" t="str">
        <f aca="false">VLOOKUP(    IF(
        ISNUMBER(FIND(",", I8)),
        LEFT(I8, FIND(",",I8) - 1),
        I8
    ),'Mitre Techniques'!$A:$T,4,FALSE())</f>
        <v>Execution</v>
      </c>
      <c r="K8" s="135" t="str">
        <f aca="false">VLOOKUP( IF(
        ISNUMBER(FIND(",", J8)),
        LEFT(J8, FIND(",",J8) - 1),
       J8
    ),'ATTACK and Kill Chain mapping'!$A:$C,2,FALSE())</f>
        <v>Execution</v>
      </c>
      <c r="L8" s="135" t="str">
        <f aca="false">VLOOKUP(K8,'ATTACK and Kill Chain mapping'!$F:$G,2,FALSE())</f>
        <v>THR-EXE</v>
      </c>
      <c r="M8" s="158" t="n">
        <v>0.7</v>
      </c>
      <c r="N8" s="158" t="n">
        <v>0.4</v>
      </c>
      <c r="O8" s="158" t="n">
        <v>0.9</v>
      </c>
      <c r="P8" s="159" t="n">
        <f aca="false">M8*N8*O8</f>
        <v>0.252</v>
      </c>
      <c r="Q8" s="159" t="n">
        <f aca="false">M8-P8</f>
        <v>0.448</v>
      </c>
      <c r="R8" s="160"/>
      <c r="S8" s="160"/>
      <c r="T8" s="160"/>
      <c r="U8" s="160"/>
    </row>
    <row r="9" customFormat="false" ht="43.5" hidden="false" customHeight="true" outlineLevel="0" collapsed="false">
      <c r="A9" s="153" t="n">
        <f aca="false">COUNTIF(E:E,E9)</f>
        <v>13</v>
      </c>
      <c r="B9" s="154" t="str">
        <f aca="false">VLOOKUP(LEFT(F9,2),'L1 UC'!C:D,2,FALSE())</f>
        <v>Cumulative IN risk</v>
      </c>
      <c r="C9" s="155" t="str">
        <f aca="false">LEFT(E9,3)</f>
        <v>IN-</v>
      </c>
      <c r="D9" s="156" t="s">
        <v>128</v>
      </c>
      <c r="E9" s="156" t="str">
        <f aca="false">_xlfn.TEXTBEFORE(F9,"-",2)</f>
        <v>IN-DEF</v>
      </c>
      <c r="F9" s="134" t="str">
        <f aca="false">L9 &amp; "-" &amp; COUNTIF($L$2:L9, L9)</f>
        <v>IN-DEF-2</v>
      </c>
      <c r="G9" s="157" t="s">
        <v>248</v>
      </c>
      <c r="H9" s="138"/>
      <c r="I9" s="157" t="s">
        <v>249</v>
      </c>
      <c r="J9" s="135" t="str">
        <f aca="false">VLOOKUP(    IF(
        ISNUMBER(FIND(",", I9)),
        LEFT(I9, FIND(",",I9) - 1),
        I9
    ),'Mitre Techniques'!$A:$T,4,FALSE())</f>
        <v>Defense Evasion</v>
      </c>
      <c r="K9" s="135" t="str">
        <f aca="false">VLOOKUP( IF(
        ISNUMBER(FIND(",", J9)),
        LEFT(J9, FIND(",",J9) - 1),
       J9
    ),'ATTACK and Kill Chain mapping'!$A:$C,2,FALSE())</f>
        <v>Defense Evasion</v>
      </c>
      <c r="L9" s="135" t="str">
        <f aca="false">VLOOKUP(K9,'ATTACK and Kill Chain mapping'!$F:$G,2,FALSE())</f>
        <v>IN-DEF</v>
      </c>
      <c r="M9" s="158" t="n">
        <v>0.7</v>
      </c>
      <c r="N9" s="158" t="n">
        <v>0.5</v>
      </c>
      <c r="O9" s="158" t="n">
        <v>0.9</v>
      </c>
      <c r="P9" s="159" t="n">
        <f aca="false">M9*N9*O9</f>
        <v>0.315</v>
      </c>
      <c r="Q9" s="159" t="n">
        <f aca="false">M9-P9</f>
        <v>0.385</v>
      </c>
      <c r="R9" s="160"/>
      <c r="S9" s="160"/>
      <c r="T9" s="160"/>
      <c r="U9" s="160"/>
    </row>
    <row r="10" customFormat="false" ht="43.5" hidden="false" customHeight="true" outlineLevel="0" collapsed="false">
      <c r="A10" s="153" t="n">
        <f aca="false">COUNTIF(E:E,E10)</f>
        <v>5</v>
      </c>
      <c r="B10" s="154" t="str">
        <f aca="false">VLOOKUP(LEFT(F10,3),'L1 UC'!C:D,2,FALSE())</f>
        <v>Espionage / Data Theft</v>
      </c>
      <c r="C10" s="155" t="str">
        <f aca="false">LEFT(E10,3)</f>
        <v>ESP</v>
      </c>
      <c r="D10" s="156" t="str">
        <f aca="false">VLOOKUP(LEFT(F10,7),'L2 UC'!C:D,2,FALSE())</f>
        <v>Collection</v>
      </c>
      <c r="E10" s="156" t="str">
        <f aca="false">_xlfn.TEXTBEFORE(F10,"-",2)</f>
        <v>ESP-COL</v>
      </c>
      <c r="F10" s="134" t="str">
        <f aca="false">L10 &amp; "-" &amp; COUNTIF($L$2:L10, L10)</f>
        <v>ESP-COL-1</v>
      </c>
      <c r="G10" s="157" t="s">
        <v>250</v>
      </c>
      <c r="H10" s="138"/>
      <c r="I10" s="157" t="s">
        <v>251</v>
      </c>
      <c r="J10" s="135" t="str">
        <f aca="false">VLOOKUP(    IF(
        ISNUMBER(FIND(",", I10)),
        LEFT(I10, FIND(",",I10) - 1),
        I10
    ),'Mitre Techniques'!$A:$T,4,FALSE())</f>
        <v>Collection</v>
      </c>
      <c r="K10" s="135" t="str">
        <f aca="false">VLOOKUP( IF(
        ISNUMBER(FIND(",", J10)),
        LEFT(J10, FIND(",",J10) - 1),
       J10
    ),'ATTACK and Kill Chain mapping'!$A:$C,2,FALSE())</f>
        <v>Collection</v>
      </c>
      <c r="L10" s="135" t="str">
        <f aca="false">VLOOKUP(K10,'ATTACK and Kill Chain mapping'!$F:$G,2,FALSE())</f>
        <v>ESP-COL</v>
      </c>
      <c r="M10" s="158" t="n">
        <v>0.7</v>
      </c>
      <c r="N10" s="158" t="n">
        <v>0.9</v>
      </c>
      <c r="O10" s="158" t="n">
        <v>0.9</v>
      </c>
      <c r="P10" s="159" t="n">
        <f aca="false">M10*N10*O10</f>
        <v>0.567</v>
      </c>
      <c r="Q10" s="159" t="n">
        <f aca="false">M10-P10</f>
        <v>0.133</v>
      </c>
      <c r="R10" s="160"/>
      <c r="S10" s="160"/>
      <c r="T10" s="160"/>
      <c r="U10" s="160"/>
    </row>
    <row r="11" customFormat="false" ht="43.5" hidden="false" customHeight="true" outlineLevel="0" collapsed="false">
      <c r="A11" s="153" t="n">
        <f aca="false">COUNTIF(E:E,E11)</f>
        <v>4</v>
      </c>
      <c r="B11" s="154" t="s">
        <v>69</v>
      </c>
      <c r="C11" s="155" t="str">
        <f aca="false">LEFT(E11,2)</f>
        <v>TH</v>
      </c>
      <c r="D11" s="156" t="s">
        <v>146</v>
      </c>
      <c r="E11" s="156" t="str">
        <f aca="false">_xlfn.TEXTBEFORE(F11,"-",2)</f>
        <v>THR-CRE</v>
      </c>
      <c r="F11" s="134" t="str">
        <f aca="false">L11 &amp; "-" &amp; COUNTIF($L$2:L11, L11)</f>
        <v>THR-CRE-2</v>
      </c>
      <c r="G11" s="157" t="s">
        <v>252</v>
      </c>
      <c r="H11" s="138"/>
      <c r="I11" s="157" t="s">
        <v>253</v>
      </c>
      <c r="J11" s="135" t="str">
        <f aca="false">VLOOKUP(    IF(
        ISNUMBER(FIND(",", I11)),
        LEFT(I11, FIND(",",I11) - 1),
        I11
    ),'Mitre Techniques'!$A:$T,4,FALSE())</f>
        <v>Credential Access, Discovery</v>
      </c>
      <c r="K11" s="135" t="str">
        <f aca="false">VLOOKUP( IF(
        ISNUMBER(FIND(",", J11)),
        LEFT(J11, FIND(",",J11) - 1),
       J11
    ),'ATTACK and Kill Chain mapping'!$A:$C,2,FALSE())</f>
        <v>Credential Access</v>
      </c>
      <c r="L11" s="135" t="str">
        <f aca="false">VLOOKUP(K11,'ATTACK and Kill Chain mapping'!$F:$G,2,FALSE())</f>
        <v>THR-CRE</v>
      </c>
      <c r="M11" s="158" t="n">
        <v>0.7</v>
      </c>
      <c r="N11" s="158" t="n">
        <v>0.9</v>
      </c>
      <c r="O11" s="158" t="n">
        <v>0.9</v>
      </c>
      <c r="P11" s="159" t="n">
        <f aca="false">M11*N11*O11</f>
        <v>0.567</v>
      </c>
      <c r="Q11" s="159" t="n">
        <f aca="false">M11-P11</f>
        <v>0.133</v>
      </c>
      <c r="R11" s="160"/>
      <c r="S11" s="160"/>
      <c r="T11" s="160"/>
      <c r="U11" s="160"/>
    </row>
    <row r="12" customFormat="false" ht="43.5" hidden="false" customHeight="true" outlineLevel="0" collapsed="false">
      <c r="A12" s="153" t="n">
        <f aca="false">COUNTIF(E:E,E12)</f>
        <v>2</v>
      </c>
      <c r="B12" s="154" t="s">
        <v>69</v>
      </c>
      <c r="C12" s="155" t="str">
        <f aca="false">LEFT(E12,3)</f>
        <v>THR</v>
      </c>
      <c r="D12" s="156" t="s">
        <v>149</v>
      </c>
      <c r="E12" s="156" t="str">
        <f aca="false">_xlfn.TEXTBEFORE(F12,"-",2)</f>
        <v>THR-LAT</v>
      </c>
      <c r="F12" s="134" t="str">
        <f aca="false">L12 &amp; "-" &amp; COUNTIF($L$2:L12, L12)</f>
        <v>THR-LAT-1</v>
      </c>
      <c r="G12" s="157" t="s">
        <v>254</v>
      </c>
      <c r="H12" s="138"/>
      <c r="I12" s="157" t="s">
        <v>255</v>
      </c>
      <c r="J12" s="135" t="str">
        <f aca="false">VLOOKUP(    IF(
        ISNUMBER(FIND(",", I12)),
        LEFT(I12, FIND(",",I12) - 1),
        I12
    ),'Mitre Techniques'!$A:$T,4,FALSE())</f>
        <v>Lateral Movement</v>
      </c>
      <c r="K12" s="135" t="str">
        <f aca="false">VLOOKUP( IF(
        ISNUMBER(FIND(",", J12)),
        LEFT(J12, FIND(",",J12) - 1),
       J12
    ),'ATTACK and Kill Chain mapping'!$A:$C,2,FALSE())</f>
        <v>Lateral Movement</v>
      </c>
      <c r="L12" s="135" t="str">
        <f aca="false">VLOOKUP(K12,'ATTACK and Kill Chain mapping'!$F:$G,2,FALSE())</f>
        <v>THR-LAT</v>
      </c>
      <c r="M12" s="158" t="n">
        <v>0.7</v>
      </c>
      <c r="N12" s="158" t="n">
        <v>0.9</v>
      </c>
      <c r="O12" s="158" t="n">
        <v>0.9</v>
      </c>
      <c r="P12" s="159" t="n">
        <f aca="false">M12*N12*O12</f>
        <v>0.567</v>
      </c>
      <c r="Q12" s="159" t="n">
        <f aca="false">M12-P12</f>
        <v>0.133</v>
      </c>
      <c r="R12" s="160"/>
      <c r="S12" s="160"/>
      <c r="T12" s="160"/>
      <c r="U12" s="160"/>
    </row>
    <row r="13" customFormat="false" ht="43.5" hidden="false" customHeight="true" outlineLevel="0" collapsed="false">
      <c r="A13" s="153" t="n">
        <f aca="false">COUNTIF(E:E,E13)</f>
        <v>13</v>
      </c>
      <c r="B13" s="154" t="s">
        <v>66</v>
      </c>
      <c r="C13" s="155" t="str">
        <f aca="false">LEFT(E13,3)</f>
        <v>IN-</v>
      </c>
      <c r="D13" s="156" t="s">
        <v>128</v>
      </c>
      <c r="E13" s="156" t="str">
        <f aca="false">_xlfn.TEXTBEFORE(F13,"-",2)</f>
        <v>IN-DEF</v>
      </c>
      <c r="F13" s="134" t="str">
        <f aca="false">L13 &amp; "-" &amp; COUNTIF($L$2:L13, L13)</f>
        <v>IN-DEF-3</v>
      </c>
      <c r="G13" s="157" t="s">
        <v>256</v>
      </c>
      <c r="H13" s="138"/>
      <c r="I13" s="157" t="s">
        <v>257</v>
      </c>
      <c r="J13" s="135" t="str">
        <f aca="false">VLOOKUP(    IF(
        ISNUMBER(FIND(",", I13)),
        LEFT(I13, FIND(",",I13) - 1),
        I13
    ),'Mitre Techniques'!$A:$T,4,FALSE())</f>
        <v>Defense Evasion</v>
      </c>
      <c r="K13" s="135" t="str">
        <f aca="false">VLOOKUP( IF(
        ISNUMBER(FIND(",", J13)),
        LEFT(J13, FIND(",",J13) - 1),
       J13
    ),'ATTACK and Kill Chain mapping'!$A:$C,2,FALSE())</f>
        <v>Defense Evasion</v>
      </c>
      <c r="L13" s="135" t="str">
        <f aca="false">VLOOKUP(K13,'ATTACK and Kill Chain mapping'!$F:$G,2,FALSE())</f>
        <v>IN-DEF</v>
      </c>
      <c r="M13" s="158" t="n">
        <v>0.7</v>
      </c>
      <c r="N13" s="158" t="n">
        <v>0.3</v>
      </c>
      <c r="O13" s="158" t="n">
        <v>0.9</v>
      </c>
      <c r="P13" s="159" t="n">
        <f aca="false">M13*N13*O13</f>
        <v>0.189</v>
      </c>
      <c r="Q13" s="159" t="n">
        <f aca="false">M13-P13</f>
        <v>0.511</v>
      </c>
      <c r="R13" s="160"/>
      <c r="S13" s="160"/>
      <c r="T13" s="160"/>
      <c r="U13" s="160"/>
    </row>
    <row r="14" customFormat="false" ht="43.5" hidden="false" customHeight="true" outlineLevel="0" collapsed="false">
      <c r="A14" s="153" t="n">
        <f aca="false">COUNTIF(E:E,E14)</f>
        <v>5</v>
      </c>
      <c r="B14" s="154" t="s">
        <v>79</v>
      </c>
      <c r="C14" s="155" t="str">
        <f aca="false">LEFT(E14,3)</f>
        <v>ESP</v>
      </c>
      <c r="D14" s="156" t="s">
        <v>176</v>
      </c>
      <c r="E14" s="156" t="str">
        <f aca="false">_xlfn.TEXTBEFORE(F14,"-",2)</f>
        <v>ESP-COL</v>
      </c>
      <c r="F14" s="134" t="str">
        <f aca="false">L14 &amp; "-" &amp; COUNTIF($L$2:L14, L14)</f>
        <v>ESP-COL-2</v>
      </c>
      <c r="G14" s="157" t="s">
        <v>258</v>
      </c>
      <c r="H14" s="138"/>
      <c r="I14" s="157" t="s">
        <v>259</v>
      </c>
      <c r="J14" s="135" t="str">
        <f aca="false">VLOOKUP(    IF(
        ISNUMBER(FIND(",", I14)),
        LEFT(I14, FIND(",",I14) - 1),
        I14
    ),'Mitre Techniques'!$A:$T,4,FALSE())</f>
        <v>Collection</v>
      </c>
      <c r="K14" s="135" t="str">
        <f aca="false">VLOOKUP( IF(
        ISNUMBER(FIND(",", J14)),
        LEFT(J14, FIND(",",J14) - 1),
       J14
    ),'ATTACK and Kill Chain mapping'!$A:$C,2,FALSE())</f>
        <v>Collection</v>
      </c>
      <c r="L14" s="135" t="str">
        <f aca="false">VLOOKUP(K14,'ATTACK and Kill Chain mapping'!$F:$G,2,FALSE())</f>
        <v>ESP-COL</v>
      </c>
      <c r="M14" s="158" t="n">
        <v>0.7</v>
      </c>
      <c r="N14" s="158" t="n">
        <v>0.9</v>
      </c>
      <c r="O14" s="158" t="n">
        <v>0.9</v>
      </c>
      <c r="P14" s="159" t="n">
        <f aca="false">M14*N14*O14</f>
        <v>0.567</v>
      </c>
      <c r="Q14" s="159" t="n">
        <f aca="false">M14-P14</f>
        <v>0.133</v>
      </c>
      <c r="R14" s="160"/>
      <c r="S14" s="160"/>
      <c r="T14" s="160"/>
      <c r="U14" s="160"/>
    </row>
    <row r="15" customFormat="false" ht="43.5" hidden="false" customHeight="true" outlineLevel="0" collapsed="false">
      <c r="A15" s="153" t="n">
        <f aca="false">COUNTIF(E:E,E15)</f>
        <v>13</v>
      </c>
      <c r="B15" s="154" t="str">
        <f aca="false">VLOOKUP(LEFT(F15,2),'L1 UC'!C:D,2,FALSE())</f>
        <v>Cumulative IN risk</v>
      </c>
      <c r="C15" s="155" t="str">
        <f aca="false">LEFT(E15,3)</f>
        <v>IN-</v>
      </c>
      <c r="D15" s="156" t="s">
        <v>128</v>
      </c>
      <c r="E15" s="156" t="str">
        <f aca="false">_xlfn.TEXTBEFORE(F15,"-",2)</f>
        <v>IN-DEF</v>
      </c>
      <c r="F15" s="134" t="str">
        <f aca="false">L15 &amp; "-" &amp; COUNTIF($L$2:L15, L15)</f>
        <v>IN-DEF-4</v>
      </c>
      <c r="G15" s="157" t="s">
        <v>260</v>
      </c>
      <c r="H15" s="138"/>
      <c r="I15" s="157" t="s">
        <v>261</v>
      </c>
      <c r="J15" s="135" t="str">
        <f aca="false">VLOOKUP(    IF(
        ISNUMBER(FIND(",", I15)),
        LEFT(I15, FIND(",",I15) - 1),
        I15
    ),'Mitre Techniques'!$A:$T,4,FALSE())</f>
        <v>Defense Evasion, Initial Access, Persistence, Privilege Escalation</v>
      </c>
      <c r="K15" s="135" t="str">
        <f aca="false">VLOOKUP( IF(
        ISNUMBER(FIND(",", J15)),
        LEFT(J15, FIND(",",J15) - 1),
       J15
    ),'ATTACK and Kill Chain mapping'!$A:$C,2,FALSE())</f>
        <v>Defense Evasion</v>
      </c>
      <c r="L15" s="135" t="str">
        <f aca="false">VLOOKUP(K15,'ATTACK and Kill Chain mapping'!$F:$G,2,FALSE())</f>
        <v>IN-DEF</v>
      </c>
      <c r="M15" s="158" t="n">
        <v>0.7</v>
      </c>
      <c r="N15" s="158" t="n">
        <v>0.9</v>
      </c>
      <c r="O15" s="158" t="n">
        <v>0.9</v>
      </c>
      <c r="P15" s="159" t="n">
        <f aca="false">M15*N15*O15</f>
        <v>0.567</v>
      </c>
      <c r="Q15" s="159" t="n">
        <f aca="false">M15-P15</f>
        <v>0.133</v>
      </c>
      <c r="R15" s="160"/>
      <c r="S15" s="160"/>
      <c r="T15" s="160"/>
      <c r="U15" s="160"/>
    </row>
    <row r="16" customFormat="false" ht="43.5" hidden="false" customHeight="true" outlineLevel="0" collapsed="false">
      <c r="A16" s="153" t="n">
        <f aca="false">COUNTIF(E:E,E16)</f>
        <v>13</v>
      </c>
      <c r="B16" s="154" t="s">
        <v>66</v>
      </c>
      <c r="C16" s="155" t="str">
        <f aca="false">LEFT(E16,3)</f>
        <v>IN-</v>
      </c>
      <c r="D16" s="156" t="s">
        <v>128</v>
      </c>
      <c r="E16" s="156" t="str">
        <f aca="false">_xlfn.TEXTBEFORE(F16,"-",2)</f>
        <v>IN-DEF</v>
      </c>
      <c r="F16" s="134" t="str">
        <f aca="false">L16 &amp; "-" &amp; COUNTIF($L$2:L16, L16)</f>
        <v>IN-DEF-5</v>
      </c>
      <c r="G16" s="157" t="s">
        <v>262</v>
      </c>
      <c r="H16" s="138"/>
      <c r="I16" s="157" t="s">
        <v>263</v>
      </c>
      <c r="J16" s="135" t="str">
        <f aca="false">VLOOKUP(    IF(
        ISNUMBER(FIND(",", I16)),
        LEFT(I16, FIND(",",I16) - 1),
        I16
    ),'Mitre Techniques'!$A:$T,4,FALSE())</f>
        <v>Defense Evasion</v>
      </c>
      <c r="K16" s="135" t="str">
        <f aca="false">VLOOKUP( IF(
        ISNUMBER(FIND(",", J16)),
        LEFT(J16, FIND(",",J16) - 1),
       J16
    ),'ATTACK and Kill Chain mapping'!$A:$C,2,FALSE())</f>
        <v>Defense Evasion</v>
      </c>
      <c r="L16" s="135" t="str">
        <f aca="false">VLOOKUP(K16,'ATTACK and Kill Chain mapping'!$F:$G,2,FALSE())</f>
        <v>IN-DEF</v>
      </c>
      <c r="M16" s="158" t="n">
        <v>0.7</v>
      </c>
      <c r="N16" s="158" t="n">
        <v>0.9</v>
      </c>
      <c r="O16" s="158" t="n">
        <v>0.9</v>
      </c>
      <c r="P16" s="159" t="n">
        <f aca="false">M16*N16*O16</f>
        <v>0.567</v>
      </c>
      <c r="Q16" s="159" t="n">
        <f aca="false">M16-P16</f>
        <v>0.133</v>
      </c>
      <c r="R16" s="160"/>
      <c r="S16" s="160"/>
      <c r="T16" s="160"/>
      <c r="U16" s="160"/>
    </row>
    <row r="17" customFormat="false" ht="43.5" hidden="false" customHeight="true" outlineLevel="0" collapsed="false">
      <c r="A17" s="153" t="n">
        <f aca="false">COUNTIF(E:E,E17)</f>
        <v>6</v>
      </c>
      <c r="B17" s="154" t="str">
        <f aca="false">VLOOKUP(LEFT(F17,3),'L1 UC'!C:D,2,FALSE())</f>
        <v>Cumulative THROUGH risk</v>
      </c>
      <c r="C17" s="155" t="str">
        <f aca="false">LEFT(E17,3)</f>
        <v>THR</v>
      </c>
      <c r="D17" s="156" t="str">
        <f aca="false">VLOOKUP(LEFT(F17,7),'L2 UC'!C:D,2,FALSE())</f>
        <v>Execution</v>
      </c>
      <c r="E17" s="156" t="str">
        <f aca="false">_xlfn.TEXTBEFORE(F17,"-",2)</f>
        <v>THR-EXE</v>
      </c>
      <c r="F17" s="134" t="str">
        <f aca="false">L17 &amp; "-" &amp; COUNTIF($L$2:L17, L17)</f>
        <v>THR-EXE-3</v>
      </c>
      <c r="G17" s="157" t="s">
        <v>264</v>
      </c>
      <c r="H17" s="138"/>
      <c r="I17" s="157" t="s">
        <v>265</v>
      </c>
      <c r="J17" s="135" t="str">
        <f aca="false">VLOOKUP(    IF(
        ISNUMBER(FIND(",", I17)),
        LEFT(I17, FIND(",",I17) - 1),
        I17
    ),'Mitre Techniques'!$A:$T,4,FALSE())</f>
        <v>Execution</v>
      </c>
      <c r="K17" s="135" t="str">
        <f aca="false">VLOOKUP( IF(
        ISNUMBER(FIND(",", J17)),
        LEFT(J17, FIND(",",J17) - 1),
       J17
    ),'ATTACK and Kill Chain mapping'!$A:$C,2,FALSE())</f>
        <v>Execution</v>
      </c>
      <c r="L17" s="135" t="str">
        <f aca="false">VLOOKUP(K17,'ATTACK and Kill Chain mapping'!$F:$G,2,FALSE())</f>
        <v>THR-EXE</v>
      </c>
      <c r="M17" s="158" t="n">
        <v>0.7</v>
      </c>
      <c r="N17" s="158" t="n">
        <v>0.2</v>
      </c>
      <c r="O17" s="158" t="n">
        <v>0.9</v>
      </c>
      <c r="P17" s="159" t="n">
        <f aca="false">M17*N17*O17</f>
        <v>0.126</v>
      </c>
      <c r="Q17" s="159" t="n">
        <f aca="false">M17-P17</f>
        <v>0.574</v>
      </c>
      <c r="R17" s="160"/>
      <c r="S17" s="160"/>
      <c r="T17" s="160"/>
      <c r="U17" s="160"/>
    </row>
    <row r="18" customFormat="false" ht="43.5" hidden="false" customHeight="true" outlineLevel="0" collapsed="false">
      <c r="A18" s="153" t="n">
        <f aca="false">COUNTIF(E:E,E18)</f>
        <v>4</v>
      </c>
      <c r="B18" s="154" t="str">
        <f aca="false">VLOOKUP(LEFT(F18,3),'L1 UC'!C:D,2,FALSE())</f>
        <v>Cumulative THROUGH risk</v>
      </c>
      <c r="C18" s="155" t="str">
        <f aca="false">LEFT(E18,3)</f>
        <v>THR</v>
      </c>
      <c r="D18" s="156" t="s">
        <v>137</v>
      </c>
      <c r="E18" s="156" t="str">
        <f aca="false">_xlfn.TEXTBEFORE(F18,"-",2)</f>
        <v>THR-DIS</v>
      </c>
      <c r="F18" s="134" t="str">
        <f aca="false">L18 &amp; "-" &amp; COUNTIF($L$2:L18, L18)</f>
        <v>THR-DIS-1</v>
      </c>
      <c r="G18" s="157" t="s">
        <v>266</v>
      </c>
      <c r="H18" s="138"/>
      <c r="I18" s="157" t="s">
        <v>267</v>
      </c>
      <c r="J18" s="135" t="str">
        <f aca="false">VLOOKUP(    IF(
        ISNUMBER(FIND(",", I18)),
        LEFT(I18, FIND(",",I18) - 1),
        I18
    ),'Mitre Techniques'!$A:$T,4,FALSE())</f>
        <v>Discovery</v>
      </c>
      <c r="K18" s="135" t="str">
        <f aca="false">VLOOKUP( IF(
        ISNUMBER(FIND(",", J18)),
        LEFT(J18, FIND(",",J18) - 1),
       J18
    ),'ATTACK and Kill Chain mapping'!$A:$C,2,FALSE())</f>
        <v>Discovery</v>
      </c>
      <c r="L18" s="135" t="str">
        <f aca="false">VLOOKUP(K18,'ATTACK and Kill Chain mapping'!$F:$G,2,FALSE())</f>
        <v>THR-DIS</v>
      </c>
      <c r="M18" s="158" t="n">
        <v>0.7</v>
      </c>
      <c r="N18" s="158" t="n">
        <v>0.9</v>
      </c>
      <c r="O18" s="158" t="n">
        <v>0.9</v>
      </c>
      <c r="P18" s="159" t="n">
        <f aca="false">M18*N18*O18</f>
        <v>0.567</v>
      </c>
      <c r="Q18" s="159" t="n">
        <f aca="false">M18-P18</f>
        <v>0.133</v>
      </c>
      <c r="R18" s="160"/>
      <c r="S18" s="160"/>
      <c r="T18" s="160"/>
      <c r="U18" s="160"/>
    </row>
    <row r="19" customFormat="false" ht="43.5" hidden="false" customHeight="true" outlineLevel="0" collapsed="false">
      <c r="A19" s="153" t="n">
        <f aca="false">COUNTIF(E:E,E19)</f>
        <v>4</v>
      </c>
      <c r="B19" s="154" t="s">
        <v>69</v>
      </c>
      <c r="C19" s="155" t="str">
        <f aca="false">LEFT(E19,3)</f>
        <v>THR</v>
      </c>
      <c r="D19" s="156" t="s">
        <v>146</v>
      </c>
      <c r="E19" s="156" t="str">
        <f aca="false">_xlfn.TEXTBEFORE(F19,"-",2)</f>
        <v>THR-CRE</v>
      </c>
      <c r="F19" s="134" t="str">
        <f aca="false">L19 &amp; "-" &amp; COUNTIF($L$2:L19, L19)</f>
        <v>THR-CRE-3</v>
      </c>
      <c r="G19" s="157" t="s">
        <v>268</v>
      </c>
      <c r="H19" s="138"/>
      <c r="I19" s="157" t="s">
        <v>253</v>
      </c>
      <c r="J19" s="135" t="str">
        <f aca="false">VLOOKUP(    IF(
        ISNUMBER(FIND(",", I19)),
        LEFT(I19, FIND(",",I19) - 1),
        I19
    ),'Mitre Techniques'!$A:$T,4,FALSE())</f>
        <v>Credential Access, Discovery</v>
      </c>
      <c r="K19" s="135" t="str">
        <f aca="false">VLOOKUP( IF(
        ISNUMBER(FIND(",", J19)),
        LEFT(J19, FIND(",",J19) - 1),
       J19
    ),'ATTACK and Kill Chain mapping'!$A:$C,2,FALSE())</f>
        <v>Credential Access</v>
      </c>
      <c r="L19" s="135" t="str">
        <f aca="false">VLOOKUP(K19,'ATTACK and Kill Chain mapping'!$F:$G,2,FALSE())</f>
        <v>THR-CRE</v>
      </c>
      <c r="M19" s="158" t="n">
        <v>0.9</v>
      </c>
      <c r="N19" s="158" t="n">
        <v>0.3</v>
      </c>
      <c r="O19" s="158" t="n">
        <v>1</v>
      </c>
      <c r="P19" s="159" t="n">
        <f aca="false">M19*N19*O19</f>
        <v>0.27</v>
      </c>
      <c r="Q19" s="159" t="n">
        <f aca="false">M19-P19</f>
        <v>0.63</v>
      </c>
      <c r="R19" s="160"/>
      <c r="S19" s="160"/>
      <c r="T19" s="160"/>
      <c r="U19" s="160"/>
    </row>
    <row r="20" customFormat="false" ht="43.5" hidden="false" customHeight="true" outlineLevel="0" collapsed="false">
      <c r="A20" s="153" t="n">
        <f aca="false">COUNTIF(E:E,E20)</f>
        <v>13</v>
      </c>
      <c r="B20" s="154" t="str">
        <f aca="false">VLOOKUP(LEFT(F20,2),'L1 UC'!C:D,2,FALSE())</f>
        <v>Cumulative IN risk</v>
      </c>
      <c r="C20" s="155" t="str">
        <f aca="false">LEFT(E20,3)</f>
        <v>IN-</v>
      </c>
      <c r="D20" s="156" t="s">
        <v>128</v>
      </c>
      <c r="E20" s="156" t="str">
        <f aca="false">_xlfn.TEXTBEFORE(F20,"-",2)</f>
        <v>IN-DEF</v>
      </c>
      <c r="F20" s="134" t="str">
        <f aca="false">L20 &amp; "-" &amp; COUNTIF($L$2:L20, L20)</f>
        <v>IN-DEF-6</v>
      </c>
      <c r="G20" s="157" t="s">
        <v>269</v>
      </c>
      <c r="H20" s="138"/>
      <c r="I20" s="157" t="s">
        <v>270</v>
      </c>
      <c r="J20" s="135" t="str">
        <f aca="false">VLOOKUP(    IF(
        ISNUMBER(FIND(",", I20)),
        LEFT(I20, FIND(",",I20) - 1),
        I20
    ),'Mitre Techniques'!$A:$T,4,FALSE())</f>
        <v>Defense Evasion, Privilege Escalation</v>
      </c>
      <c r="K20" s="135" t="str">
        <f aca="false">VLOOKUP( IF(
        ISNUMBER(FIND(",", J20)),
        LEFT(J20, FIND(",",J20) - 1),
       J20
    ),'ATTACK and Kill Chain mapping'!$A:$C,2,FALSE())</f>
        <v>Defense Evasion</v>
      </c>
      <c r="L20" s="135" t="str">
        <f aca="false">VLOOKUP(K20,'ATTACK and Kill Chain mapping'!$F:$G,2,FALSE())</f>
        <v>IN-DEF</v>
      </c>
      <c r="M20" s="158" t="n">
        <v>0.9</v>
      </c>
      <c r="N20" s="158" t="n">
        <v>0.4</v>
      </c>
      <c r="O20" s="158" t="n">
        <v>1</v>
      </c>
      <c r="P20" s="159" t="n">
        <f aca="false">M20*N20*O20</f>
        <v>0.36</v>
      </c>
      <c r="Q20" s="159" t="n">
        <f aca="false">M20-P20</f>
        <v>0.54</v>
      </c>
      <c r="R20" s="160"/>
      <c r="S20" s="160"/>
      <c r="T20" s="160"/>
      <c r="U20" s="160"/>
    </row>
    <row r="21" customFormat="false" ht="43.5" hidden="false" customHeight="true" outlineLevel="0" collapsed="false">
      <c r="A21" s="153" t="n">
        <f aca="false">COUNTIF(E:E,E21)</f>
        <v>2</v>
      </c>
      <c r="B21" s="154" t="str">
        <f aca="false">VLOOKUP(LEFT(F21,2),'L1 UC'!C:D,2,FALSE())</f>
        <v>Cumulative IN risk</v>
      </c>
      <c r="C21" s="155" t="str">
        <f aca="false">LEFT(E21,3)</f>
        <v>IN-</v>
      </c>
      <c r="D21" s="156" t="s">
        <v>124</v>
      </c>
      <c r="E21" s="156" t="str">
        <f aca="false">_xlfn.TEXTBEFORE(F21,"-",2)</f>
        <v>IN-EXP</v>
      </c>
      <c r="F21" s="134" t="str">
        <f aca="false">L21 &amp; "-" &amp; COUNTIF($L$2:L21, L21)</f>
        <v>IN-EXP-2</v>
      </c>
      <c r="G21" s="157" t="s">
        <v>271</v>
      </c>
      <c r="H21" s="138"/>
      <c r="I21" s="157" t="s">
        <v>272</v>
      </c>
      <c r="J21" s="135" t="str">
        <f aca="false">VLOOKUP(    IF(
        ISNUMBER(FIND(",", I21)),
        LEFT(I21, FIND(",",I21) - 1),
        I21
    ),'Mitre Techniques'!$A:$T,4,FALSE())</f>
        <v>Initial Access, Lateral Movement</v>
      </c>
      <c r="K21" s="135" t="str">
        <f aca="false">VLOOKUP( IF(
        ISNUMBER(FIND(",", J21)),
        LEFT(J21, FIND(",",J21) - 1),
       J21
    ),'ATTACK and Kill Chain mapping'!$A:$C,2,FALSE())</f>
        <v>Exploitation</v>
      </c>
      <c r="L21" s="135" t="str">
        <f aca="false">VLOOKUP(K21,'ATTACK and Kill Chain mapping'!$F:$G,2,FALSE())</f>
        <v>IN-EXP</v>
      </c>
      <c r="M21" s="158" t="n">
        <v>0.9</v>
      </c>
      <c r="N21" s="158" t="n">
        <v>0.6</v>
      </c>
      <c r="O21" s="158" t="n">
        <v>1</v>
      </c>
      <c r="P21" s="159" t="n">
        <f aca="false">M21*N21*O21</f>
        <v>0.54</v>
      </c>
      <c r="Q21" s="159" t="n">
        <f aca="false">M21-P21</f>
        <v>0.36</v>
      </c>
      <c r="R21" s="160"/>
      <c r="S21" s="160"/>
      <c r="T21" s="160"/>
      <c r="U21" s="158"/>
    </row>
    <row r="22" customFormat="false" ht="43.5" hidden="false" customHeight="true" outlineLevel="0" collapsed="false">
      <c r="A22" s="153" t="n">
        <f aca="false">COUNTIF(E:E,E22)</f>
        <v>13</v>
      </c>
      <c r="B22" s="154" t="str">
        <f aca="false">VLOOKUP(LEFT(F22,2),'L1 UC'!C:D,2,FALSE())</f>
        <v>Cumulative IN risk</v>
      </c>
      <c r="C22" s="155" t="str">
        <f aca="false">LEFT(E22,3)</f>
        <v>IN-</v>
      </c>
      <c r="D22" s="156" t="s">
        <v>128</v>
      </c>
      <c r="E22" s="156" t="str">
        <f aca="false">_xlfn.TEXTBEFORE(F22,"-",2)</f>
        <v>IN-DEF</v>
      </c>
      <c r="F22" s="134" t="str">
        <f aca="false">L22 &amp; "-" &amp; COUNTIF($L$2:L22, L22)</f>
        <v>IN-DEF-7</v>
      </c>
      <c r="G22" s="157" t="s">
        <v>273</v>
      </c>
      <c r="H22" s="138"/>
      <c r="I22" s="157" t="s">
        <v>274</v>
      </c>
      <c r="J22" s="135" t="str">
        <f aca="false">VLOOKUP(    IF(
        ISNUMBER(FIND(",", I22)),
        LEFT(I22, FIND(",",I22) - 1),
        I22
    ),'Mitre Techniques'!$A:$T,4,FALSE())</f>
        <v>Defense Evasion</v>
      </c>
      <c r="K22" s="135" t="str">
        <f aca="false">VLOOKUP( IF(
        ISNUMBER(FIND(",", J22)),
        LEFT(J22, FIND(",",J22) - 1),
       J22
    ),'ATTACK and Kill Chain mapping'!$A:$C,2,FALSE())</f>
        <v>Defense Evasion</v>
      </c>
      <c r="L22" s="135" t="str">
        <f aca="false">VLOOKUP(K22,'ATTACK and Kill Chain mapping'!$F:$G,2,FALSE())</f>
        <v>IN-DEF</v>
      </c>
      <c r="M22" s="158" t="n">
        <v>0.9</v>
      </c>
      <c r="N22" s="158" t="n">
        <v>0.8</v>
      </c>
      <c r="O22" s="158" t="n">
        <v>1</v>
      </c>
      <c r="P22" s="159" t="n">
        <f aca="false">M22*N22*O22</f>
        <v>0.72</v>
      </c>
      <c r="Q22" s="159" t="n">
        <f aca="false">M22-P22</f>
        <v>0.18</v>
      </c>
      <c r="R22" s="160"/>
      <c r="S22" s="160"/>
      <c r="T22" s="160"/>
      <c r="U22" s="160"/>
    </row>
    <row r="23" customFormat="false" ht="43.5" hidden="false" customHeight="true" outlineLevel="0" collapsed="false">
      <c r="A23" s="153" t="n">
        <f aca="false">COUNTIF(E:E,E23)</f>
        <v>13</v>
      </c>
      <c r="B23" s="154" t="str">
        <f aca="false">VLOOKUP(LEFT(F23,2),'L1 UC'!C:D,2,FALSE())</f>
        <v>Cumulative IN risk</v>
      </c>
      <c r="C23" s="155" t="str">
        <f aca="false">LEFT(E23,3)</f>
        <v>IN-</v>
      </c>
      <c r="D23" s="156" t="s">
        <v>128</v>
      </c>
      <c r="E23" s="156" t="str">
        <f aca="false">_xlfn.TEXTBEFORE(F23,"-",2)</f>
        <v>IN-DEF</v>
      </c>
      <c r="F23" s="134" t="str">
        <f aca="false">L23 &amp; "-" &amp; COUNTIF($L$2:L23, L23)</f>
        <v>IN-DEF-8</v>
      </c>
      <c r="G23" s="157" t="s">
        <v>275</v>
      </c>
      <c r="H23" s="138"/>
      <c r="I23" s="157" t="s">
        <v>276</v>
      </c>
      <c r="J23" s="135" t="str">
        <f aca="false">VLOOKUP(    IF(
        ISNUMBER(FIND(",", I23)),
        LEFT(I23, FIND(",",I23) - 1),
        I23
    ),'Mitre Techniques'!$A:$T,4,FALSE())</f>
        <v>Defense Evasion, Privilege Escalation</v>
      </c>
      <c r="K23" s="135" t="str">
        <f aca="false">VLOOKUP( IF(
        ISNUMBER(FIND(",", J23)),
        LEFT(J23, FIND(",",J23) - 1),
       J23
    ),'ATTACK and Kill Chain mapping'!$A:$C,2,FALSE())</f>
        <v>Defense Evasion</v>
      </c>
      <c r="L23" s="135" t="str">
        <f aca="false">VLOOKUP(K23,'ATTACK and Kill Chain mapping'!$F:$G,2,FALSE())</f>
        <v>IN-DEF</v>
      </c>
      <c r="M23" s="158" t="n">
        <v>0.9</v>
      </c>
      <c r="N23" s="158" t="n">
        <v>0.1</v>
      </c>
      <c r="O23" s="158" t="n">
        <v>1</v>
      </c>
      <c r="P23" s="159" t="n">
        <f aca="false">M23*N23*O23</f>
        <v>0.09</v>
      </c>
      <c r="Q23" s="159" t="n">
        <f aca="false">M23-P23</f>
        <v>0.81</v>
      </c>
      <c r="R23" s="160"/>
      <c r="S23" s="160"/>
      <c r="T23" s="160"/>
      <c r="U23" s="160"/>
    </row>
    <row r="24" customFormat="false" ht="43.5" hidden="false" customHeight="true" outlineLevel="0" collapsed="false">
      <c r="A24" s="153" t="n">
        <f aca="false">COUNTIF(E:E,E24)</f>
        <v>2</v>
      </c>
      <c r="B24" s="154" t="str">
        <f aca="false">VLOOKUP(LEFT(F24,3),'L1 UC'!C:D,2,FALSE())</f>
        <v>Cumulative THROUGH risk</v>
      </c>
      <c r="C24" s="155" t="str">
        <f aca="false">LEFT(E24,3)</f>
        <v>THR</v>
      </c>
      <c r="D24" s="156" t="str">
        <f aca="false">VLOOKUP(LEFT(F24,7),'L2 UC'!C:D,2,FALSE())</f>
        <v>Lateral Movement</v>
      </c>
      <c r="E24" s="156" t="str">
        <f aca="false">_xlfn.TEXTBEFORE(F24,"-",2)</f>
        <v>THR-LAT</v>
      </c>
      <c r="F24" s="134" t="str">
        <f aca="false">L24 &amp; "-" &amp; COUNTIF($L$2:L24, L24)</f>
        <v>THR-LAT-2</v>
      </c>
      <c r="G24" s="157" t="s">
        <v>277</v>
      </c>
      <c r="H24" s="138"/>
      <c r="I24" s="157" t="s">
        <v>255</v>
      </c>
      <c r="J24" s="135" t="str">
        <f aca="false">VLOOKUP(    IF(
        ISNUMBER(FIND(",", I24)),
        LEFT(I24, FIND(",",I24) - 1),
        I24
    ),'Mitre Techniques'!$A:$T,4,FALSE())</f>
        <v>Lateral Movement</v>
      </c>
      <c r="K24" s="135" t="str">
        <f aca="false">VLOOKUP( IF(
        ISNUMBER(FIND(",", J24)),
        LEFT(J24, FIND(",",J24) - 1),
       J24
    ),'ATTACK and Kill Chain mapping'!$A:$C,2,FALSE())</f>
        <v>Lateral Movement</v>
      </c>
      <c r="L24" s="135" t="str">
        <f aca="false">VLOOKUP(K24,'ATTACK and Kill Chain mapping'!$F:$G,2,FALSE())</f>
        <v>THR-LAT</v>
      </c>
      <c r="M24" s="158" t="n">
        <v>0.9</v>
      </c>
      <c r="N24" s="158" t="n">
        <v>1</v>
      </c>
      <c r="O24" s="158" t="n">
        <v>1</v>
      </c>
      <c r="P24" s="159" t="n">
        <f aca="false">M24*N24*O24</f>
        <v>0.9</v>
      </c>
      <c r="Q24" s="159" t="n">
        <f aca="false">M24-P24</f>
        <v>0</v>
      </c>
      <c r="R24" s="160"/>
      <c r="S24" s="160"/>
      <c r="T24" s="160"/>
      <c r="U24" s="158"/>
    </row>
    <row r="25" customFormat="false" ht="43.5" hidden="false" customHeight="true" outlineLevel="0" collapsed="false">
      <c r="A25" s="153" t="n">
        <f aca="false">COUNTIF(E:E,E25)</f>
        <v>6</v>
      </c>
      <c r="B25" s="154" t="str">
        <f aca="false">VLOOKUP(LEFT(F25,3),'L1 UC'!C:D,2,FALSE())</f>
        <v>Cumulative THROUGH risk</v>
      </c>
      <c r="C25" s="155" t="str">
        <f aca="false">LEFT(E25,3)</f>
        <v>THR</v>
      </c>
      <c r="D25" s="156" t="str">
        <f aca="false">VLOOKUP(LEFT(F25,7),'L2 UC'!C:D,2,FALSE())</f>
        <v>Execution</v>
      </c>
      <c r="E25" s="156" t="str">
        <f aca="false">_xlfn.TEXTBEFORE(F25,"-",2)</f>
        <v>THR-EXE</v>
      </c>
      <c r="F25" s="134" t="str">
        <f aca="false">L25 &amp; "-" &amp; COUNTIF($L$2:L25, L25)</f>
        <v>THR-EXE-4</v>
      </c>
      <c r="G25" s="157" t="s">
        <v>278</v>
      </c>
      <c r="H25" s="138"/>
      <c r="I25" s="157" t="s">
        <v>247</v>
      </c>
      <c r="J25" s="135" t="str">
        <f aca="false">VLOOKUP(    IF(
        ISNUMBER(FIND(",", I25)),
        LEFT(I25, FIND(",",I25) - 1),
        I25
    ),'Mitre Techniques'!$A:$T,4,FALSE())</f>
        <v>Execution</v>
      </c>
      <c r="K25" s="135" t="str">
        <f aca="false">VLOOKUP( IF(
        ISNUMBER(FIND(",", J25)),
        LEFT(J25, FIND(",",J25) - 1),
       J25
    ),'ATTACK and Kill Chain mapping'!$A:$C,2,FALSE())</f>
        <v>Execution</v>
      </c>
      <c r="L25" s="135" t="str">
        <f aca="false">VLOOKUP(K25,'ATTACK and Kill Chain mapping'!$F:$G,2,FALSE())</f>
        <v>THR-EXE</v>
      </c>
      <c r="M25" s="158" t="n">
        <v>0.9</v>
      </c>
      <c r="N25" s="158" t="n">
        <v>1</v>
      </c>
      <c r="O25" s="158" t="n">
        <v>1</v>
      </c>
      <c r="P25" s="159" t="n">
        <f aca="false">M25*N25*O25</f>
        <v>0.9</v>
      </c>
      <c r="Q25" s="159" t="n">
        <f aca="false">M25-P25</f>
        <v>0</v>
      </c>
      <c r="R25" s="160"/>
      <c r="S25" s="160"/>
      <c r="T25" s="160"/>
      <c r="U25" s="160"/>
    </row>
    <row r="26" customFormat="false" ht="43.5" hidden="false" customHeight="true" outlineLevel="0" collapsed="false">
      <c r="A26" s="153" t="n">
        <f aca="false">COUNTIF(E:E,E26)</f>
        <v>5</v>
      </c>
      <c r="B26" s="154" t="str">
        <f aca="false">VLOOKUP(LEFT(F26,3),'L1 UC'!C:D,2,FALSE())</f>
        <v>Espionage / Data Theft</v>
      </c>
      <c r="C26" s="155" t="str">
        <f aca="false">LEFT(E26,3)</f>
        <v>ESP</v>
      </c>
      <c r="D26" s="156" t="str">
        <f aca="false">VLOOKUP(LEFT(F26,7),'L2 UC'!C:D,2,FALSE())</f>
        <v>Collection</v>
      </c>
      <c r="E26" s="156" t="str">
        <f aca="false">_xlfn.TEXTBEFORE(F26,"-",2)</f>
        <v>ESP-COL</v>
      </c>
      <c r="F26" s="134" t="str">
        <f aca="false">L26 &amp; "-" &amp; COUNTIF($L$2:L26, L26)</f>
        <v>ESP-COL-3</v>
      </c>
      <c r="G26" s="157" t="s">
        <v>279</v>
      </c>
      <c r="H26" s="138"/>
      <c r="I26" s="157" t="s">
        <v>280</v>
      </c>
      <c r="J26" s="135" t="str">
        <f aca="false">VLOOKUP(    IF(
        ISNUMBER(FIND(",", I26)),
        LEFT(I26, FIND(",",I26) - 1),
        I26
    ),'Mitre Techniques'!$A:$T,4,FALSE())</f>
        <v>Collection</v>
      </c>
      <c r="K26" s="135" t="str">
        <f aca="false">VLOOKUP( IF(
        ISNUMBER(FIND(",", J26)),
        LEFT(J26, FIND(",",J26) - 1),
       J26
    ),'ATTACK and Kill Chain mapping'!$A:$C,2,FALSE())</f>
        <v>Collection</v>
      </c>
      <c r="L26" s="135" t="str">
        <f aca="false">VLOOKUP(K26,'ATTACK and Kill Chain mapping'!$F:$G,2,FALSE())</f>
        <v>ESP-COL</v>
      </c>
      <c r="M26" s="158" t="n">
        <v>0.9</v>
      </c>
      <c r="N26" s="158" t="n">
        <v>1</v>
      </c>
      <c r="O26" s="158" t="n">
        <v>1</v>
      </c>
      <c r="P26" s="159" t="n">
        <f aca="false">M26*N26*O26</f>
        <v>0.9</v>
      </c>
      <c r="Q26" s="159" t="n">
        <f aca="false">M26-P26</f>
        <v>0</v>
      </c>
      <c r="R26" s="160"/>
      <c r="S26" s="160"/>
      <c r="T26" s="160"/>
      <c r="U26" s="158"/>
    </row>
    <row r="27" customFormat="false" ht="43.5" hidden="false" customHeight="true" outlineLevel="0" collapsed="false">
      <c r="A27" s="153" t="n">
        <f aca="false">COUNTIF(E:E,E27)</f>
        <v>4</v>
      </c>
      <c r="B27" s="154" t="str">
        <f aca="false">VLOOKUP(LEFT(F27,3),'L1 UC'!C:D,2,FALSE())</f>
        <v>Cumulative THROUGH risk</v>
      </c>
      <c r="C27" s="155" t="str">
        <f aca="false">LEFT(E27,3)</f>
        <v>THR</v>
      </c>
      <c r="D27" s="156" t="str">
        <f aca="false">VLOOKUP(LEFT(F27,7),'L2 UC'!C:D,2,FALSE())</f>
        <v>Discovery</v>
      </c>
      <c r="E27" s="156" t="str">
        <f aca="false">_xlfn.TEXTBEFORE(F27,"-",2)</f>
        <v>THR-DIS</v>
      </c>
      <c r="F27" s="134" t="str">
        <f aca="false">L27 &amp; "-" &amp; COUNTIF($L$2:L27, L27)</f>
        <v>THR-DIS-2</v>
      </c>
      <c r="G27" s="157" t="s">
        <v>281</v>
      </c>
      <c r="H27" s="138"/>
      <c r="I27" s="157" t="s">
        <v>282</v>
      </c>
      <c r="J27" s="135" t="str">
        <f aca="false">VLOOKUP(    IF(
        ISNUMBER(FIND(",", I27)),
        LEFT(I27, FIND(",",I27) - 1),
        I27
    ),'Mitre Techniques'!$A:$T,4,FALSE())</f>
        <v>Discovery</v>
      </c>
      <c r="K27" s="135" t="str">
        <f aca="false">VLOOKUP( IF(
        ISNUMBER(FIND(",", J27)),
        LEFT(J27, FIND(",",J27) - 1),
       J27
    ),'ATTACK and Kill Chain mapping'!$A:$C,2,FALSE())</f>
        <v>Discovery</v>
      </c>
      <c r="L27" s="135" t="str">
        <f aca="false">VLOOKUP(K27,'ATTACK and Kill Chain mapping'!$F:$G,2,FALSE())</f>
        <v>THR-DIS</v>
      </c>
      <c r="M27" s="158" t="n">
        <v>0.9</v>
      </c>
      <c r="N27" s="158" t="n">
        <v>1</v>
      </c>
      <c r="O27" s="158" t="n">
        <v>1</v>
      </c>
      <c r="P27" s="159" t="n">
        <f aca="false">M27*N27*O27</f>
        <v>0.9</v>
      </c>
      <c r="Q27" s="159" t="n">
        <f aca="false">M27-P27</f>
        <v>0</v>
      </c>
      <c r="R27" s="160"/>
      <c r="S27" s="160"/>
      <c r="T27" s="160"/>
      <c r="U27" s="160"/>
    </row>
    <row r="28" customFormat="false" ht="43.5" hidden="false" customHeight="true" outlineLevel="0" collapsed="false">
      <c r="A28" s="153" t="n">
        <f aca="false">COUNTIF(E:E,E28)</f>
        <v>5</v>
      </c>
      <c r="B28" s="154" t="str">
        <f aca="false">VLOOKUP(LEFT(F28,3),'L1 UC'!C:D,2,FALSE())</f>
        <v>Espionage / Data Theft</v>
      </c>
      <c r="C28" s="155" t="str">
        <f aca="false">LEFT(E28,3)</f>
        <v>ESP</v>
      </c>
      <c r="D28" s="156" t="str">
        <f aca="false">VLOOKUP(LEFT(F28,7),'L2 UC'!C:D,2,FALSE())</f>
        <v>Collection</v>
      </c>
      <c r="E28" s="156" t="str">
        <f aca="false">_xlfn.TEXTBEFORE(F28,"-",2)</f>
        <v>ESP-COL</v>
      </c>
      <c r="F28" s="134" t="str">
        <f aca="false">L28 &amp; "-" &amp; COUNTIF($L$2:L28, L28)</f>
        <v>ESP-COL-4</v>
      </c>
      <c r="G28" s="157" t="s">
        <v>283</v>
      </c>
      <c r="H28" s="138"/>
      <c r="I28" s="157" t="s">
        <v>284</v>
      </c>
      <c r="J28" s="135" t="str">
        <f aca="false">VLOOKUP(    IF(
        ISNUMBER(FIND(",", I28)),
        LEFT(I28, FIND(",",I28) - 1),
        I28
    ),'Mitre Techniques'!$A:$T,4,FALSE())</f>
        <v>Collection, Credential Access</v>
      </c>
      <c r="K28" s="135" t="str">
        <f aca="false">VLOOKUP( IF(
        ISNUMBER(FIND(",", J28)),
        LEFT(J28, FIND(",",J28) - 1),
       J28
    ),'ATTACK and Kill Chain mapping'!$A:$C,2,FALSE())</f>
        <v>Collection</v>
      </c>
      <c r="L28" s="135" t="str">
        <f aca="false">VLOOKUP(K28,'ATTACK and Kill Chain mapping'!$F:$G,2,FALSE())</f>
        <v>ESP-COL</v>
      </c>
      <c r="M28" s="158" t="n">
        <v>0.9</v>
      </c>
      <c r="N28" s="158" t="n">
        <v>1</v>
      </c>
      <c r="O28" s="158" t="n">
        <v>1</v>
      </c>
      <c r="P28" s="159" t="n">
        <f aca="false">M28*N28*O28</f>
        <v>0.9</v>
      </c>
      <c r="Q28" s="159" t="n">
        <f aca="false">M28-P28</f>
        <v>0</v>
      </c>
      <c r="R28" s="160"/>
      <c r="S28" s="160"/>
      <c r="T28" s="160"/>
      <c r="U28" s="160"/>
    </row>
    <row r="29" customFormat="false" ht="43.5" hidden="false" customHeight="true" outlineLevel="0" collapsed="false">
      <c r="A29" s="153" t="n">
        <f aca="false">COUNTIF(E:E,E29)</f>
        <v>5</v>
      </c>
      <c r="B29" s="154" t="str">
        <f aca="false">VLOOKUP(LEFT(F29,3),'L1 UC'!C:D,2,FALSE())</f>
        <v>Espionage / Data Theft</v>
      </c>
      <c r="C29" s="155" t="str">
        <f aca="false">LEFT(E29,3)</f>
        <v>ESP</v>
      </c>
      <c r="D29" s="156" t="str">
        <f aca="false">VLOOKUP(LEFT(F29,7),'L2 UC'!C:D,2,FALSE())</f>
        <v>Collection</v>
      </c>
      <c r="E29" s="156" t="str">
        <f aca="false">_xlfn.TEXTBEFORE(F29,"-",2)</f>
        <v>ESP-COL</v>
      </c>
      <c r="F29" s="134" t="str">
        <f aca="false">L29 &amp; "-" &amp; COUNTIF($L$2:L29, L29)</f>
        <v>ESP-COL-5</v>
      </c>
      <c r="G29" s="157" t="s">
        <v>285</v>
      </c>
      <c r="H29" s="138"/>
      <c r="I29" s="157" t="s">
        <v>286</v>
      </c>
      <c r="J29" s="135" t="str">
        <f aca="false">VLOOKUP(    IF(
        ISNUMBER(FIND(",", I29)),
        LEFT(I29, FIND(",",I29) - 1),
        I29
    ),'Mitre Techniques'!$A:$T,4,FALSE())</f>
        <v>Collection, Credential Access</v>
      </c>
      <c r="K29" s="135" t="str">
        <f aca="false">VLOOKUP( IF(
        ISNUMBER(FIND(",", J29)),
        LEFT(J29, FIND(",",J29) - 1),
       J29
    ),'ATTACK and Kill Chain mapping'!$A:$C,2,FALSE())</f>
        <v>Collection</v>
      </c>
      <c r="L29" s="135" t="str">
        <f aca="false">VLOOKUP(K29,'ATTACK and Kill Chain mapping'!$F:$G,2,FALSE())</f>
        <v>ESP-COL</v>
      </c>
      <c r="M29" s="158" t="n">
        <v>0.9</v>
      </c>
      <c r="N29" s="158" t="n">
        <v>1</v>
      </c>
      <c r="O29" s="158" t="n">
        <v>1</v>
      </c>
      <c r="P29" s="159" t="n">
        <f aca="false">M29*N29*O29</f>
        <v>0.9</v>
      </c>
      <c r="Q29" s="159" t="n">
        <f aca="false">M29-P29</f>
        <v>0</v>
      </c>
      <c r="R29" s="160"/>
      <c r="S29" s="160"/>
      <c r="T29" s="160"/>
      <c r="U29" s="160"/>
    </row>
    <row r="30" customFormat="false" ht="43.5" hidden="false" customHeight="true" outlineLevel="0" collapsed="false">
      <c r="A30" s="153" t="n">
        <f aca="false">COUNTIF(E:E,E30)</f>
        <v>13</v>
      </c>
      <c r="B30" s="154" t="s">
        <v>66</v>
      </c>
      <c r="C30" s="155" t="str">
        <f aca="false">LEFT(E30,3)</f>
        <v>IN-</v>
      </c>
      <c r="D30" s="156" t="s">
        <v>128</v>
      </c>
      <c r="E30" s="156" t="str">
        <f aca="false">_xlfn.TEXTBEFORE(F30,"-",2)</f>
        <v>IN-DEF</v>
      </c>
      <c r="F30" s="134" t="str">
        <f aca="false">L30 &amp; "-" &amp; COUNTIF($L$2:L30, L30)</f>
        <v>IN-DEF-9</v>
      </c>
      <c r="G30" s="157" t="s">
        <v>287</v>
      </c>
      <c r="H30" s="138"/>
      <c r="I30" s="157" t="s">
        <v>270</v>
      </c>
      <c r="J30" s="135" t="str">
        <f aca="false">VLOOKUP(    IF(
        ISNUMBER(FIND(",", I30)),
        LEFT(I30, FIND(",",I30) - 1),
        I30
    ),'Mitre Techniques'!$A:$T,4,FALSE())</f>
        <v>Defense Evasion, Privilege Escalation</v>
      </c>
      <c r="K30" s="135" t="str">
        <f aca="false">VLOOKUP( IF(
        ISNUMBER(FIND(",", J30)),
        LEFT(J30, FIND(",",J30) - 1),
       J30
    ),'ATTACK and Kill Chain mapping'!$A:$C,2,FALSE())</f>
        <v>Defense Evasion</v>
      </c>
      <c r="L30" s="135" t="str">
        <f aca="false">VLOOKUP(K30,'ATTACK and Kill Chain mapping'!$F:$G,2,FALSE())</f>
        <v>IN-DEF</v>
      </c>
      <c r="M30" s="158" t="n">
        <v>0.9</v>
      </c>
      <c r="N30" s="158" t="n">
        <v>1</v>
      </c>
      <c r="O30" s="158" t="n">
        <v>1</v>
      </c>
      <c r="P30" s="159" t="n">
        <f aca="false">M30*N30*O30</f>
        <v>0.9</v>
      </c>
      <c r="Q30" s="159" t="n">
        <f aca="false">M30-P30</f>
        <v>0</v>
      </c>
      <c r="R30" s="160"/>
      <c r="S30" s="160"/>
      <c r="T30" s="160"/>
      <c r="U30" s="160"/>
    </row>
    <row r="31" customFormat="false" ht="43.5" hidden="false" customHeight="true" outlineLevel="0" collapsed="false">
      <c r="A31" s="153" t="n">
        <f aca="false">COUNTIF(E:E,E31)</f>
        <v>4</v>
      </c>
      <c r="B31" s="154" t="str">
        <f aca="false">VLOOKUP(LEFT(F31,3),'L1 UC'!C:D,2,FALSE())</f>
        <v>Cumulative THROUGH risk</v>
      </c>
      <c r="C31" s="155" t="str">
        <f aca="false">LEFT(E31,3)</f>
        <v>THR</v>
      </c>
      <c r="D31" s="156" t="str">
        <f aca="false">VLOOKUP(LEFT(F31,7),'L2 UC'!C:D,2,FALSE())</f>
        <v>Discovery</v>
      </c>
      <c r="E31" s="156" t="str">
        <f aca="false">_xlfn.TEXTBEFORE(F31,"-",2)</f>
        <v>THR-DIS</v>
      </c>
      <c r="F31" s="134" t="str">
        <f aca="false">L31 &amp; "-" &amp; COUNTIF($L$2:L31, L31)</f>
        <v>THR-DIS-3</v>
      </c>
      <c r="G31" s="157" t="s">
        <v>288</v>
      </c>
      <c r="H31" s="138"/>
      <c r="I31" s="157" t="s">
        <v>289</v>
      </c>
      <c r="J31" s="135" t="str">
        <f aca="false">VLOOKUP(    IF(
        ISNUMBER(FIND(",", I31)),
        LEFT(I31, FIND(",",I31) - 1),
        I31
    ),'Mitre Techniques'!$A:$T,4,FALSE())</f>
        <v>Discovery</v>
      </c>
      <c r="K31" s="135" t="str">
        <f aca="false">VLOOKUP( IF(
        ISNUMBER(FIND(",", J31)),
        LEFT(J31, FIND(",",J31) - 1),
       J31
    ),'ATTACK and Kill Chain mapping'!$A:$C,2,FALSE())</f>
        <v>Discovery</v>
      </c>
      <c r="L31" s="135" t="str">
        <f aca="false">VLOOKUP(K31,'ATTACK and Kill Chain mapping'!$F:$G,2,FALSE())</f>
        <v>THR-DIS</v>
      </c>
      <c r="M31" s="158" t="n">
        <v>0.7</v>
      </c>
      <c r="N31" s="158" t="n">
        <v>0.9</v>
      </c>
      <c r="O31" s="158" t="n">
        <v>0.9</v>
      </c>
      <c r="P31" s="159" t="n">
        <f aca="false">M31*N31*O31</f>
        <v>0.567</v>
      </c>
      <c r="Q31" s="159" t="n">
        <f aca="false">M31-P31</f>
        <v>0.133</v>
      </c>
      <c r="R31" s="160"/>
      <c r="S31" s="160"/>
      <c r="T31" s="160"/>
      <c r="U31" s="160"/>
    </row>
    <row r="32" customFormat="false" ht="43.5" hidden="false" customHeight="true" outlineLevel="0" collapsed="false">
      <c r="A32" s="153" t="n">
        <f aca="false">COUNTIF(E:E,E32)</f>
        <v>13</v>
      </c>
      <c r="B32" s="154" t="str">
        <f aca="false">VLOOKUP(LEFT(F32,2),'L1 UC'!C:D,2,FALSE())</f>
        <v>Cumulative IN risk</v>
      </c>
      <c r="C32" s="155" t="str">
        <f aca="false">LEFT(E32,3)</f>
        <v>IN-</v>
      </c>
      <c r="D32" s="156" t="str">
        <f aca="false">VLOOKUP(LEFT(F32,6),'L2 UC'!C:D,2,FALSE())</f>
        <v>Defense Evasion</v>
      </c>
      <c r="E32" s="156" t="str">
        <f aca="false">_xlfn.TEXTBEFORE(F32,"-",2)</f>
        <v>IN-DEF</v>
      </c>
      <c r="F32" s="134" t="str">
        <f aca="false">L32 &amp; "-" &amp; COUNTIF($L$2:L32, L32)</f>
        <v>IN-DEF-10</v>
      </c>
      <c r="G32" s="157" t="s">
        <v>290</v>
      </c>
      <c r="H32" s="138"/>
      <c r="I32" s="157" t="s">
        <v>257</v>
      </c>
      <c r="J32" s="135" t="str">
        <f aca="false">VLOOKUP(    IF(
        ISNUMBER(FIND(",", I32)),
        LEFT(I32, FIND(",",I32) - 1),
        I32
    ),'Mitre Techniques'!$A:$T,4,FALSE())</f>
        <v>Defense Evasion</v>
      </c>
      <c r="K32" s="135" t="str">
        <f aca="false">VLOOKUP( IF(
        ISNUMBER(FIND(",", J32)),
        LEFT(J32, FIND(",",J32) - 1),
       J32
    ),'ATTACK and Kill Chain mapping'!$A:$C,2,FALSE())</f>
        <v>Defense Evasion</v>
      </c>
      <c r="L32" s="135" t="str">
        <f aca="false">VLOOKUP(K32,'ATTACK and Kill Chain mapping'!$F:$G,2,FALSE())</f>
        <v>IN-DEF</v>
      </c>
      <c r="M32" s="158" t="n">
        <v>0.7</v>
      </c>
      <c r="N32" s="158" t="n">
        <v>0.9</v>
      </c>
      <c r="O32" s="158" t="n">
        <v>0.9</v>
      </c>
      <c r="P32" s="159" t="n">
        <f aca="false">M32*N32*O32</f>
        <v>0.567</v>
      </c>
      <c r="Q32" s="159" t="n">
        <f aca="false">M32-P32</f>
        <v>0.133</v>
      </c>
      <c r="R32" s="160"/>
      <c r="S32" s="160"/>
      <c r="T32" s="160"/>
      <c r="U32" s="160"/>
    </row>
    <row r="33" customFormat="false" ht="43.5" hidden="false" customHeight="true" outlineLevel="0" collapsed="false">
      <c r="A33" s="153" t="n">
        <f aca="false">COUNTIF(E:E,E33)</f>
        <v>4</v>
      </c>
      <c r="B33" s="154" t="s">
        <v>69</v>
      </c>
      <c r="C33" s="155" t="str">
        <f aca="false">LEFT(E33,3)</f>
        <v>THR</v>
      </c>
      <c r="D33" s="156" t="s">
        <v>291</v>
      </c>
      <c r="E33" s="156" t="str">
        <f aca="false">_xlfn.TEXTBEFORE(F33,"-",2)</f>
        <v>THR-DIS</v>
      </c>
      <c r="F33" s="134" t="s">
        <v>292</v>
      </c>
      <c r="G33" s="157" t="s">
        <v>293</v>
      </c>
      <c r="H33" s="138"/>
      <c r="I33" s="157" t="s">
        <v>294</v>
      </c>
      <c r="J33" s="135" t="str">
        <f aca="false">VLOOKUP(    IF(
        ISNUMBER(FIND(",", I33)),
        LEFT(I33, FIND(",",I33) - 1),
        I33
    ),'Mitre Techniques'!$A:$T,4,FALSE())</f>
        <v>Discovery</v>
      </c>
      <c r="K33" s="135" t="str">
        <f aca="false">VLOOKUP( IF(
        ISNUMBER(FIND(",", J33)),
        LEFT(J33, FIND(",",J33) - 1),
       J33
    ),'ATTACK and Kill Chain mapping'!$A:$C,2,FALSE())</f>
        <v>Discovery</v>
      </c>
      <c r="L33" s="135" t="str">
        <f aca="false">VLOOKUP(K33,'ATTACK and Kill Chain mapping'!$F:$G,2,FALSE())</f>
        <v>THR-DIS</v>
      </c>
      <c r="M33" s="158" t="n">
        <v>0.7</v>
      </c>
      <c r="N33" s="158" t="n">
        <v>0.9</v>
      </c>
      <c r="O33" s="158" t="n">
        <v>0.9</v>
      </c>
      <c r="P33" s="159" t="n">
        <f aca="false">M33*N33*O33</f>
        <v>0.567</v>
      </c>
      <c r="Q33" s="159" t="n">
        <f aca="false">M33-P33</f>
        <v>0.133</v>
      </c>
      <c r="R33" s="160"/>
      <c r="S33" s="160"/>
      <c r="T33" s="160"/>
      <c r="U33" s="160"/>
    </row>
    <row r="34" customFormat="false" ht="43.5" hidden="false" customHeight="true" outlineLevel="0" collapsed="false">
      <c r="A34" s="153" t="n">
        <f aca="false">COUNTIF(E:E,E34)</f>
        <v>4</v>
      </c>
      <c r="B34" s="154" t="str">
        <f aca="false">VLOOKUP(_xlfn.TEXTBEFORE(F34,"-",1),'L1 UC'!C:D,2,FALSE())</f>
        <v>Cumulative THROUGH risk</v>
      </c>
      <c r="C34" s="155" t="str">
        <f aca="false">LEFT(E34,2)</f>
        <v>TH</v>
      </c>
      <c r="D34" s="156" t="str">
        <f aca="false">VLOOKUP(_xlfn.TEXTBEFORE(F34,"-",2),'L2 UC'!C:D,2,FALSE())</f>
        <v>Credential Access</v>
      </c>
      <c r="E34" s="156" t="s">
        <v>145</v>
      </c>
      <c r="F34" s="134" t="str">
        <f aca="false">L34 &amp; "-" &amp; COUNTIF($L$2:L34, L34)</f>
        <v>THR-CRE-4</v>
      </c>
      <c r="G34" s="157" t="s">
        <v>295</v>
      </c>
      <c r="H34" s="138"/>
      <c r="I34" s="157" t="s">
        <v>296</v>
      </c>
      <c r="J34" s="135" t="str">
        <f aca="false">VLOOKUP(    IF(
        ISNUMBER(FIND(",", I34)),
        LEFT(I34, FIND(",",I34) - 1),
        I34
    ),'Mitre Techniques'!$A:$T,4,FALSE())</f>
        <v>Credential Access</v>
      </c>
      <c r="K34" s="135" t="str">
        <f aca="false">VLOOKUP( IF(
        ISNUMBER(FIND(",", J34)),
        LEFT(J34, FIND(",",J34) - 1),
       J34
    ),'ATTACK and Kill Chain mapping'!$A:$C,2,FALSE())</f>
        <v>Credential Access</v>
      </c>
      <c r="L34" s="135" t="str">
        <f aca="false">VLOOKUP(K34,'ATTACK and Kill Chain mapping'!$F:$G,2,FALSE())</f>
        <v>THR-CRE</v>
      </c>
      <c r="M34" s="158" t="n">
        <v>0.7</v>
      </c>
      <c r="N34" s="158" t="n">
        <v>0.9</v>
      </c>
      <c r="O34" s="158" t="n">
        <v>0.9</v>
      </c>
      <c r="P34" s="159" t="n">
        <f aca="false">M34*N34*O34</f>
        <v>0.567</v>
      </c>
      <c r="Q34" s="159" t="n">
        <f aca="false">M34-P34</f>
        <v>0.133</v>
      </c>
      <c r="R34" s="160"/>
      <c r="S34" s="160"/>
      <c r="T34" s="160"/>
      <c r="U34" s="160"/>
    </row>
    <row r="35" customFormat="false" ht="43.5" hidden="false" customHeight="true" outlineLevel="0" collapsed="false">
      <c r="A35" s="153" t="n">
        <f aca="false">COUNTIF(E:E,E35)</f>
        <v>13</v>
      </c>
      <c r="B35" s="154" t="str">
        <f aca="false">VLOOKUP(_xlfn.TEXTBEFORE(F35,"-",1),'L1 UC'!C:D,2,FALSE())</f>
        <v>Cumulative IN risk</v>
      </c>
      <c r="C35" s="155" t="str">
        <f aca="false">LEFT(E35,2)</f>
        <v>IN</v>
      </c>
      <c r="D35" s="156" t="str">
        <f aca="false">VLOOKUP(_xlfn.TEXTBEFORE(F35,"-",2),'L2 UC'!C:D,2,FALSE())</f>
        <v>Defense Evasion</v>
      </c>
      <c r="E35" s="156" t="str">
        <f aca="false">_xlfn.TEXTBEFORE(F35,"-",2)</f>
        <v>IN-DEF</v>
      </c>
      <c r="F35" s="134" t="str">
        <f aca="false">L35 &amp; "-" &amp; COUNTIF($L$2:L35, L35)</f>
        <v>IN-DEF-11</v>
      </c>
      <c r="G35" s="157" t="s">
        <v>297</v>
      </c>
      <c r="H35" s="138"/>
      <c r="I35" s="157" t="s">
        <v>261</v>
      </c>
      <c r="J35" s="135" t="str">
        <f aca="false">VLOOKUP(    IF(
        ISNUMBER(FIND(",", I35)),
        LEFT(I35, FIND(",",I35) - 1),
        I35
    ),'Mitre Techniques'!$A:$T,4,FALSE())</f>
        <v>Defense Evasion, Initial Access, Persistence, Privilege Escalation</v>
      </c>
      <c r="K35" s="135" t="str">
        <f aca="false">VLOOKUP( IF(
        ISNUMBER(FIND(",", J35)),
        LEFT(J35, FIND(",",J35) - 1),
       J35
    ),'ATTACK and Kill Chain mapping'!$A:$C,2,FALSE())</f>
        <v>Defense Evasion</v>
      </c>
      <c r="L35" s="135" t="str">
        <f aca="false">VLOOKUP(K35,'ATTACK and Kill Chain mapping'!$F:$G,2,FALSE())</f>
        <v>IN-DEF</v>
      </c>
      <c r="M35" s="158" t="n">
        <v>0.7</v>
      </c>
      <c r="N35" s="158" t="n">
        <v>0.9</v>
      </c>
      <c r="O35" s="158" t="n">
        <v>0.9</v>
      </c>
      <c r="P35" s="159" t="n">
        <f aca="false">M35*N35*O35</f>
        <v>0.567</v>
      </c>
      <c r="Q35" s="159" t="n">
        <f aca="false">M35-P35</f>
        <v>0.133</v>
      </c>
      <c r="R35" s="160"/>
      <c r="S35" s="160"/>
      <c r="T35" s="160"/>
      <c r="U35" s="160"/>
    </row>
    <row r="36" customFormat="false" ht="43.5" hidden="false" customHeight="true" outlineLevel="0" collapsed="false">
      <c r="A36" s="153" t="n">
        <f aca="false">COUNTIF(E:E,E36)</f>
        <v>13</v>
      </c>
      <c r="B36" s="154" t="str">
        <f aca="false">VLOOKUP(LEFT(F36,2),'L1 UC'!C:D,2,FALSE())</f>
        <v>Cumulative IN risk</v>
      </c>
      <c r="C36" s="155" t="str">
        <f aca="false">LEFT(E36,3)</f>
        <v>IN-</v>
      </c>
      <c r="D36" s="156" t="s">
        <v>128</v>
      </c>
      <c r="E36" s="156" t="str">
        <f aca="false">_xlfn.TEXTBEFORE(F36,"-",2)</f>
        <v>IN-DEF</v>
      </c>
      <c r="F36" s="134" t="str">
        <f aca="false">L36 &amp; "-" &amp; COUNTIF($L$2:L36, L36)</f>
        <v>IN-DEF-12</v>
      </c>
      <c r="G36" s="157" t="s">
        <v>298</v>
      </c>
      <c r="H36" s="138"/>
      <c r="I36" s="157" t="s">
        <v>299</v>
      </c>
      <c r="J36" s="135" t="str">
        <f aca="false">VLOOKUP(    IF(
        ISNUMBER(FIND(",", I36)),
        LEFT(I36, FIND(",",I36) - 1),
        I36
    ),'Mitre Techniques'!$A:$T,4,FALSE())</f>
        <v>Defense Evasion, Discovery</v>
      </c>
      <c r="K36" s="135" t="str">
        <f aca="false">VLOOKUP( IF(
        ISNUMBER(FIND(",", J36)),
        LEFT(J36, FIND(",",J36) - 1),
       J36
    ),'ATTACK and Kill Chain mapping'!$A:$C,2,FALSE())</f>
        <v>Defense Evasion</v>
      </c>
      <c r="L36" s="135" t="str">
        <f aca="false">VLOOKUP(K36,'ATTACK and Kill Chain mapping'!$F:$G,2,FALSE())</f>
        <v>IN-DEF</v>
      </c>
      <c r="M36" s="158" t="n">
        <v>0.7</v>
      </c>
      <c r="N36" s="158" t="n">
        <v>0.4</v>
      </c>
      <c r="O36" s="158" t="n">
        <v>0.9</v>
      </c>
      <c r="P36" s="159" t="n">
        <f aca="false">M36*N36*O36</f>
        <v>0.252</v>
      </c>
      <c r="Q36" s="159" t="n">
        <f aca="false">M36-P36</f>
        <v>0.448</v>
      </c>
      <c r="R36" s="160"/>
      <c r="S36" s="160"/>
      <c r="T36" s="160"/>
      <c r="U36" s="160"/>
    </row>
    <row r="37" customFormat="false" ht="43.5" hidden="false" customHeight="true" outlineLevel="0" collapsed="false">
      <c r="A37" s="153" t="n">
        <f aca="false">COUNTIF(E:E,E37)</f>
        <v>6</v>
      </c>
      <c r="B37" s="154" t="s">
        <v>69</v>
      </c>
      <c r="C37" s="155" t="str">
        <f aca="false">LEFT(E37,3)</f>
        <v>THR</v>
      </c>
      <c r="D37" s="156" t="s">
        <v>143</v>
      </c>
      <c r="E37" s="156" t="str">
        <f aca="false">_xlfn.TEXTBEFORE(F37,"-",2)</f>
        <v>THR-EXE</v>
      </c>
      <c r="F37" s="134" t="str">
        <f aca="false">L37 &amp; "-" &amp; COUNTIF($L$2:L37, L37)</f>
        <v>THR-EXE-5</v>
      </c>
      <c r="G37" s="157" t="s">
        <v>300</v>
      </c>
      <c r="H37" s="138"/>
      <c r="I37" s="157" t="s">
        <v>301</v>
      </c>
      <c r="J37" s="135" t="str">
        <f aca="false">VLOOKUP(    IF(
        ISNUMBER(FIND(",", I37)),
        LEFT(I37, FIND(",",I37) - 1),
        I37
    ),'Mitre Techniques'!$A:$T,4,FALSE())</f>
        <v>Execution</v>
      </c>
      <c r="K37" s="135" t="str">
        <f aca="false">VLOOKUP( IF(
        ISNUMBER(FIND(",", J37)),
        LEFT(J37, FIND(",",J37) - 1),
       J37
    ),'ATTACK and Kill Chain mapping'!$A:$C,2,FALSE())</f>
        <v>Execution</v>
      </c>
      <c r="L37" s="135" t="str">
        <f aca="false">VLOOKUP(K37,'ATTACK and Kill Chain mapping'!$F:$G,2,FALSE())</f>
        <v>THR-EXE</v>
      </c>
      <c r="M37" s="158" t="n">
        <v>0.7</v>
      </c>
      <c r="N37" s="158" t="n">
        <v>0.4</v>
      </c>
      <c r="O37" s="158" t="n">
        <v>0.9</v>
      </c>
      <c r="P37" s="159" t="n">
        <f aca="false">M37*N37*O37</f>
        <v>0.252</v>
      </c>
      <c r="Q37" s="159" t="n">
        <f aca="false">M37-P37</f>
        <v>0.448</v>
      </c>
      <c r="R37" s="160"/>
      <c r="S37" s="160"/>
      <c r="T37" s="160"/>
      <c r="U37" s="160"/>
    </row>
    <row r="38" customFormat="false" ht="43.5" hidden="false" customHeight="true" outlineLevel="0" collapsed="false">
      <c r="A38" s="153" t="n">
        <f aca="false">COUNTIF(E:E,E38)</f>
        <v>3</v>
      </c>
      <c r="B38" s="154" t="str">
        <f aca="false">VLOOKUP(LEFT(F38,2),'L1 UC'!C:D,2,FALSE())</f>
        <v>Cumulative IN risk</v>
      </c>
      <c r="C38" s="155" t="str">
        <f aca="false">LEFT(E38,3)</f>
        <v>IN-</v>
      </c>
      <c r="D38" s="156" t="s">
        <v>126</v>
      </c>
      <c r="E38" s="156" t="str">
        <f aca="false">_xlfn.TEXTBEFORE(F38,"-",2)</f>
        <v>IN-PER</v>
      </c>
      <c r="F38" s="134" t="str">
        <f aca="false">L38 &amp; "-" &amp; COUNTIF($L$2:L38, L38)</f>
        <v>IN-PER-3</v>
      </c>
      <c r="G38" s="157" t="s">
        <v>302</v>
      </c>
      <c r="H38" s="138"/>
      <c r="I38" s="157" t="s">
        <v>245</v>
      </c>
      <c r="J38" s="135" t="str">
        <f aca="false">VLOOKUP(    IF(
        ISNUMBER(FIND(",", I38)),
        LEFT(I38, FIND(",",I38) - 1),
        I38
    ),'Mitre Techniques'!$A:$T,4,FALSE())</f>
        <v>Persistence, Privilege Escalation</v>
      </c>
      <c r="K38" s="135" t="str">
        <f aca="false">VLOOKUP( IF(
        ISNUMBER(FIND(",", J38)),
        LEFT(J38, FIND(",",J38) - 1),
       J38
    ),'ATTACK and Kill Chain mapping'!$A:$C,2,FALSE())</f>
        <v>Persistence</v>
      </c>
      <c r="L38" s="135" t="str">
        <f aca="false">VLOOKUP(K38,'ATTACK and Kill Chain mapping'!$F:$G,2,FALSE())</f>
        <v>IN-PER</v>
      </c>
      <c r="M38" s="158" t="n">
        <v>0.7</v>
      </c>
      <c r="N38" s="158" t="n">
        <v>0.9</v>
      </c>
      <c r="O38" s="158" t="n">
        <v>0.9</v>
      </c>
      <c r="P38" s="159" t="n">
        <f aca="false">M38*N38*O38</f>
        <v>0.567</v>
      </c>
      <c r="Q38" s="159" t="n">
        <f aca="false">M38-P38</f>
        <v>0.133</v>
      </c>
      <c r="R38" s="160"/>
      <c r="S38" s="160"/>
      <c r="T38" s="160"/>
      <c r="U38" s="160"/>
    </row>
    <row r="39" customFormat="false" ht="43.5" hidden="false" customHeight="true" outlineLevel="0" collapsed="false">
      <c r="A39" s="153" t="n">
        <f aca="false">COUNTIF(E:E,E39)</f>
        <v>6</v>
      </c>
      <c r="B39" s="154" t="str">
        <f aca="false">VLOOKUP(LEFT(F39,3),'L1 UC'!C:D,2,FALSE())</f>
        <v>Cumulative THROUGH risk</v>
      </c>
      <c r="C39" s="155" t="str">
        <f aca="false">LEFT(E39,3)</f>
        <v>THR</v>
      </c>
      <c r="D39" s="156" t="str">
        <f aca="false">VLOOKUP(LEFT(F39,7),'L2 UC'!C:D,2,FALSE())</f>
        <v>Execution</v>
      </c>
      <c r="E39" s="156" t="str">
        <f aca="false">_xlfn.TEXTBEFORE(F39,"-",2)</f>
        <v>THR-EXE</v>
      </c>
      <c r="F39" s="134" t="s">
        <v>303</v>
      </c>
      <c r="G39" s="157" t="s">
        <v>304</v>
      </c>
      <c r="H39" s="138"/>
      <c r="I39" s="157" t="s">
        <v>237</v>
      </c>
      <c r="J39" s="135" t="str">
        <f aca="false">VLOOKUP(    IF(
        ISNUMBER(FIND(",", I39)),
        LEFT(I39, FIND(",",I39) - 1),
        I39
    ),'Mitre Techniques'!$A:$T,4,FALSE())</f>
        <v>Execution, Persistence, Privilege Escalation</v>
      </c>
      <c r="K39" s="135" t="str">
        <f aca="false">VLOOKUP( IF(
        ISNUMBER(FIND(",", J39)),
        LEFT(J39, FIND(",",J39) - 1),
       J39
    ),'ATTACK and Kill Chain mapping'!$A:$C,2,FALSE())</f>
        <v>Execution</v>
      </c>
      <c r="L39" s="135" t="str">
        <f aca="false">VLOOKUP(K39,'ATTACK and Kill Chain mapping'!$F:$G,2,FALSE())</f>
        <v>THR-EXE</v>
      </c>
      <c r="M39" s="158" t="n">
        <v>0.7</v>
      </c>
      <c r="N39" s="158" t="n">
        <v>0.9</v>
      </c>
      <c r="O39" s="158" t="n">
        <v>0.9</v>
      </c>
      <c r="P39" s="159" t="n">
        <f aca="false">M39*N39*O39</f>
        <v>0.567</v>
      </c>
      <c r="Q39" s="159" t="n">
        <f aca="false">M39-P39</f>
        <v>0.133</v>
      </c>
      <c r="R39" s="160"/>
      <c r="S39" s="160"/>
      <c r="T39" s="160"/>
      <c r="U39" s="160"/>
    </row>
    <row r="40" customFormat="false" ht="43.5" hidden="false" customHeight="true" outlineLevel="0" collapsed="false">
      <c r="A40" s="153" t="n">
        <f aca="false">COUNTIF(E:E,E40)</f>
        <v>13</v>
      </c>
      <c r="B40" s="154" t="s">
        <v>66</v>
      </c>
      <c r="C40" s="155" t="str">
        <f aca="false">LEFT(E40,3)</f>
        <v>IN-</v>
      </c>
      <c r="D40" s="156" t="s">
        <v>128</v>
      </c>
      <c r="E40" s="156" t="str">
        <f aca="false">_xlfn.TEXTBEFORE(F40,"-",2)</f>
        <v>IN-DEF</v>
      </c>
      <c r="F40" s="134" t="str">
        <f aca="false">L40 &amp; "-" &amp; COUNTIF($L$2:L40, L40)</f>
        <v>IN-DEF-13</v>
      </c>
      <c r="G40" s="157" t="s">
        <v>305</v>
      </c>
      <c r="H40" s="138"/>
      <c r="I40" s="157" t="s">
        <v>306</v>
      </c>
      <c r="J40" s="135" t="str">
        <f aca="false">VLOOKUP(    IF(
        ISNUMBER(FIND(",", I40)),
        LEFT(I40, FIND(",",I40) - 1),
        I40
    ),'Mitre Techniques'!$A:$T,4,FALSE())</f>
        <v>Defense Evasion</v>
      </c>
      <c r="K40" s="135" t="str">
        <f aca="false">VLOOKUP( IF(
        ISNUMBER(FIND(",", J40)),
        LEFT(J40, FIND(",",J40) - 1),
       J40
    ),'ATTACK and Kill Chain mapping'!$A:$C,2,FALSE())</f>
        <v>Defense Evasion</v>
      </c>
      <c r="L40" s="135" t="str">
        <f aca="false">VLOOKUP(K40,'ATTACK and Kill Chain mapping'!$F:$G,2,FALSE())</f>
        <v>IN-DEF</v>
      </c>
      <c r="M40" s="158" t="n">
        <v>0.9</v>
      </c>
      <c r="N40" s="158" t="n">
        <v>1</v>
      </c>
      <c r="O40" s="158" t="n">
        <v>0.8</v>
      </c>
      <c r="P40" s="159" t="n">
        <f aca="false">M40*N40*O40</f>
        <v>0.72</v>
      </c>
      <c r="Q40" s="159" t="n">
        <f aca="false">M40-P40</f>
        <v>0.18</v>
      </c>
      <c r="R40" s="160"/>
      <c r="S40" s="160"/>
      <c r="T40" s="160"/>
      <c r="U40" s="160"/>
    </row>
    <row r="41" customFormat="false" ht="43.5" hidden="false" customHeight="true" outlineLevel="0" collapsed="false">
      <c r="A41" s="153"/>
      <c r="B41" s="154"/>
      <c r="C41" s="155"/>
      <c r="D41" s="156"/>
      <c r="E41" s="156" t="str">
        <f aca="false">LEFT(F41,7)</f>
        <v/>
      </c>
      <c r="F41" s="161"/>
      <c r="G41" s="139"/>
      <c r="H41" s="162"/>
      <c r="I41" s="163"/>
      <c r="J41" s="135"/>
      <c r="K41" s="135"/>
      <c r="L41" s="135"/>
      <c r="M41" s="158"/>
      <c r="N41" s="158"/>
      <c r="O41" s="158"/>
      <c r="P41" s="159"/>
      <c r="Q41" s="159"/>
      <c r="R41" s="160"/>
      <c r="S41" s="160"/>
      <c r="T41" s="160"/>
      <c r="U41" s="160"/>
    </row>
    <row r="42" customFormat="false" ht="43.5" hidden="false" customHeight="true" outlineLevel="0" collapsed="false">
      <c r="A42" s="153"/>
      <c r="B42" s="154"/>
      <c r="C42" s="155"/>
      <c r="D42" s="156"/>
      <c r="E42" s="156" t="str">
        <f aca="false">LEFT(F42,7)</f>
        <v/>
      </c>
      <c r="F42" s="161"/>
      <c r="G42" s="139"/>
      <c r="H42" s="162"/>
      <c r="I42" s="162"/>
      <c r="J42" s="162"/>
      <c r="K42" s="162"/>
      <c r="L42" s="162"/>
      <c r="M42" s="158"/>
      <c r="N42" s="158"/>
      <c r="O42" s="158"/>
      <c r="P42" s="159"/>
      <c r="Q42" s="159"/>
      <c r="R42" s="160"/>
      <c r="S42" s="160"/>
      <c r="T42" s="160"/>
      <c r="U42" s="160"/>
    </row>
    <row r="43" customFormat="false" ht="43.5" hidden="false" customHeight="true" outlineLevel="0" collapsed="false">
      <c r="A43" s="153"/>
      <c r="B43" s="154"/>
      <c r="C43" s="155"/>
      <c r="D43" s="156"/>
      <c r="E43" s="156"/>
      <c r="F43" s="161"/>
      <c r="G43" s="139"/>
      <c r="H43" s="162"/>
      <c r="I43" s="162"/>
      <c r="J43" s="162"/>
      <c r="K43" s="162"/>
      <c r="L43" s="162"/>
      <c r="M43" s="158"/>
      <c r="N43" s="158"/>
      <c r="O43" s="158"/>
      <c r="P43" s="159"/>
      <c r="Q43" s="159"/>
      <c r="R43" s="160"/>
      <c r="S43" s="160"/>
      <c r="T43" s="160"/>
      <c r="U43" s="160"/>
    </row>
    <row r="44" customFormat="false" ht="43.5" hidden="false" customHeight="true" outlineLevel="0" collapsed="false">
      <c r="A44" s="153"/>
      <c r="B44" s="154"/>
      <c r="C44" s="155"/>
      <c r="D44" s="156"/>
      <c r="E44" s="156"/>
      <c r="F44" s="161"/>
      <c r="G44" s="139"/>
      <c r="H44" s="162"/>
      <c r="I44" s="162"/>
      <c r="J44" s="162"/>
      <c r="K44" s="162"/>
      <c r="L44" s="162"/>
      <c r="M44" s="158"/>
      <c r="N44" s="158"/>
      <c r="O44" s="158"/>
      <c r="P44" s="159"/>
      <c r="Q44" s="159"/>
      <c r="R44" s="160"/>
      <c r="S44" s="160"/>
      <c r="T44" s="160"/>
      <c r="U44" s="160"/>
    </row>
    <row r="45" customFormat="false" ht="43.5" hidden="false" customHeight="true" outlineLevel="0" collapsed="false">
      <c r="A45" s="153"/>
      <c r="B45" s="154"/>
      <c r="C45" s="155"/>
      <c r="D45" s="156"/>
      <c r="E45" s="156"/>
      <c r="F45" s="161"/>
      <c r="G45" s="139"/>
      <c r="H45" s="162"/>
      <c r="I45" s="162"/>
      <c r="J45" s="162"/>
      <c r="K45" s="162"/>
      <c r="L45" s="162"/>
      <c r="M45" s="158"/>
      <c r="N45" s="158"/>
      <c r="O45" s="158"/>
      <c r="P45" s="159"/>
      <c r="Q45" s="159"/>
      <c r="R45" s="160"/>
      <c r="S45" s="160"/>
      <c r="T45" s="160"/>
      <c r="U45" s="160"/>
    </row>
    <row r="46" customFormat="false" ht="43.5" hidden="false" customHeight="true" outlineLevel="0" collapsed="false">
      <c r="A46" s="153"/>
      <c r="B46" s="154"/>
      <c r="C46" s="155"/>
      <c r="D46" s="156"/>
      <c r="E46" s="156"/>
      <c r="F46" s="161"/>
      <c r="G46" s="139"/>
      <c r="H46" s="162"/>
      <c r="I46" s="162"/>
      <c r="J46" s="162"/>
      <c r="K46" s="162"/>
      <c r="L46" s="162"/>
      <c r="M46" s="158"/>
      <c r="N46" s="158"/>
      <c r="O46" s="158"/>
      <c r="P46" s="159"/>
      <c r="Q46" s="159"/>
      <c r="R46" s="160"/>
      <c r="S46" s="160"/>
      <c r="T46" s="160"/>
      <c r="U46" s="160"/>
    </row>
    <row r="47" customFormat="false" ht="43.5" hidden="false" customHeight="true" outlineLevel="0" collapsed="false">
      <c r="A47" s="153"/>
      <c r="B47" s="154"/>
      <c r="C47" s="155"/>
      <c r="D47" s="156"/>
      <c r="E47" s="156"/>
      <c r="F47" s="161"/>
      <c r="G47" s="139"/>
      <c r="H47" s="162"/>
      <c r="I47" s="162"/>
      <c r="J47" s="162"/>
      <c r="K47" s="162"/>
      <c r="L47" s="162"/>
      <c r="M47" s="158"/>
      <c r="N47" s="158"/>
      <c r="O47" s="158"/>
      <c r="P47" s="159"/>
      <c r="Q47" s="159"/>
      <c r="R47" s="160"/>
      <c r="S47" s="160"/>
      <c r="T47" s="160"/>
      <c r="U47" s="160"/>
    </row>
    <row r="48" customFormat="false" ht="43.5" hidden="false" customHeight="true" outlineLevel="0" collapsed="false">
      <c r="A48" s="153"/>
      <c r="B48" s="154"/>
      <c r="C48" s="155"/>
      <c r="D48" s="156"/>
      <c r="E48" s="156"/>
      <c r="F48" s="161"/>
      <c r="G48" s="139"/>
      <c r="H48" s="162"/>
      <c r="I48" s="162"/>
      <c r="J48" s="162"/>
      <c r="K48" s="162"/>
      <c r="L48" s="162"/>
      <c r="M48" s="158"/>
      <c r="N48" s="158"/>
      <c r="O48" s="158"/>
      <c r="P48" s="159"/>
      <c r="Q48" s="159"/>
      <c r="R48" s="160"/>
      <c r="S48" s="160"/>
      <c r="T48" s="160"/>
      <c r="U48" s="160"/>
    </row>
    <row r="49" customFormat="false" ht="43.5" hidden="false" customHeight="true" outlineLevel="0" collapsed="false">
      <c r="A49" s="153"/>
      <c r="B49" s="154"/>
      <c r="C49" s="155"/>
      <c r="D49" s="156"/>
      <c r="E49" s="156"/>
      <c r="F49" s="161"/>
      <c r="G49" s="139"/>
      <c r="H49" s="162"/>
      <c r="I49" s="162"/>
      <c r="J49" s="162"/>
      <c r="K49" s="162"/>
      <c r="L49" s="162"/>
      <c r="M49" s="158"/>
      <c r="N49" s="158"/>
      <c r="O49" s="158"/>
      <c r="P49" s="159"/>
      <c r="Q49" s="159"/>
      <c r="R49" s="160"/>
      <c r="S49" s="160"/>
      <c r="T49" s="160"/>
      <c r="U49" s="160"/>
    </row>
    <row r="50" customFormat="false" ht="43.5" hidden="false" customHeight="true" outlineLevel="0" collapsed="false">
      <c r="A50" s="153"/>
      <c r="B50" s="154"/>
      <c r="C50" s="155"/>
      <c r="D50" s="156"/>
      <c r="E50" s="156"/>
      <c r="F50" s="161"/>
      <c r="G50" s="139"/>
      <c r="H50" s="162"/>
      <c r="I50" s="162"/>
      <c r="J50" s="162"/>
      <c r="K50" s="162"/>
      <c r="L50" s="162"/>
      <c r="M50" s="158"/>
      <c r="N50" s="158"/>
      <c r="O50" s="158"/>
      <c r="P50" s="159"/>
      <c r="Q50" s="159"/>
      <c r="R50" s="160"/>
      <c r="S50" s="160"/>
      <c r="T50" s="160"/>
      <c r="U50" s="160"/>
    </row>
    <row r="51" customFormat="false" ht="43.5" hidden="false" customHeight="true" outlineLevel="0" collapsed="false">
      <c r="A51" s="153"/>
      <c r="B51" s="154"/>
      <c r="C51" s="155"/>
      <c r="D51" s="156"/>
      <c r="E51" s="156"/>
      <c r="F51" s="161"/>
      <c r="G51" s="139"/>
      <c r="H51" s="162"/>
      <c r="I51" s="162"/>
      <c r="J51" s="162"/>
      <c r="K51" s="162"/>
      <c r="L51" s="162"/>
      <c r="M51" s="158"/>
      <c r="N51" s="158"/>
      <c r="O51" s="158"/>
      <c r="P51" s="159"/>
      <c r="Q51" s="159"/>
      <c r="R51" s="160"/>
      <c r="S51" s="160"/>
      <c r="T51" s="160"/>
      <c r="U51" s="160"/>
    </row>
    <row r="52" customFormat="false" ht="43.5" hidden="false" customHeight="true" outlineLevel="0" collapsed="false">
      <c r="A52" s="153"/>
      <c r="B52" s="154"/>
      <c r="C52" s="155"/>
      <c r="D52" s="156"/>
      <c r="E52" s="156"/>
      <c r="F52" s="161"/>
      <c r="G52" s="139"/>
      <c r="H52" s="162"/>
      <c r="I52" s="162"/>
      <c r="J52" s="162"/>
      <c r="K52" s="162"/>
      <c r="L52" s="162"/>
      <c r="M52" s="158"/>
      <c r="N52" s="158"/>
      <c r="O52" s="158"/>
      <c r="P52" s="159"/>
      <c r="Q52" s="159"/>
      <c r="R52" s="160"/>
      <c r="S52" s="160"/>
      <c r="T52" s="160"/>
      <c r="U52" s="160"/>
    </row>
    <row r="53" customFormat="false" ht="43.5" hidden="false" customHeight="true" outlineLevel="0" collapsed="false">
      <c r="A53" s="153"/>
      <c r="B53" s="154"/>
      <c r="C53" s="155"/>
      <c r="D53" s="156"/>
      <c r="E53" s="156"/>
      <c r="F53" s="161"/>
      <c r="G53" s="139"/>
      <c r="H53" s="162"/>
      <c r="I53" s="162"/>
      <c r="J53" s="162"/>
      <c r="K53" s="162"/>
      <c r="L53" s="162"/>
      <c r="M53" s="158"/>
      <c r="N53" s="158"/>
      <c r="O53" s="158"/>
      <c r="P53" s="159"/>
      <c r="Q53" s="159"/>
      <c r="R53" s="160"/>
      <c r="S53" s="160"/>
      <c r="T53" s="160"/>
      <c r="U53" s="160"/>
    </row>
    <row r="54" customFormat="false" ht="43.5" hidden="false" customHeight="true" outlineLevel="0" collapsed="false">
      <c r="A54" s="153"/>
      <c r="B54" s="154"/>
      <c r="C54" s="155"/>
      <c r="D54" s="156"/>
      <c r="E54" s="156"/>
      <c r="F54" s="161"/>
      <c r="G54" s="139"/>
      <c r="H54" s="162"/>
      <c r="I54" s="162"/>
      <c r="J54" s="162"/>
      <c r="K54" s="162"/>
      <c r="L54" s="162"/>
      <c r="M54" s="158"/>
      <c r="N54" s="158"/>
      <c r="O54" s="158"/>
      <c r="P54" s="159"/>
      <c r="Q54" s="159"/>
      <c r="R54" s="160"/>
      <c r="S54" s="160"/>
      <c r="T54" s="160"/>
      <c r="U54" s="160"/>
    </row>
    <row r="55" customFormat="false" ht="43.5" hidden="false" customHeight="true" outlineLevel="0" collapsed="false">
      <c r="A55" s="153"/>
      <c r="B55" s="154"/>
      <c r="C55" s="155"/>
      <c r="D55" s="156"/>
      <c r="E55" s="156"/>
      <c r="F55" s="161"/>
      <c r="G55" s="139"/>
      <c r="H55" s="162"/>
      <c r="I55" s="162"/>
      <c r="J55" s="162"/>
      <c r="K55" s="162"/>
      <c r="L55" s="162"/>
      <c r="M55" s="158"/>
      <c r="N55" s="158"/>
      <c r="O55" s="158"/>
      <c r="P55" s="159"/>
      <c r="Q55" s="159"/>
      <c r="R55" s="160"/>
      <c r="S55" s="160"/>
      <c r="T55" s="160"/>
      <c r="U55" s="160"/>
    </row>
    <row r="56" customFormat="false" ht="43.5" hidden="false" customHeight="true" outlineLevel="0" collapsed="false">
      <c r="A56" s="153"/>
      <c r="B56" s="154"/>
      <c r="C56" s="155"/>
      <c r="D56" s="156"/>
      <c r="E56" s="156"/>
      <c r="F56" s="161"/>
      <c r="G56" s="139"/>
      <c r="H56" s="162"/>
      <c r="I56" s="162"/>
      <c r="J56" s="162"/>
      <c r="K56" s="162"/>
      <c r="L56" s="162"/>
      <c r="M56" s="158"/>
      <c r="N56" s="158"/>
      <c r="O56" s="158"/>
      <c r="P56" s="159"/>
      <c r="Q56" s="159"/>
      <c r="R56" s="160"/>
      <c r="S56" s="160"/>
      <c r="T56" s="160"/>
      <c r="U56" s="160"/>
    </row>
    <row r="57" customFormat="false" ht="43.5" hidden="false" customHeight="true" outlineLevel="0" collapsed="false">
      <c r="A57" s="153"/>
      <c r="B57" s="154"/>
      <c r="C57" s="155"/>
      <c r="D57" s="156"/>
      <c r="E57" s="156"/>
      <c r="F57" s="161"/>
      <c r="G57" s="139"/>
      <c r="H57" s="162"/>
      <c r="I57" s="162"/>
      <c r="J57" s="162"/>
      <c r="K57" s="162"/>
      <c r="L57" s="162"/>
      <c r="M57" s="158"/>
      <c r="N57" s="158"/>
      <c r="O57" s="158"/>
      <c r="P57" s="159"/>
      <c r="Q57" s="159"/>
      <c r="R57" s="160"/>
      <c r="S57" s="160"/>
      <c r="T57" s="160"/>
      <c r="U57" s="160"/>
    </row>
    <row r="58" customFormat="false" ht="43.5" hidden="false" customHeight="true" outlineLevel="0" collapsed="false">
      <c r="A58" s="153"/>
      <c r="B58" s="154"/>
      <c r="C58" s="155"/>
      <c r="D58" s="156"/>
      <c r="E58" s="156"/>
      <c r="F58" s="161"/>
      <c r="G58" s="139"/>
      <c r="H58" s="162"/>
      <c r="I58" s="162"/>
      <c r="J58" s="162"/>
      <c r="K58" s="162"/>
      <c r="L58" s="162"/>
      <c r="M58" s="158"/>
      <c r="N58" s="158"/>
      <c r="O58" s="158"/>
      <c r="P58" s="159"/>
      <c r="Q58" s="159"/>
      <c r="R58" s="160"/>
      <c r="S58" s="160"/>
      <c r="T58" s="160"/>
      <c r="U58" s="160"/>
    </row>
    <row r="59" customFormat="false" ht="43.5" hidden="false" customHeight="true" outlineLevel="0" collapsed="false">
      <c r="A59" s="153"/>
      <c r="B59" s="154"/>
      <c r="C59" s="155"/>
      <c r="D59" s="156"/>
      <c r="E59" s="156"/>
      <c r="F59" s="161"/>
      <c r="G59" s="139"/>
      <c r="H59" s="162"/>
      <c r="I59" s="162"/>
      <c r="J59" s="162"/>
      <c r="K59" s="162"/>
      <c r="L59" s="162"/>
      <c r="M59" s="158"/>
      <c r="N59" s="158"/>
      <c r="O59" s="158"/>
      <c r="P59" s="159"/>
      <c r="Q59" s="159"/>
      <c r="R59" s="160"/>
      <c r="S59" s="160"/>
      <c r="T59" s="160"/>
      <c r="U59" s="160"/>
    </row>
    <row r="60" customFormat="false" ht="43.5" hidden="false" customHeight="true" outlineLevel="0" collapsed="false">
      <c r="A60" s="153"/>
      <c r="B60" s="154"/>
      <c r="C60" s="155"/>
      <c r="D60" s="156"/>
      <c r="E60" s="156"/>
      <c r="F60" s="161"/>
      <c r="G60" s="139"/>
      <c r="H60" s="162"/>
      <c r="I60" s="162"/>
      <c r="J60" s="162"/>
      <c r="K60" s="162"/>
      <c r="L60" s="162"/>
      <c r="M60" s="158"/>
      <c r="N60" s="158"/>
      <c r="O60" s="158"/>
      <c r="P60" s="159"/>
      <c r="Q60" s="159"/>
      <c r="R60" s="160"/>
      <c r="S60" s="160"/>
      <c r="T60" s="160"/>
      <c r="U60" s="160"/>
    </row>
    <row r="61" customFormat="false" ht="43.5" hidden="false" customHeight="true" outlineLevel="0" collapsed="false">
      <c r="A61" s="153"/>
      <c r="B61" s="154"/>
      <c r="C61" s="155"/>
      <c r="D61" s="156"/>
      <c r="E61" s="156"/>
      <c r="F61" s="161"/>
      <c r="G61" s="139"/>
      <c r="H61" s="162"/>
      <c r="I61" s="162"/>
      <c r="J61" s="162"/>
      <c r="K61" s="162"/>
      <c r="L61" s="162"/>
      <c r="M61" s="158"/>
      <c r="N61" s="158"/>
      <c r="O61" s="158"/>
      <c r="P61" s="159"/>
      <c r="Q61" s="159"/>
      <c r="R61" s="160"/>
      <c r="S61" s="160"/>
      <c r="T61" s="160"/>
      <c r="U61" s="160"/>
    </row>
    <row r="62" customFormat="false" ht="43.5" hidden="false" customHeight="true" outlineLevel="0" collapsed="false">
      <c r="A62" s="153"/>
      <c r="B62" s="154"/>
      <c r="C62" s="155"/>
      <c r="D62" s="156"/>
      <c r="E62" s="156"/>
      <c r="F62" s="161"/>
      <c r="G62" s="139"/>
      <c r="H62" s="162"/>
      <c r="I62" s="162"/>
      <c r="J62" s="162"/>
      <c r="K62" s="162"/>
      <c r="L62" s="162"/>
      <c r="M62" s="158"/>
      <c r="N62" s="158"/>
      <c r="O62" s="158"/>
      <c r="P62" s="159"/>
      <c r="Q62" s="159"/>
      <c r="R62" s="160"/>
      <c r="S62" s="160"/>
      <c r="T62" s="160"/>
      <c r="U62" s="160"/>
    </row>
    <row r="63" customFormat="false" ht="43.5" hidden="false" customHeight="true" outlineLevel="0" collapsed="false">
      <c r="A63" s="153"/>
      <c r="B63" s="154"/>
      <c r="C63" s="155"/>
      <c r="D63" s="156"/>
      <c r="E63" s="156"/>
      <c r="F63" s="161"/>
      <c r="G63" s="139"/>
      <c r="H63" s="162"/>
      <c r="I63" s="162"/>
      <c r="J63" s="162"/>
      <c r="K63" s="162"/>
      <c r="L63" s="162"/>
      <c r="M63" s="158"/>
      <c r="N63" s="158"/>
      <c r="O63" s="158"/>
      <c r="P63" s="159"/>
      <c r="Q63" s="159"/>
      <c r="R63" s="160"/>
      <c r="S63" s="160"/>
      <c r="T63" s="160"/>
      <c r="U63" s="160"/>
    </row>
    <row r="64" customFormat="false" ht="43.5" hidden="false" customHeight="true" outlineLevel="0" collapsed="false">
      <c r="A64" s="153"/>
      <c r="B64" s="154"/>
      <c r="C64" s="155"/>
      <c r="D64" s="156"/>
      <c r="E64" s="156"/>
      <c r="F64" s="161"/>
      <c r="G64" s="139"/>
      <c r="H64" s="162"/>
      <c r="I64" s="162"/>
      <c r="J64" s="162"/>
      <c r="K64" s="162"/>
      <c r="L64" s="162"/>
      <c r="M64" s="158"/>
      <c r="N64" s="158"/>
      <c r="O64" s="158"/>
      <c r="P64" s="159"/>
      <c r="Q64" s="159"/>
      <c r="R64" s="160"/>
      <c r="S64" s="160"/>
      <c r="T64" s="160"/>
      <c r="U64" s="160"/>
    </row>
    <row r="65" customFormat="false" ht="43.5" hidden="false" customHeight="true" outlineLevel="0" collapsed="false">
      <c r="A65" s="153"/>
      <c r="B65" s="154"/>
      <c r="C65" s="155"/>
      <c r="D65" s="156"/>
      <c r="E65" s="156"/>
      <c r="F65" s="161"/>
      <c r="G65" s="139"/>
      <c r="H65" s="162"/>
      <c r="I65" s="162"/>
      <c r="J65" s="162"/>
      <c r="K65" s="162"/>
      <c r="L65" s="162"/>
      <c r="M65" s="158"/>
      <c r="N65" s="158"/>
      <c r="O65" s="158"/>
      <c r="P65" s="159"/>
      <c r="Q65" s="159"/>
      <c r="R65" s="160"/>
      <c r="S65" s="160"/>
      <c r="T65" s="160"/>
      <c r="U65" s="160"/>
    </row>
    <row r="66" customFormat="false" ht="43.5" hidden="false" customHeight="true" outlineLevel="0" collapsed="false">
      <c r="A66" s="153"/>
      <c r="B66" s="154"/>
      <c r="C66" s="155"/>
      <c r="D66" s="156"/>
      <c r="E66" s="156"/>
      <c r="F66" s="161"/>
      <c r="G66" s="139"/>
      <c r="H66" s="162"/>
      <c r="I66" s="162"/>
      <c r="J66" s="162"/>
      <c r="K66" s="162"/>
      <c r="L66" s="162"/>
      <c r="M66" s="158"/>
      <c r="N66" s="158"/>
      <c r="O66" s="158"/>
      <c r="P66" s="159"/>
      <c r="Q66" s="159"/>
      <c r="R66" s="160"/>
      <c r="S66" s="160"/>
      <c r="T66" s="160"/>
      <c r="U66" s="160"/>
    </row>
    <row r="67" customFormat="false" ht="43.5" hidden="false" customHeight="true" outlineLevel="0" collapsed="false">
      <c r="A67" s="153"/>
      <c r="B67" s="154"/>
      <c r="C67" s="155"/>
      <c r="D67" s="156"/>
      <c r="E67" s="156"/>
      <c r="F67" s="161"/>
      <c r="G67" s="139"/>
      <c r="H67" s="162"/>
      <c r="I67" s="162"/>
      <c r="J67" s="162"/>
      <c r="K67" s="162"/>
      <c r="L67" s="162"/>
      <c r="M67" s="158"/>
      <c r="N67" s="158"/>
      <c r="O67" s="158"/>
      <c r="P67" s="159"/>
      <c r="Q67" s="159"/>
      <c r="R67" s="160"/>
      <c r="S67" s="160"/>
      <c r="T67" s="160"/>
      <c r="U67" s="160"/>
    </row>
    <row r="68" customFormat="false" ht="43.5" hidden="false" customHeight="true" outlineLevel="0" collapsed="false">
      <c r="A68" s="153"/>
      <c r="B68" s="154"/>
      <c r="C68" s="155"/>
      <c r="D68" s="156"/>
      <c r="E68" s="156"/>
      <c r="F68" s="161"/>
      <c r="G68" s="139"/>
      <c r="H68" s="162"/>
      <c r="I68" s="162"/>
      <c r="J68" s="162"/>
      <c r="K68" s="162"/>
      <c r="L68" s="162"/>
      <c r="M68" s="158"/>
      <c r="N68" s="158"/>
      <c r="O68" s="158"/>
      <c r="P68" s="159"/>
      <c r="Q68" s="159"/>
      <c r="R68" s="160"/>
      <c r="S68" s="160"/>
      <c r="T68" s="160"/>
      <c r="U68" s="160"/>
    </row>
    <row r="69" customFormat="false" ht="43.5" hidden="false" customHeight="true" outlineLevel="0" collapsed="false">
      <c r="A69" s="153"/>
      <c r="B69" s="154"/>
      <c r="C69" s="155"/>
      <c r="D69" s="156"/>
      <c r="E69" s="156"/>
      <c r="F69" s="161"/>
      <c r="G69" s="139"/>
      <c r="H69" s="162"/>
      <c r="I69" s="162"/>
      <c r="J69" s="162"/>
      <c r="K69" s="162"/>
      <c r="L69" s="162"/>
      <c r="M69" s="158"/>
      <c r="N69" s="158"/>
      <c r="O69" s="158"/>
      <c r="P69" s="159"/>
      <c r="Q69" s="159"/>
      <c r="R69" s="160"/>
      <c r="S69" s="160"/>
      <c r="T69" s="160"/>
      <c r="U69" s="160"/>
    </row>
    <row r="70" customFormat="false" ht="43.5" hidden="false" customHeight="true" outlineLevel="0" collapsed="false">
      <c r="A70" s="153"/>
      <c r="B70" s="154"/>
      <c r="C70" s="155"/>
      <c r="D70" s="156"/>
      <c r="E70" s="156"/>
      <c r="F70" s="161"/>
      <c r="G70" s="139"/>
      <c r="H70" s="162"/>
      <c r="I70" s="162"/>
      <c r="J70" s="162"/>
      <c r="K70" s="162"/>
      <c r="L70" s="162"/>
      <c r="M70" s="158"/>
      <c r="N70" s="158"/>
      <c r="O70" s="158"/>
      <c r="P70" s="159"/>
      <c r="Q70" s="159"/>
      <c r="R70" s="160"/>
      <c r="S70" s="160"/>
      <c r="T70" s="160"/>
      <c r="U70" s="160"/>
    </row>
    <row r="71" customFormat="false" ht="43.5" hidden="false" customHeight="true" outlineLevel="0" collapsed="false">
      <c r="A71" s="153"/>
      <c r="B71" s="154"/>
      <c r="C71" s="155"/>
      <c r="D71" s="156"/>
      <c r="E71" s="156"/>
      <c r="F71" s="161"/>
      <c r="G71" s="139"/>
      <c r="H71" s="162"/>
      <c r="I71" s="162"/>
      <c r="J71" s="162"/>
      <c r="K71" s="162"/>
      <c r="L71" s="162"/>
      <c r="M71" s="158"/>
      <c r="N71" s="158"/>
      <c r="O71" s="158"/>
      <c r="P71" s="159"/>
      <c r="Q71" s="159"/>
      <c r="R71" s="160"/>
      <c r="S71" s="160"/>
      <c r="T71" s="160"/>
      <c r="U71" s="160"/>
    </row>
    <row r="72" customFormat="false" ht="43.5" hidden="false" customHeight="true" outlineLevel="0" collapsed="false">
      <c r="A72" s="153"/>
      <c r="B72" s="154"/>
      <c r="C72" s="155"/>
      <c r="D72" s="156"/>
      <c r="E72" s="156"/>
      <c r="F72" s="161"/>
      <c r="G72" s="139"/>
      <c r="H72" s="162"/>
      <c r="I72" s="162"/>
      <c r="J72" s="162"/>
      <c r="K72" s="162"/>
      <c r="L72" s="162"/>
      <c r="M72" s="158"/>
      <c r="N72" s="158"/>
      <c r="O72" s="158"/>
      <c r="P72" s="159"/>
      <c r="Q72" s="159"/>
      <c r="R72" s="160"/>
      <c r="S72" s="160"/>
      <c r="T72" s="160"/>
      <c r="U72" s="160"/>
    </row>
    <row r="73" customFormat="false" ht="43.5" hidden="false" customHeight="true" outlineLevel="0" collapsed="false">
      <c r="A73" s="153"/>
      <c r="B73" s="154"/>
      <c r="C73" s="155"/>
      <c r="D73" s="156"/>
      <c r="E73" s="156"/>
      <c r="F73" s="161"/>
      <c r="G73" s="139"/>
      <c r="H73" s="162"/>
      <c r="I73" s="162"/>
      <c r="J73" s="162"/>
      <c r="K73" s="162"/>
      <c r="L73" s="162"/>
      <c r="M73" s="158"/>
      <c r="N73" s="158"/>
      <c r="O73" s="158"/>
      <c r="P73" s="159"/>
      <c r="Q73" s="159"/>
      <c r="R73" s="160"/>
      <c r="S73" s="160"/>
      <c r="T73" s="160"/>
      <c r="U73" s="160"/>
    </row>
    <row r="74" customFormat="false" ht="43.5" hidden="false" customHeight="true" outlineLevel="0" collapsed="false">
      <c r="A74" s="153"/>
      <c r="B74" s="154"/>
      <c r="C74" s="155"/>
      <c r="D74" s="156"/>
      <c r="E74" s="156"/>
      <c r="F74" s="161"/>
      <c r="G74" s="139"/>
      <c r="H74" s="162"/>
      <c r="I74" s="162"/>
      <c r="J74" s="162"/>
      <c r="K74" s="162"/>
      <c r="L74" s="162"/>
      <c r="M74" s="158"/>
      <c r="N74" s="158"/>
      <c r="O74" s="158"/>
      <c r="P74" s="159"/>
      <c r="Q74" s="159"/>
      <c r="R74" s="160"/>
      <c r="S74" s="160"/>
      <c r="T74" s="160"/>
      <c r="U74" s="160"/>
    </row>
    <row r="75" customFormat="false" ht="43.5" hidden="false" customHeight="true" outlineLevel="0" collapsed="false">
      <c r="A75" s="153"/>
      <c r="B75" s="154"/>
      <c r="C75" s="155"/>
      <c r="D75" s="156"/>
      <c r="E75" s="156"/>
      <c r="F75" s="161"/>
      <c r="G75" s="139"/>
      <c r="H75" s="162"/>
      <c r="I75" s="162"/>
      <c r="J75" s="162"/>
      <c r="K75" s="162"/>
      <c r="L75" s="162"/>
      <c r="M75" s="158"/>
      <c r="N75" s="158"/>
      <c r="O75" s="158"/>
      <c r="P75" s="159"/>
      <c r="Q75" s="159"/>
      <c r="R75" s="160"/>
      <c r="S75" s="160"/>
      <c r="T75" s="160"/>
      <c r="U75" s="160"/>
    </row>
    <row r="76" customFormat="false" ht="43.5" hidden="false" customHeight="true" outlineLevel="0" collapsed="false">
      <c r="A76" s="153"/>
      <c r="B76" s="154"/>
      <c r="C76" s="155"/>
      <c r="D76" s="156"/>
      <c r="E76" s="156"/>
      <c r="F76" s="161"/>
      <c r="G76" s="139"/>
      <c r="H76" s="162"/>
      <c r="I76" s="162"/>
      <c r="J76" s="162"/>
      <c r="K76" s="162"/>
      <c r="L76" s="162"/>
      <c r="M76" s="158"/>
      <c r="N76" s="158"/>
      <c r="O76" s="158"/>
      <c r="P76" s="159"/>
      <c r="Q76" s="159"/>
      <c r="R76" s="160"/>
      <c r="S76" s="160"/>
      <c r="T76" s="160"/>
      <c r="U76" s="158"/>
    </row>
    <row r="77" customFormat="false" ht="43.5" hidden="false" customHeight="true" outlineLevel="0" collapsed="false">
      <c r="A77" s="153"/>
      <c r="B77" s="154"/>
      <c r="C77" s="155"/>
      <c r="D77" s="156"/>
      <c r="E77" s="156"/>
      <c r="F77" s="161"/>
      <c r="G77" s="139"/>
      <c r="H77" s="162"/>
      <c r="I77" s="162"/>
      <c r="J77" s="162"/>
      <c r="K77" s="162"/>
      <c r="L77" s="162"/>
      <c r="M77" s="158"/>
      <c r="N77" s="158"/>
      <c r="O77" s="158"/>
      <c r="P77" s="159"/>
      <c r="Q77" s="159"/>
      <c r="R77" s="160"/>
      <c r="S77" s="160"/>
      <c r="T77" s="160"/>
      <c r="U77" s="158"/>
    </row>
    <row r="78" customFormat="false" ht="43.5" hidden="false" customHeight="true" outlineLevel="0" collapsed="false">
      <c r="A78" s="153"/>
      <c r="B78" s="154"/>
      <c r="C78" s="155"/>
      <c r="D78" s="156"/>
      <c r="E78" s="156"/>
      <c r="F78" s="161"/>
      <c r="G78" s="139"/>
      <c r="H78" s="162"/>
      <c r="I78" s="162"/>
      <c r="J78" s="162"/>
      <c r="K78" s="162"/>
      <c r="L78" s="162"/>
      <c r="M78" s="158"/>
      <c r="N78" s="158"/>
      <c r="O78" s="158"/>
      <c r="P78" s="159"/>
      <c r="Q78" s="159"/>
      <c r="R78" s="160"/>
      <c r="S78" s="160"/>
      <c r="T78" s="160"/>
      <c r="U78" s="160"/>
    </row>
    <row r="79" customFormat="false" ht="43.5" hidden="false" customHeight="true" outlineLevel="0" collapsed="false">
      <c r="A79" s="153"/>
      <c r="B79" s="154"/>
      <c r="C79" s="155"/>
      <c r="D79" s="156"/>
      <c r="E79" s="156"/>
      <c r="F79" s="161"/>
      <c r="G79" s="139"/>
      <c r="H79" s="162"/>
      <c r="I79" s="162"/>
      <c r="J79" s="162"/>
      <c r="K79" s="162"/>
      <c r="L79" s="162"/>
      <c r="M79" s="158"/>
      <c r="N79" s="158"/>
      <c r="O79" s="158"/>
      <c r="P79" s="159"/>
      <c r="Q79" s="159"/>
      <c r="R79" s="160"/>
      <c r="S79" s="160"/>
      <c r="T79" s="160"/>
      <c r="U79" s="160"/>
    </row>
    <row r="80" customFormat="false" ht="43.5" hidden="false" customHeight="true" outlineLevel="0" collapsed="false">
      <c r="A80" s="153"/>
      <c r="B80" s="154"/>
      <c r="C80" s="155"/>
      <c r="D80" s="156"/>
      <c r="E80" s="156"/>
      <c r="F80" s="161"/>
      <c r="G80" s="139"/>
      <c r="H80" s="162"/>
      <c r="I80" s="162"/>
      <c r="J80" s="162"/>
      <c r="K80" s="162"/>
      <c r="L80" s="162"/>
      <c r="M80" s="158"/>
      <c r="N80" s="158"/>
      <c r="O80" s="158"/>
      <c r="P80" s="159"/>
      <c r="Q80" s="159"/>
      <c r="R80" s="160"/>
      <c r="S80" s="160"/>
      <c r="T80" s="160"/>
      <c r="U80" s="158"/>
    </row>
    <row r="81" customFormat="false" ht="43.5" hidden="false" customHeight="true" outlineLevel="0" collapsed="false">
      <c r="A81" s="153"/>
      <c r="B81" s="154"/>
      <c r="C81" s="155"/>
      <c r="D81" s="156"/>
      <c r="E81" s="156"/>
      <c r="F81" s="161"/>
      <c r="G81" s="139"/>
      <c r="H81" s="162"/>
      <c r="I81" s="162"/>
      <c r="J81" s="162"/>
      <c r="K81" s="162"/>
      <c r="L81" s="162"/>
      <c r="M81" s="158"/>
      <c r="N81" s="158"/>
      <c r="O81" s="158"/>
      <c r="P81" s="159"/>
      <c r="Q81" s="159"/>
      <c r="R81" s="160"/>
      <c r="S81" s="160"/>
      <c r="T81" s="160"/>
      <c r="U81" s="160"/>
    </row>
    <row r="82" customFormat="false" ht="43.5" hidden="false" customHeight="true" outlineLevel="0" collapsed="false">
      <c r="A82" s="153"/>
      <c r="B82" s="154"/>
      <c r="C82" s="155"/>
      <c r="D82" s="156"/>
      <c r="E82" s="156"/>
      <c r="F82" s="161"/>
      <c r="G82" s="139"/>
      <c r="H82" s="162"/>
      <c r="I82" s="162"/>
      <c r="J82" s="162"/>
      <c r="K82" s="162"/>
      <c r="L82" s="162"/>
      <c r="M82" s="158"/>
      <c r="N82" s="158"/>
      <c r="O82" s="158"/>
      <c r="P82" s="159"/>
      <c r="Q82" s="159"/>
      <c r="R82" s="160"/>
      <c r="S82" s="160"/>
      <c r="T82" s="160"/>
      <c r="U82" s="160"/>
    </row>
    <row r="83" customFormat="false" ht="43.5" hidden="false" customHeight="true" outlineLevel="0" collapsed="false">
      <c r="A83" s="153"/>
      <c r="B83" s="154"/>
      <c r="C83" s="155"/>
      <c r="D83" s="156"/>
      <c r="E83" s="156"/>
      <c r="F83" s="161"/>
      <c r="G83" s="139"/>
      <c r="H83" s="162"/>
      <c r="I83" s="162"/>
      <c r="J83" s="162"/>
      <c r="K83" s="162"/>
      <c r="L83" s="162"/>
      <c r="M83" s="158"/>
      <c r="N83" s="158"/>
      <c r="O83" s="158"/>
      <c r="P83" s="159"/>
      <c r="Q83" s="159"/>
      <c r="R83" s="160"/>
      <c r="S83" s="160"/>
      <c r="T83" s="160"/>
      <c r="U83" s="160"/>
    </row>
    <row r="84" customFormat="false" ht="43.5" hidden="false" customHeight="true" outlineLevel="0" collapsed="false">
      <c r="A84" s="153"/>
      <c r="B84" s="154"/>
      <c r="C84" s="155"/>
      <c r="D84" s="156"/>
      <c r="E84" s="156"/>
      <c r="F84" s="161"/>
      <c r="G84" s="139"/>
      <c r="H84" s="162"/>
      <c r="I84" s="162"/>
      <c r="J84" s="162"/>
      <c r="K84" s="162"/>
      <c r="L84" s="162"/>
      <c r="M84" s="158"/>
      <c r="N84" s="158"/>
      <c r="O84" s="158"/>
      <c r="P84" s="159"/>
      <c r="Q84" s="159"/>
      <c r="R84" s="160"/>
      <c r="S84" s="160"/>
      <c r="T84" s="160"/>
      <c r="U84" s="158"/>
    </row>
    <row r="85" customFormat="false" ht="43.5" hidden="false" customHeight="true" outlineLevel="0" collapsed="false">
      <c r="A85" s="153"/>
      <c r="B85" s="154"/>
      <c r="C85" s="155"/>
      <c r="D85" s="156"/>
      <c r="E85" s="156"/>
      <c r="F85" s="161"/>
      <c r="G85" s="139"/>
      <c r="H85" s="162"/>
      <c r="I85" s="162"/>
      <c r="J85" s="162"/>
      <c r="K85" s="162"/>
      <c r="L85" s="162"/>
      <c r="M85" s="158"/>
      <c r="N85" s="158"/>
      <c r="O85" s="158"/>
      <c r="P85" s="159"/>
      <c r="Q85" s="159"/>
      <c r="R85" s="160"/>
      <c r="S85" s="160"/>
      <c r="T85" s="160"/>
      <c r="U85" s="160"/>
    </row>
    <row r="86" customFormat="false" ht="43.5" hidden="false" customHeight="true" outlineLevel="0" collapsed="false">
      <c r="A86" s="153"/>
      <c r="B86" s="154"/>
      <c r="C86" s="155"/>
      <c r="D86" s="156"/>
      <c r="E86" s="156"/>
      <c r="F86" s="161"/>
      <c r="G86" s="139"/>
      <c r="H86" s="162"/>
      <c r="I86" s="162"/>
      <c r="J86" s="162"/>
      <c r="K86" s="162"/>
      <c r="L86" s="162"/>
      <c r="M86" s="158"/>
      <c r="N86" s="158"/>
      <c r="O86" s="158"/>
      <c r="P86" s="159"/>
      <c r="Q86" s="159"/>
      <c r="R86" s="160"/>
      <c r="S86" s="160"/>
      <c r="T86" s="160"/>
      <c r="U86" s="160"/>
    </row>
    <row r="87" customFormat="false" ht="43.5" hidden="false" customHeight="true" outlineLevel="0" collapsed="false">
      <c r="A87" s="153"/>
      <c r="B87" s="154"/>
      <c r="C87" s="155"/>
      <c r="D87" s="156"/>
      <c r="E87" s="156"/>
      <c r="F87" s="161"/>
      <c r="G87" s="139"/>
      <c r="H87" s="162"/>
      <c r="I87" s="162"/>
      <c r="J87" s="162"/>
      <c r="K87" s="162"/>
      <c r="L87" s="162"/>
      <c r="M87" s="158"/>
      <c r="N87" s="158"/>
      <c r="O87" s="158"/>
      <c r="P87" s="159"/>
      <c r="Q87" s="159"/>
      <c r="R87" s="160"/>
      <c r="S87" s="160"/>
      <c r="T87" s="160"/>
      <c r="U87" s="160"/>
    </row>
    <row r="88" customFormat="false" ht="43.5" hidden="false" customHeight="true" outlineLevel="0" collapsed="false">
      <c r="A88" s="153"/>
      <c r="B88" s="154"/>
      <c r="C88" s="155"/>
      <c r="D88" s="156"/>
      <c r="E88" s="156"/>
      <c r="F88" s="161"/>
      <c r="G88" s="139"/>
      <c r="H88" s="162"/>
      <c r="I88" s="162"/>
      <c r="J88" s="162"/>
      <c r="K88" s="162"/>
      <c r="L88" s="162"/>
      <c r="M88" s="158"/>
      <c r="N88" s="158"/>
      <c r="O88" s="158"/>
      <c r="P88" s="159"/>
      <c r="Q88" s="159"/>
      <c r="R88" s="160"/>
      <c r="S88" s="160"/>
      <c r="T88" s="160"/>
      <c r="U88" s="160"/>
    </row>
    <row r="89" customFormat="false" ht="43.5" hidden="false" customHeight="true" outlineLevel="0" collapsed="false">
      <c r="A89" s="153"/>
      <c r="B89" s="154"/>
      <c r="C89" s="155"/>
      <c r="D89" s="156"/>
      <c r="E89" s="156"/>
      <c r="F89" s="161"/>
      <c r="G89" s="139"/>
      <c r="H89" s="162"/>
      <c r="I89" s="162"/>
      <c r="J89" s="162"/>
      <c r="K89" s="162"/>
      <c r="L89" s="162"/>
      <c r="M89" s="158"/>
      <c r="N89" s="158"/>
      <c r="O89" s="158"/>
      <c r="P89" s="159"/>
      <c r="Q89" s="159"/>
      <c r="R89" s="160"/>
      <c r="S89" s="160"/>
      <c r="T89" s="160"/>
      <c r="U89" s="158"/>
    </row>
    <row r="90" customFormat="false" ht="43.5" hidden="false" customHeight="true" outlineLevel="0" collapsed="false">
      <c r="A90" s="153"/>
      <c r="B90" s="154"/>
      <c r="C90" s="155"/>
      <c r="D90" s="156"/>
      <c r="E90" s="156"/>
      <c r="F90" s="161"/>
      <c r="G90" s="139"/>
      <c r="H90" s="162"/>
      <c r="I90" s="162"/>
      <c r="J90" s="162"/>
      <c r="K90" s="162"/>
      <c r="L90" s="162"/>
      <c r="M90" s="158"/>
      <c r="N90" s="158"/>
      <c r="O90" s="158"/>
      <c r="P90" s="159"/>
      <c r="Q90" s="159"/>
      <c r="R90" s="160"/>
      <c r="S90" s="160"/>
      <c r="T90" s="160"/>
      <c r="U90" s="160"/>
    </row>
    <row r="91" customFormat="false" ht="43.5" hidden="false" customHeight="true" outlineLevel="0" collapsed="false">
      <c r="A91" s="153"/>
      <c r="B91" s="154"/>
      <c r="C91" s="155"/>
      <c r="D91" s="156"/>
      <c r="E91" s="156"/>
      <c r="F91" s="161"/>
      <c r="G91" s="139"/>
      <c r="H91" s="162"/>
      <c r="I91" s="162"/>
      <c r="J91" s="162"/>
      <c r="K91" s="162"/>
      <c r="L91" s="162"/>
      <c r="M91" s="158"/>
      <c r="N91" s="158"/>
      <c r="O91" s="158"/>
      <c r="P91" s="159"/>
      <c r="Q91" s="159"/>
      <c r="R91" s="160"/>
      <c r="S91" s="160"/>
      <c r="T91" s="160"/>
      <c r="U91" s="160"/>
    </row>
    <row r="92" customFormat="false" ht="43.5" hidden="false" customHeight="true" outlineLevel="0" collapsed="false">
      <c r="A92" s="153"/>
      <c r="B92" s="154"/>
      <c r="C92" s="155"/>
      <c r="D92" s="156"/>
      <c r="E92" s="156"/>
      <c r="F92" s="161"/>
      <c r="G92" s="139"/>
      <c r="H92" s="162"/>
      <c r="I92" s="162"/>
      <c r="J92" s="162"/>
      <c r="K92" s="162"/>
      <c r="L92" s="162"/>
      <c r="M92" s="158"/>
      <c r="N92" s="158"/>
      <c r="O92" s="158"/>
      <c r="P92" s="159"/>
      <c r="Q92" s="159"/>
      <c r="R92" s="160"/>
      <c r="S92" s="160"/>
      <c r="T92" s="160"/>
      <c r="U92" s="160"/>
    </row>
    <row r="93" customFormat="false" ht="43.5" hidden="false" customHeight="true" outlineLevel="0" collapsed="false">
      <c r="A93" s="153"/>
      <c r="B93" s="154"/>
      <c r="C93" s="155"/>
      <c r="D93" s="156"/>
      <c r="E93" s="156"/>
      <c r="F93" s="161"/>
      <c r="G93" s="139"/>
      <c r="H93" s="162"/>
      <c r="I93" s="162"/>
      <c r="J93" s="162"/>
      <c r="K93" s="162"/>
      <c r="L93" s="162"/>
      <c r="M93" s="158"/>
      <c r="N93" s="158"/>
      <c r="O93" s="158"/>
      <c r="P93" s="159"/>
      <c r="Q93" s="159"/>
      <c r="R93" s="160"/>
      <c r="S93" s="160"/>
      <c r="T93" s="160"/>
      <c r="U93" s="160"/>
    </row>
    <row r="94" customFormat="false" ht="43.5" hidden="false" customHeight="true" outlineLevel="0" collapsed="false">
      <c r="A94" s="153"/>
      <c r="B94" s="154"/>
      <c r="C94" s="155"/>
      <c r="D94" s="156"/>
      <c r="E94" s="156"/>
      <c r="F94" s="161"/>
      <c r="G94" s="139"/>
      <c r="H94" s="162"/>
      <c r="I94" s="162"/>
      <c r="J94" s="162"/>
      <c r="K94" s="162"/>
      <c r="L94" s="162"/>
      <c r="M94" s="158"/>
      <c r="N94" s="158"/>
      <c r="O94" s="158"/>
      <c r="P94" s="159"/>
      <c r="Q94" s="159"/>
      <c r="R94" s="160"/>
      <c r="S94" s="160"/>
      <c r="T94" s="160"/>
      <c r="U94" s="160"/>
    </row>
    <row r="95" customFormat="false" ht="43.5" hidden="false" customHeight="true" outlineLevel="0" collapsed="false">
      <c r="A95" s="153"/>
      <c r="B95" s="154"/>
      <c r="C95" s="155"/>
      <c r="D95" s="156"/>
      <c r="E95" s="156"/>
      <c r="F95" s="161"/>
      <c r="G95" s="139"/>
      <c r="H95" s="162"/>
      <c r="I95" s="162"/>
      <c r="J95" s="162"/>
      <c r="K95" s="162"/>
      <c r="L95" s="162"/>
      <c r="M95" s="158"/>
      <c r="N95" s="158"/>
      <c r="O95" s="158"/>
      <c r="P95" s="159"/>
      <c r="Q95" s="159"/>
      <c r="R95" s="160"/>
      <c r="S95" s="160"/>
      <c r="T95" s="160"/>
      <c r="U95" s="160"/>
    </row>
    <row r="96" customFormat="false" ht="43.5" hidden="false" customHeight="true" outlineLevel="0" collapsed="false">
      <c r="A96" s="153"/>
      <c r="B96" s="154"/>
      <c r="C96" s="155"/>
      <c r="D96" s="156"/>
      <c r="E96" s="156"/>
      <c r="F96" s="161"/>
      <c r="G96" s="139"/>
      <c r="H96" s="162"/>
      <c r="I96" s="162"/>
      <c r="J96" s="162"/>
      <c r="K96" s="162"/>
      <c r="L96" s="162"/>
      <c r="M96" s="158"/>
      <c r="N96" s="158"/>
      <c r="O96" s="158"/>
      <c r="P96" s="159"/>
      <c r="Q96" s="159"/>
      <c r="R96" s="160"/>
      <c r="S96" s="160"/>
      <c r="T96" s="160"/>
      <c r="U96" s="160"/>
    </row>
    <row r="97" customFormat="false" ht="43.5" hidden="false" customHeight="true" outlineLevel="0" collapsed="false">
      <c r="A97" s="153"/>
      <c r="B97" s="154"/>
      <c r="C97" s="155"/>
      <c r="D97" s="156"/>
      <c r="E97" s="156"/>
      <c r="F97" s="161"/>
      <c r="G97" s="139"/>
      <c r="H97" s="162"/>
      <c r="I97" s="162"/>
      <c r="J97" s="162"/>
      <c r="K97" s="162"/>
      <c r="L97" s="162"/>
      <c r="M97" s="158"/>
      <c r="N97" s="158"/>
      <c r="O97" s="158"/>
      <c r="P97" s="159"/>
      <c r="Q97" s="159"/>
      <c r="R97" s="160"/>
      <c r="S97" s="160"/>
      <c r="T97" s="160"/>
      <c r="U97" s="160"/>
    </row>
    <row r="98" customFormat="false" ht="43.5" hidden="false" customHeight="true" outlineLevel="0" collapsed="false">
      <c r="A98" s="153"/>
      <c r="B98" s="154"/>
      <c r="C98" s="155"/>
      <c r="D98" s="156"/>
      <c r="E98" s="156"/>
      <c r="F98" s="161"/>
      <c r="G98" s="139"/>
      <c r="H98" s="162"/>
      <c r="I98" s="162"/>
      <c r="J98" s="162"/>
      <c r="K98" s="162"/>
      <c r="L98" s="162"/>
      <c r="M98" s="158"/>
      <c r="N98" s="158"/>
      <c r="O98" s="158"/>
      <c r="P98" s="159"/>
      <c r="Q98" s="159"/>
      <c r="R98" s="160"/>
      <c r="S98" s="160"/>
      <c r="T98" s="160"/>
      <c r="U98" s="160"/>
    </row>
    <row r="99" customFormat="false" ht="43.5" hidden="false" customHeight="true" outlineLevel="0" collapsed="false">
      <c r="A99" s="153"/>
      <c r="B99" s="154"/>
      <c r="C99" s="155"/>
      <c r="D99" s="156"/>
      <c r="E99" s="156"/>
      <c r="F99" s="161"/>
      <c r="G99" s="139"/>
      <c r="H99" s="162"/>
      <c r="I99" s="162"/>
      <c r="J99" s="162"/>
      <c r="K99" s="162"/>
      <c r="L99" s="162"/>
      <c r="M99" s="158"/>
      <c r="N99" s="158"/>
      <c r="O99" s="158"/>
      <c r="P99" s="159"/>
      <c r="Q99" s="159"/>
      <c r="R99" s="160"/>
      <c r="S99" s="160"/>
      <c r="T99" s="160"/>
      <c r="U99" s="160"/>
    </row>
    <row r="100" customFormat="false" ht="43.5" hidden="false" customHeight="true" outlineLevel="0" collapsed="false">
      <c r="A100" s="153"/>
      <c r="B100" s="154"/>
      <c r="C100" s="155"/>
      <c r="D100" s="156"/>
      <c r="E100" s="156"/>
      <c r="F100" s="161"/>
      <c r="G100" s="139"/>
      <c r="H100" s="162"/>
      <c r="I100" s="162"/>
      <c r="J100" s="162"/>
      <c r="K100" s="162"/>
      <c r="L100" s="162"/>
      <c r="M100" s="158"/>
      <c r="N100" s="158"/>
      <c r="O100" s="158"/>
      <c r="P100" s="159"/>
      <c r="Q100" s="159"/>
      <c r="R100" s="160"/>
      <c r="S100" s="160"/>
      <c r="T100" s="160"/>
      <c r="U100" s="160"/>
    </row>
    <row r="101" customFormat="false" ht="43.5" hidden="false" customHeight="true" outlineLevel="0" collapsed="false">
      <c r="A101" s="153"/>
      <c r="B101" s="154"/>
      <c r="C101" s="155"/>
      <c r="D101" s="156"/>
      <c r="E101" s="156"/>
      <c r="F101" s="161"/>
      <c r="G101" s="139"/>
      <c r="H101" s="162"/>
      <c r="I101" s="162"/>
      <c r="J101" s="162"/>
      <c r="K101" s="162"/>
      <c r="L101" s="162"/>
      <c r="M101" s="158"/>
      <c r="N101" s="158"/>
      <c r="O101" s="158"/>
      <c r="P101" s="159"/>
      <c r="Q101" s="159"/>
      <c r="R101" s="160"/>
      <c r="S101" s="160"/>
      <c r="T101" s="160"/>
      <c r="U101" s="160"/>
    </row>
    <row r="102" customFormat="false" ht="43.5" hidden="false" customHeight="true" outlineLevel="0" collapsed="false">
      <c r="A102" s="153"/>
      <c r="B102" s="154"/>
      <c r="C102" s="155"/>
      <c r="D102" s="156"/>
      <c r="E102" s="156"/>
      <c r="F102" s="161"/>
      <c r="G102" s="139"/>
      <c r="H102" s="162"/>
      <c r="I102" s="162"/>
      <c r="J102" s="162"/>
      <c r="K102" s="162"/>
      <c r="L102" s="162"/>
      <c r="M102" s="158"/>
      <c r="N102" s="158"/>
      <c r="O102" s="158"/>
      <c r="P102" s="159"/>
      <c r="Q102" s="159"/>
      <c r="R102" s="160"/>
      <c r="S102" s="160"/>
      <c r="T102" s="160"/>
      <c r="U102" s="160"/>
    </row>
    <row r="103" customFormat="false" ht="43.5" hidden="false" customHeight="true" outlineLevel="0" collapsed="false">
      <c r="A103" s="153"/>
      <c r="B103" s="154"/>
      <c r="C103" s="155"/>
      <c r="D103" s="156"/>
      <c r="E103" s="156"/>
      <c r="F103" s="161"/>
      <c r="G103" s="139"/>
      <c r="H103" s="162"/>
      <c r="I103" s="162"/>
      <c r="J103" s="162"/>
      <c r="K103" s="162"/>
      <c r="L103" s="162"/>
      <c r="M103" s="158"/>
      <c r="N103" s="158"/>
      <c r="O103" s="158"/>
      <c r="P103" s="159"/>
      <c r="Q103" s="159"/>
      <c r="R103" s="160"/>
      <c r="S103" s="160"/>
      <c r="T103" s="160"/>
      <c r="U103" s="160"/>
    </row>
    <row r="104" customFormat="false" ht="43.5" hidden="false" customHeight="true" outlineLevel="0" collapsed="false">
      <c r="A104" s="153"/>
      <c r="B104" s="154"/>
      <c r="C104" s="155"/>
      <c r="D104" s="156"/>
      <c r="E104" s="156"/>
      <c r="F104" s="161"/>
      <c r="G104" s="139"/>
      <c r="H104" s="162"/>
      <c r="I104" s="162"/>
      <c r="J104" s="162"/>
      <c r="K104" s="162"/>
      <c r="L104" s="162"/>
      <c r="M104" s="158"/>
      <c r="N104" s="158"/>
      <c r="O104" s="158"/>
      <c r="P104" s="159"/>
      <c r="Q104" s="159"/>
      <c r="R104" s="160"/>
      <c r="S104" s="160"/>
      <c r="T104" s="160"/>
      <c r="U104" s="160"/>
    </row>
    <row r="105" customFormat="false" ht="43.5" hidden="false" customHeight="true" outlineLevel="0" collapsed="false">
      <c r="A105" s="153"/>
      <c r="B105" s="154"/>
      <c r="C105" s="155"/>
      <c r="D105" s="156"/>
      <c r="E105" s="156"/>
      <c r="F105" s="161"/>
      <c r="G105" s="139"/>
      <c r="H105" s="162"/>
      <c r="I105" s="162"/>
      <c r="J105" s="162"/>
      <c r="K105" s="162"/>
      <c r="L105" s="162"/>
      <c r="M105" s="158"/>
      <c r="N105" s="158"/>
      <c r="O105" s="158"/>
      <c r="P105" s="159"/>
      <c r="Q105" s="159"/>
      <c r="R105" s="160"/>
      <c r="S105" s="160"/>
      <c r="T105" s="160"/>
      <c r="U105" s="160"/>
    </row>
    <row r="106" customFormat="false" ht="43.5" hidden="false" customHeight="true" outlineLevel="0" collapsed="false">
      <c r="A106" s="153"/>
      <c r="B106" s="154"/>
      <c r="C106" s="155"/>
      <c r="D106" s="156"/>
      <c r="E106" s="156"/>
      <c r="F106" s="161"/>
      <c r="G106" s="139"/>
      <c r="H106" s="162"/>
      <c r="I106" s="162"/>
      <c r="J106" s="162"/>
      <c r="K106" s="162"/>
      <c r="L106" s="162"/>
      <c r="M106" s="158"/>
      <c r="N106" s="158"/>
      <c r="O106" s="158"/>
      <c r="P106" s="159"/>
      <c r="Q106" s="159"/>
      <c r="R106" s="160"/>
      <c r="S106" s="160"/>
      <c r="T106" s="160"/>
      <c r="U106" s="160"/>
    </row>
    <row r="107" customFormat="false" ht="43.5" hidden="false" customHeight="true" outlineLevel="0" collapsed="false">
      <c r="A107" s="153"/>
      <c r="B107" s="154"/>
      <c r="C107" s="155"/>
      <c r="D107" s="156"/>
      <c r="E107" s="156"/>
      <c r="F107" s="161"/>
      <c r="G107" s="139"/>
      <c r="H107" s="162"/>
      <c r="I107" s="162"/>
      <c r="J107" s="162"/>
      <c r="K107" s="162"/>
      <c r="L107" s="162"/>
      <c r="M107" s="158"/>
      <c r="N107" s="158"/>
      <c r="O107" s="158"/>
      <c r="P107" s="159"/>
      <c r="Q107" s="159"/>
      <c r="R107" s="160"/>
      <c r="S107" s="160"/>
      <c r="T107" s="160"/>
      <c r="U107" s="160"/>
    </row>
    <row r="108" customFormat="false" ht="43.5" hidden="false" customHeight="true" outlineLevel="0" collapsed="false">
      <c r="A108" s="153"/>
      <c r="B108" s="154"/>
      <c r="C108" s="155"/>
      <c r="D108" s="156"/>
      <c r="E108" s="156"/>
      <c r="F108" s="161"/>
      <c r="G108" s="139"/>
      <c r="H108" s="162"/>
      <c r="I108" s="162"/>
      <c r="J108" s="162"/>
      <c r="K108" s="162"/>
      <c r="L108" s="162"/>
      <c r="M108" s="158"/>
      <c r="N108" s="158"/>
      <c r="O108" s="158"/>
      <c r="P108" s="159"/>
      <c r="Q108" s="159"/>
      <c r="R108" s="160"/>
      <c r="S108" s="160"/>
      <c r="T108" s="160"/>
      <c r="U108" s="158"/>
    </row>
    <row r="109" customFormat="false" ht="43.5" hidden="false" customHeight="true" outlineLevel="0" collapsed="false">
      <c r="A109" s="153"/>
      <c r="B109" s="154"/>
      <c r="C109" s="155"/>
      <c r="D109" s="156"/>
      <c r="E109" s="156"/>
      <c r="F109" s="161"/>
      <c r="G109" s="139"/>
      <c r="H109" s="162"/>
      <c r="I109" s="162"/>
      <c r="J109" s="162"/>
      <c r="K109" s="162"/>
      <c r="L109" s="162"/>
      <c r="M109" s="158"/>
      <c r="N109" s="158"/>
      <c r="O109" s="158"/>
      <c r="P109" s="159"/>
      <c r="Q109" s="159"/>
      <c r="R109" s="160"/>
      <c r="S109" s="160"/>
      <c r="T109" s="160"/>
      <c r="U109" s="160"/>
    </row>
    <row r="110" customFormat="false" ht="43.5" hidden="false" customHeight="true" outlineLevel="0" collapsed="false">
      <c r="A110" s="153"/>
      <c r="B110" s="154"/>
      <c r="C110" s="155"/>
      <c r="D110" s="156"/>
      <c r="E110" s="156"/>
      <c r="F110" s="161"/>
      <c r="G110" s="139"/>
      <c r="H110" s="162"/>
      <c r="I110" s="162"/>
      <c r="J110" s="162"/>
      <c r="K110" s="162"/>
      <c r="L110" s="162"/>
      <c r="M110" s="158"/>
      <c r="N110" s="158"/>
      <c r="O110" s="158"/>
      <c r="P110" s="159"/>
      <c r="Q110" s="159"/>
      <c r="R110" s="160"/>
      <c r="S110" s="160"/>
      <c r="T110" s="160"/>
      <c r="U110" s="160"/>
    </row>
    <row r="111" customFormat="false" ht="43.5" hidden="false" customHeight="true" outlineLevel="0" collapsed="false">
      <c r="A111" s="153"/>
      <c r="B111" s="154"/>
      <c r="C111" s="155"/>
      <c r="D111" s="156"/>
      <c r="E111" s="156"/>
      <c r="F111" s="161"/>
      <c r="G111" s="139"/>
      <c r="H111" s="162"/>
      <c r="I111" s="162"/>
      <c r="J111" s="162"/>
      <c r="K111" s="162"/>
      <c r="L111" s="162"/>
      <c r="M111" s="158"/>
      <c r="N111" s="158"/>
      <c r="O111" s="158"/>
      <c r="P111" s="159"/>
      <c r="Q111" s="159"/>
      <c r="R111" s="160"/>
      <c r="S111" s="160"/>
      <c r="T111" s="160"/>
      <c r="U111" s="158"/>
    </row>
    <row r="112" customFormat="false" ht="43.5" hidden="false" customHeight="true" outlineLevel="0" collapsed="false">
      <c r="A112" s="153"/>
      <c r="B112" s="154"/>
      <c r="C112" s="155"/>
      <c r="D112" s="156"/>
      <c r="E112" s="156"/>
      <c r="F112" s="161"/>
      <c r="G112" s="139"/>
      <c r="H112" s="162"/>
      <c r="I112" s="162"/>
      <c r="J112" s="162"/>
      <c r="K112" s="162"/>
      <c r="L112" s="162"/>
      <c r="M112" s="158"/>
      <c r="N112" s="158"/>
      <c r="O112" s="158"/>
      <c r="P112" s="159"/>
      <c r="Q112" s="159"/>
      <c r="R112" s="160"/>
      <c r="S112" s="160"/>
      <c r="T112" s="160"/>
      <c r="U112" s="160"/>
    </row>
    <row r="113" customFormat="false" ht="43.5" hidden="false" customHeight="true" outlineLevel="0" collapsed="false">
      <c r="A113" s="153"/>
      <c r="B113" s="154"/>
      <c r="C113" s="155"/>
      <c r="D113" s="156"/>
      <c r="E113" s="156"/>
      <c r="F113" s="161"/>
      <c r="G113" s="139"/>
      <c r="H113" s="162"/>
      <c r="I113" s="162"/>
      <c r="J113" s="162"/>
      <c r="K113" s="162"/>
      <c r="L113" s="162"/>
      <c r="M113" s="158"/>
      <c r="N113" s="158"/>
      <c r="O113" s="158"/>
      <c r="P113" s="159"/>
      <c r="Q113" s="159"/>
      <c r="R113" s="160"/>
      <c r="S113" s="160"/>
      <c r="T113" s="160"/>
      <c r="U113" s="160"/>
    </row>
    <row r="114" customFormat="false" ht="43.5" hidden="false" customHeight="true" outlineLevel="0" collapsed="false">
      <c r="A114" s="153"/>
      <c r="B114" s="154"/>
      <c r="C114" s="155"/>
      <c r="D114" s="156"/>
      <c r="E114" s="156"/>
      <c r="F114" s="161"/>
      <c r="G114" s="139"/>
      <c r="H114" s="162"/>
      <c r="I114" s="162"/>
      <c r="J114" s="162"/>
      <c r="K114" s="162"/>
      <c r="L114" s="162"/>
      <c r="M114" s="158"/>
      <c r="N114" s="158"/>
      <c r="O114" s="158"/>
      <c r="P114" s="159"/>
      <c r="Q114" s="159"/>
      <c r="R114" s="160"/>
      <c r="S114" s="160"/>
      <c r="T114" s="160"/>
      <c r="U114" s="160"/>
    </row>
    <row r="115" customFormat="false" ht="43.5" hidden="false" customHeight="true" outlineLevel="0" collapsed="false">
      <c r="A115" s="153"/>
      <c r="B115" s="154"/>
      <c r="C115" s="155"/>
      <c r="D115" s="156"/>
      <c r="E115" s="156"/>
      <c r="F115" s="161"/>
      <c r="G115" s="139"/>
      <c r="H115" s="162"/>
      <c r="I115" s="162"/>
      <c r="J115" s="162"/>
      <c r="K115" s="162"/>
      <c r="L115" s="162"/>
      <c r="M115" s="158"/>
      <c r="N115" s="158"/>
      <c r="O115" s="158"/>
      <c r="P115" s="159"/>
      <c r="Q115" s="159"/>
      <c r="R115" s="160"/>
      <c r="S115" s="160"/>
      <c r="T115" s="160"/>
      <c r="U115" s="160"/>
    </row>
    <row r="116" customFormat="false" ht="43.5" hidden="false" customHeight="true" outlineLevel="0" collapsed="false">
      <c r="A116" s="153"/>
      <c r="B116" s="154"/>
      <c r="C116" s="155"/>
      <c r="D116" s="156"/>
      <c r="E116" s="156"/>
      <c r="F116" s="161"/>
      <c r="G116" s="139"/>
      <c r="H116" s="162"/>
      <c r="I116" s="162"/>
      <c r="J116" s="162"/>
      <c r="K116" s="162"/>
      <c r="L116" s="162"/>
      <c r="M116" s="158"/>
      <c r="N116" s="158"/>
      <c r="O116" s="158"/>
      <c r="P116" s="159"/>
      <c r="Q116" s="159"/>
      <c r="R116" s="160"/>
      <c r="S116" s="160"/>
      <c r="T116" s="160"/>
      <c r="U116" s="160"/>
    </row>
    <row r="117" customFormat="false" ht="43.5" hidden="false" customHeight="true" outlineLevel="0" collapsed="false">
      <c r="A117" s="153"/>
      <c r="B117" s="154"/>
      <c r="C117" s="155"/>
      <c r="D117" s="156"/>
      <c r="E117" s="156"/>
      <c r="F117" s="161"/>
      <c r="G117" s="139"/>
      <c r="H117" s="162"/>
      <c r="I117" s="162"/>
      <c r="J117" s="162"/>
      <c r="K117" s="162"/>
      <c r="L117" s="162"/>
      <c r="M117" s="158"/>
      <c r="N117" s="158"/>
      <c r="O117" s="158"/>
      <c r="P117" s="159"/>
      <c r="Q117" s="159"/>
      <c r="R117" s="160"/>
      <c r="S117" s="160"/>
      <c r="T117" s="160"/>
      <c r="U117" s="160"/>
    </row>
    <row r="118" customFormat="false" ht="43.5" hidden="false" customHeight="true" outlineLevel="0" collapsed="false">
      <c r="A118" s="153"/>
      <c r="B118" s="154"/>
      <c r="C118" s="155"/>
      <c r="D118" s="156"/>
      <c r="E118" s="156"/>
      <c r="F118" s="161"/>
      <c r="G118" s="139"/>
      <c r="H118" s="162"/>
      <c r="I118" s="162"/>
      <c r="J118" s="162"/>
      <c r="K118" s="162"/>
      <c r="L118" s="162"/>
      <c r="M118" s="158"/>
      <c r="N118" s="158"/>
      <c r="O118" s="158"/>
      <c r="P118" s="159"/>
      <c r="Q118" s="159"/>
      <c r="R118" s="160"/>
      <c r="S118" s="160"/>
      <c r="T118" s="160"/>
      <c r="U118" s="160"/>
    </row>
    <row r="119" customFormat="false" ht="43.5" hidden="false" customHeight="true" outlineLevel="0" collapsed="false">
      <c r="A119" s="153"/>
      <c r="B119" s="154"/>
      <c r="C119" s="155"/>
      <c r="D119" s="156"/>
      <c r="E119" s="156"/>
      <c r="F119" s="161"/>
      <c r="G119" s="139"/>
      <c r="H119" s="162"/>
      <c r="I119" s="162"/>
      <c r="J119" s="162"/>
      <c r="K119" s="162"/>
      <c r="L119" s="162"/>
      <c r="M119" s="158"/>
      <c r="N119" s="158"/>
      <c r="O119" s="158"/>
      <c r="P119" s="159"/>
      <c r="Q119" s="159"/>
      <c r="R119" s="160"/>
      <c r="S119" s="160"/>
      <c r="T119" s="160"/>
      <c r="U119" s="160"/>
    </row>
    <row r="120" customFormat="false" ht="43.5" hidden="false" customHeight="true" outlineLevel="0" collapsed="false">
      <c r="A120" s="153"/>
      <c r="B120" s="154"/>
      <c r="C120" s="155"/>
      <c r="D120" s="156"/>
      <c r="E120" s="156"/>
      <c r="F120" s="161"/>
      <c r="G120" s="139"/>
      <c r="H120" s="162"/>
      <c r="I120" s="162"/>
      <c r="J120" s="162"/>
      <c r="K120" s="162"/>
      <c r="L120" s="162"/>
      <c r="M120" s="158"/>
      <c r="N120" s="158"/>
      <c r="O120" s="158"/>
      <c r="P120" s="159"/>
      <c r="Q120" s="159"/>
      <c r="R120" s="160"/>
      <c r="S120" s="160"/>
      <c r="T120" s="160"/>
      <c r="U120" s="160"/>
    </row>
    <row r="121" customFormat="false" ht="43.5" hidden="false" customHeight="true" outlineLevel="0" collapsed="false">
      <c r="A121" s="153"/>
      <c r="B121" s="154"/>
      <c r="C121" s="155"/>
      <c r="D121" s="156"/>
      <c r="E121" s="156"/>
      <c r="F121" s="161"/>
      <c r="G121" s="139"/>
      <c r="H121" s="162"/>
      <c r="I121" s="162"/>
      <c r="J121" s="162"/>
      <c r="K121" s="162"/>
      <c r="L121" s="162"/>
      <c r="M121" s="158"/>
      <c r="N121" s="158"/>
      <c r="O121" s="158"/>
      <c r="P121" s="159"/>
      <c r="Q121" s="159"/>
      <c r="R121" s="160"/>
      <c r="S121" s="160"/>
      <c r="T121" s="160"/>
      <c r="U121" s="160"/>
    </row>
    <row r="122" customFormat="false" ht="43.5" hidden="false" customHeight="true" outlineLevel="0" collapsed="false">
      <c r="A122" s="153"/>
      <c r="B122" s="154"/>
      <c r="C122" s="155"/>
      <c r="D122" s="156"/>
      <c r="E122" s="156"/>
      <c r="F122" s="161"/>
      <c r="G122" s="139"/>
      <c r="H122" s="162"/>
      <c r="I122" s="162"/>
      <c r="J122" s="162"/>
      <c r="K122" s="162"/>
      <c r="L122" s="162"/>
      <c r="M122" s="158"/>
      <c r="N122" s="158"/>
      <c r="O122" s="158"/>
      <c r="P122" s="159"/>
      <c r="Q122" s="159"/>
      <c r="R122" s="160"/>
      <c r="S122" s="160"/>
      <c r="T122" s="160"/>
      <c r="U122" s="160"/>
    </row>
    <row r="123" customFormat="false" ht="43.5" hidden="false" customHeight="true" outlineLevel="0" collapsed="false">
      <c r="A123" s="153"/>
      <c r="B123" s="154"/>
      <c r="C123" s="155"/>
      <c r="D123" s="156"/>
      <c r="E123" s="156"/>
      <c r="F123" s="161"/>
      <c r="G123" s="139"/>
      <c r="H123" s="162"/>
      <c r="I123" s="162"/>
      <c r="J123" s="162"/>
      <c r="K123" s="162"/>
      <c r="L123" s="162"/>
      <c r="M123" s="158"/>
      <c r="N123" s="158"/>
      <c r="O123" s="158"/>
      <c r="P123" s="159"/>
      <c r="Q123" s="159"/>
      <c r="R123" s="160"/>
      <c r="S123" s="160"/>
      <c r="T123" s="160"/>
      <c r="U123" s="160"/>
    </row>
    <row r="124" customFormat="false" ht="43.5" hidden="false" customHeight="true" outlineLevel="0" collapsed="false">
      <c r="A124" s="153"/>
      <c r="B124" s="154"/>
      <c r="C124" s="155"/>
      <c r="D124" s="156"/>
      <c r="E124" s="156"/>
      <c r="F124" s="161"/>
      <c r="G124" s="139"/>
      <c r="H124" s="162"/>
      <c r="I124" s="162"/>
      <c r="J124" s="162"/>
      <c r="K124" s="162"/>
      <c r="L124" s="162"/>
      <c r="M124" s="158"/>
      <c r="N124" s="158"/>
      <c r="O124" s="158"/>
      <c r="P124" s="159"/>
      <c r="Q124" s="159"/>
      <c r="R124" s="160"/>
      <c r="S124" s="160"/>
      <c r="T124" s="160"/>
      <c r="U124" s="160"/>
    </row>
    <row r="125" customFormat="false" ht="43.5" hidden="false" customHeight="true" outlineLevel="0" collapsed="false">
      <c r="A125" s="153"/>
      <c r="B125" s="154"/>
      <c r="C125" s="155"/>
      <c r="D125" s="156"/>
      <c r="E125" s="156"/>
      <c r="F125" s="161"/>
      <c r="G125" s="139"/>
      <c r="H125" s="162"/>
      <c r="I125" s="162"/>
      <c r="J125" s="162"/>
      <c r="K125" s="162"/>
      <c r="L125" s="162"/>
      <c r="M125" s="158"/>
      <c r="N125" s="158"/>
      <c r="O125" s="158"/>
      <c r="P125" s="159"/>
      <c r="Q125" s="159"/>
      <c r="R125" s="160"/>
      <c r="S125" s="160"/>
      <c r="T125" s="160"/>
      <c r="U125" s="160"/>
    </row>
    <row r="126" customFormat="false" ht="43.5" hidden="false" customHeight="true" outlineLevel="0" collapsed="false">
      <c r="A126" s="153"/>
      <c r="B126" s="154"/>
      <c r="C126" s="155"/>
      <c r="D126" s="156"/>
      <c r="E126" s="156"/>
      <c r="F126" s="161"/>
      <c r="G126" s="139"/>
      <c r="H126" s="162"/>
      <c r="I126" s="162"/>
      <c r="J126" s="162"/>
      <c r="K126" s="162"/>
      <c r="L126" s="162"/>
      <c r="M126" s="158"/>
      <c r="N126" s="158"/>
      <c r="O126" s="158"/>
      <c r="P126" s="159"/>
      <c r="Q126" s="159"/>
      <c r="R126" s="160"/>
      <c r="S126" s="160"/>
      <c r="T126" s="160"/>
      <c r="U126" s="160"/>
    </row>
    <row r="127" customFormat="false" ht="43.5" hidden="false" customHeight="true" outlineLevel="0" collapsed="false">
      <c r="A127" s="153"/>
      <c r="B127" s="154"/>
      <c r="C127" s="155"/>
      <c r="D127" s="156"/>
      <c r="E127" s="156"/>
      <c r="F127" s="161"/>
      <c r="G127" s="139"/>
      <c r="H127" s="162"/>
      <c r="I127" s="162"/>
      <c r="J127" s="162"/>
      <c r="K127" s="162"/>
      <c r="L127" s="162"/>
      <c r="M127" s="158"/>
      <c r="N127" s="158"/>
      <c r="O127" s="158"/>
      <c r="P127" s="159"/>
      <c r="Q127" s="159"/>
      <c r="R127" s="160"/>
      <c r="S127" s="160"/>
      <c r="T127" s="160"/>
      <c r="U127" s="160"/>
    </row>
    <row r="128" customFormat="false" ht="43.5" hidden="false" customHeight="true" outlineLevel="0" collapsed="false">
      <c r="A128" s="153"/>
      <c r="B128" s="154"/>
      <c r="C128" s="155"/>
      <c r="D128" s="156"/>
      <c r="E128" s="156"/>
      <c r="F128" s="161"/>
      <c r="G128" s="139"/>
      <c r="H128" s="162"/>
      <c r="I128" s="162"/>
      <c r="J128" s="162"/>
      <c r="K128" s="162"/>
      <c r="L128" s="162"/>
      <c r="M128" s="158"/>
      <c r="N128" s="158"/>
      <c r="O128" s="158"/>
      <c r="P128" s="159"/>
      <c r="Q128" s="159"/>
      <c r="R128" s="160"/>
      <c r="S128" s="160"/>
      <c r="T128" s="160"/>
      <c r="U128" s="160"/>
    </row>
    <row r="129" customFormat="false" ht="43.5" hidden="false" customHeight="true" outlineLevel="0" collapsed="false">
      <c r="A129" s="153"/>
      <c r="B129" s="154"/>
      <c r="C129" s="155"/>
      <c r="D129" s="156"/>
      <c r="E129" s="156"/>
      <c r="F129" s="161"/>
      <c r="G129" s="139"/>
      <c r="H129" s="162"/>
      <c r="I129" s="162"/>
      <c r="J129" s="162"/>
      <c r="K129" s="162"/>
      <c r="L129" s="162"/>
      <c r="M129" s="158"/>
      <c r="N129" s="158"/>
      <c r="O129" s="158"/>
      <c r="P129" s="159"/>
      <c r="Q129" s="159"/>
      <c r="R129" s="160"/>
      <c r="S129" s="160"/>
      <c r="T129" s="160"/>
      <c r="U129" s="160"/>
    </row>
    <row r="130" customFormat="false" ht="43.5" hidden="false" customHeight="true" outlineLevel="0" collapsed="false">
      <c r="A130" s="153"/>
      <c r="B130" s="154"/>
      <c r="C130" s="155"/>
      <c r="D130" s="156"/>
      <c r="E130" s="156"/>
      <c r="F130" s="161"/>
      <c r="G130" s="139"/>
      <c r="H130" s="162"/>
      <c r="I130" s="162"/>
      <c r="J130" s="162"/>
      <c r="K130" s="162"/>
      <c r="L130" s="162"/>
      <c r="M130" s="158"/>
      <c r="N130" s="158"/>
      <c r="O130" s="158"/>
      <c r="P130" s="159"/>
      <c r="Q130" s="159"/>
      <c r="R130" s="160"/>
      <c r="S130" s="160"/>
      <c r="T130" s="160"/>
      <c r="U130" s="158"/>
    </row>
    <row r="131" customFormat="false" ht="43.5" hidden="false" customHeight="true" outlineLevel="0" collapsed="false">
      <c r="A131" s="153"/>
      <c r="B131" s="154"/>
      <c r="C131" s="155"/>
      <c r="D131" s="156"/>
      <c r="E131" s="156"/>
      <c r="F131" s="161"/>
      <c r="G131" s="139"/>
      <c r="H131" s="162"/>
      <c r="I131" s="162"/>
      <c r="J131" s="162"/>
      <c r="K131" s="162"/>
      <c r="L131" s="162"/>
      <c r="M131" s="158"/>
      <c r="N131" s="158"/>
      <c r="O131" s="158"/>
      <c r="P131" s="159"/>
      <c r="Q131" s="159"/>
      <c r="R131" s="160"/>
      <c r="S131" s="160"/>
      <c r="T131" s="160"/>
      <c r="U131" s="160"/>
    </row>
    <row r="132" customFormat="false" ht="43.5" hidden="false" customHeight="true" outlineLevel="0" collapsed="false">
      <c r="A132" s="153"/>
      <c r="B132" s="154"/>
      <c r="C132" s="155"/>
      <c r="D132" s="156"/>
      <c r="E132" s="156"/>
      <c r="F132" s="161"/>
      <c r="G132" s="139"/>
      <c r="H132" s="162"/>
      <c r="I132" s="162"/>
      <c r="J132" s="162"/>
      <c r="K132" s="162"/>
      <c r="L132" s="162"/>
      <c r="M132" s="158"/>
      <c r="N132" s="158"/>
      <c r="O132" s="158"/>
      <c r="P132" s="159"/>
      <c r="Q132" s="159"/>
      <c r="R132" s="160"/>
      <c r="S132" s="160"/>
      <c r="T132" s="160"/>
      <c r="U132" s="160"/>
    </row>
    <row r="133" customFormat="false" ht="43.5" hidden="false" customHeight="true" outlineLevel="0" collapsed="false">
      <c r="A133" s="153"/>
      <c r="B133" s="154"/>
      <c r="C133" s="155"/>
      <c r="D133" s="156"/>
      <c r="E133" s="156"/>
      <c r="F133" s="161"/>
      <c r="G133" s="139"/>
      <c r="H133" s="162"/>
      <c r="I133" s="162"/>
      <c r="J133" s="162"/>
      <c r="K133" s="162"/>
      <c r="L133" s="162"/>
      <c r="M133" s="158"/>
      <c r="N133" s="158"/>
      <c r="O133" s="158"/>
      <c r="P133" s="159"/>
      <c r="Q133" s="159"/>
      <c r="R133" s="160"/>
      <c r="S133" s="160"/>
      <c r="T133" s="160"/>
      <c r="U133" s="160"/>
    </row>
    <row r="134" customFormat="false" ht="43.5" hidden="false" customHeight="true" outlineLevel="0" collapsed="false">
      <c r="A134" s="153"/>
      <c r="B134" s="154"/>
      <c r="C134" s="155"/>
      <c r="D134" s="156"/>
      <c r="E134" s="156"/>
      <c r="F134" s="161"/>
      <c r="G134" s="139"/>
      <c r="H134" s="162"/>
      <c r="I134" s="162"/>
      <c r="J134" s="162"/>
      <c r="K134" s="162"/>
      <c r="L134" s="162"/>
      <c r="M134" s="158"/>
      <c r="N134" s="158"/>
      <c r="O134" s="158"/>
      <c r="P134" s="159"/>
      <c r="Q134" s="159"/>
      <c r="R134" s="160"/>
      <c r="S134" s="160"/>
      <c r="T134" s="160"/>
      <c r="U134" s="160"/>
    </row>
    <row r="135" customFormat="false" ht="43.5" hidden="false" customHeight="true" outlineLevel="0" collapsed="false">
      <c r="A135" s="153"/>
      <c r="B135" s="154"/>
      <c r="C135" s="155"/>
      <c r="D135" s="156"/>
      <c r="E135" s="156"/>
      <c r="F135" s="161"/>
      <c r="G135" s="139"/>
      <c r="H135" s="162"/>
      <c r="I135" s="162"/>
      <c r="J135" s="162"/>
      <c r="K135" s="162"/>
      <c r="L135" s="162"/>
      <c r="M135" s="158"/>
      <c r="N135" s="158"/>
      <c r="O135" s="158"/>
      <c r="P135" s="159"/>
      <c r="Q135" s="159"/>
      <c r="R135" s="160"/>
      <c r="S135" s="160"/>
      <c r="T135" s="160"/>
      <c r="U135" s="160"/>
    </row>
    <row r="136" customFormat="false" ht="43.5" hidden="false" customHeight="true" outlineLevel="0" collapsed="false">
      <c r="A136" s="153"/>
      <c r="B136" s="154"/>
      <c r="C136" s="155"/>
      <c r="D136" s="156"/>
      <c r="E136" s="156"/>
      <c r="F136" s="161"/>
      <c r="G136" s="139"/>
      <c r="H136" s="162"/>
      <c r="I136" s="162"/>
      <c r="J136" s="162"/>
      <c r="K136" s="162"/>
      <c r="L136" s="162"/>
      <c r="M136" s="158"/>
      <c r="N136" s="158"/>
      <c r="O136" s="158"/>
      <c r="P136" s="159"/>
      <c r="Q136" s="159"/>
      <c r="R136" s="160"/>
      <c r="S136" s="160"/>
      <c r="T136" s="160"/>
      <c r="U136" s="160"/>
    </row>
    <row r="137" customFormat="false" ht="43.5" hidden="false" customHeight="true" outlineLevel="0" collapsed="false">
      <c r="A137" s="153"/>
      <c r="B137" s="154"/>
      <c r="C137" s="155"/>
      <c r="D137" s="156"/>
      <c r="E137" s="156"/>
      <c r="F137" s="161"/>
      <c r="G137" s="139"/>
      <c r="H137" s="162"/>
      <c r="I137" s="162"/>
      <c r="J137" s="162"/>
      <c r="K137" s="162"/>
      <c r="L137" s="162"/>
      <c r="M137" s="158"/>
      <c r="N137" s="158"/>
      <c r="O137" s="158"/>
      <c r="P137" s="159"/>
      <c r="Q137" s="159"/>
      <c r="R137" s="160"/>
      <c r="S137" s="160"/>
      <c r="T137" s="160"/>
      <c r="U137" s="160"/>
    </row>
    <row r="138" customFormat="false" ht="43.5" hidden="false" customHeight="true" outlineLevel="0" collapsed="false">
      <c r="A138" s="153"/>
      <c r="B138" s="154"/>
      <c r="C138" s="155"/>
      <c r="D138" s="156"/>
      <c r="E138" s="156"/>
      <c r="F138" s="161"/>
      <c r="H138" s="162"/>
      <c r="I138" s="162"/>
      <c r="J138" s="162"/>
      <c r="K138" s="162"/>
      <c r="L138" s="162"/>
      <c r="M138" s="158"/>
      <c r="N138" s="158"/>
      <c r="O138" s="158"/>
      <c r="P138" s="159"/>
      <c r="Q138" s="159"/>
      <c r="R138" s="160"/>
      <c r="S138" s="160"/>
      <c r="T138" s="160"/>
      <c r="U138" s="160"/>
    </row>
    <row r="139" customFormat="false" ht="43.5" hidden="false" customHeight="true" outlineLevel="0" collapsed="false">
      <c r="A139" s="153"/>
      <c r="B139" s="154"/>
      <c r="C139" s="155"/>
      <c r="D139" s="156"/>
      <c r="E139" s="156"/>
      <c r="F139" s="161"/>
      <c r="H139" s="162"/>
      <c r="I139" s="162"/>
      <c r="J139" s="162"/>
      <c r="K139" s="162"/>
      <c r="L139" s="162"/>
      <c r="M139" s="158"/>
      <c r="N139" s="158"/>
      <c r="O139" s="158"/>
      <c r="P139" s="159"/>
      <c r="Q139" s="159"/>
      <c r="R139" s="160"/>
      <c r="S139" s="160"/>
      <c r="T139" s="160"/>
      <c r="U139" s="160"/>
    </row>
    <row r="140" customFormat="false" ht="43.5" hidden="false" customHeight="true" outlineLevel="0" collapsed="false">
      <c r="A140" s="153"/>
      <c r="B140" s="154"/>
      <c r="C140" s="155"/>
      <c r="D140" s="156"/>
      <c r="E140" s="156"/>
      <c r="F140" s="161"/>
      <c r="H140" s="162"/>
      <c r="I140" s="162"/>
      <c r="J140" s="162"/>
      <c r="K140" s="162"/>
      <c r="L140" s="162"/>
      <c r="M140" s="158"/>
      <c r="N140" s="158"/>
      <c r="O140" s="158"/>
      <c r="P140" s="159"/>
      <c r="Q140" s="159"/>
      <c r="R140" s="160"/>
      <c r="S140" s="160"/>
      <c r="T140" s="160"/>
      <c r="U140" s="160"/>
    </row>
    <row r="141" customFormat="false" ht="43.5" hidden="false" customHeight="true" outlineLevel="0" collapsed="false">
      <c r="A141" s="153"/>
      <c r="B141" s="154"/>
      <c r="C141" s="155"/>
      <c r="D141" s="156"/>
      <c r="E141" s="156"/>
      <c r="F141" s="161"/>
      <c r="H141" s="162"/>
      <c r="I141" s="162"/>
      <c r="J141" s="162"/>
      <c r="K141" s="162"/>
      <c r="L141" s="162"/>
      <c r="M141" s="158"/>
      <c r="N141" s="158"/>
      <c r="O141" s="158"/>
      <c r="P141" s="159"/>
      <c r="Q141" s="159"/>
      <c r="R141" s="160"/>
      <c r="S141" s="160"/>
      <c r="T141" s="160"/>
      <c r="U141" s="160"/>
    </row>
    <row r="142" customFormat="false" ht="43.5" hidden="false" customHeight="true" outlineLevel="0" collapsed="false">
      <c r="A142" s="153"/>
      <c r="B142" s="154"/>
      <c r="C142" s="155"/>
      <c r="D142" s="156"/>
      <c r="E142" s="156"/>
      <c r="F142" s="161"/>
      <c r="H142" s="162"/>
      <c r="I142" s="162"/>
      <c r="J142" s="162"/>
      <c r="K142" s="162"/>
      <c r="L142" s="162"/>
      <c r="M142" s="158"/>
      <c r="N142" s="158"/>
      <c r="O142" s="158"/>
      <c r="P142" s="159"/>
      <c r="Q142" s="159"/>
      <c r="R142" s="160"/>
      <c r="S142" s="160"/>
      <c r="T142" s="160"/>
      <c r="U142" s="160"/>
    </row>
    <row r="143" customFormat="false" ht="43.5" hidden="false" customHeight="true" outlineLevel="0" collapsed="false">
      <c r="A143" s="153"/>
      <c r="B143" s="154"/>
      <c r="C143" s="155"/>
      <c r="D143" s="156"/>
      <c r="E143" s="156"/>
      <c r="F143" s="161"/>
      <c r="H143" s="162"/>
      <c r="I143" s="162"/>
      <c r="J143" s="162"/>
      <c r="K143" s="162"/>
      <c r="L143" s="162"/>
      <c r="M143" s="158"/>
      <c r="N143" s="158"/>
      <c r="O143" s="158"/>
      <c r="P143" s="159"/>
      <c r="Q143" s="159"/>
      <c r="R143" s="160"/>
      <c r="S143" s="160"/>
      <c r="T143" s="160"/>
      <c r="U143" s="160"/>
    </row>
    <row r="144" customFormat="false" ht="43.5" hidden="false" customHeight="true" outlineLevel="0" collapsed="false">
      <c r="A144" s="153"/>
      <c r="B144" s="154"/>
      <c r="C144" s="155"/>
      <c r="D144" s="156"/>
      <c r="E144" s="156"/>
      <c r="F144" s="161"/>
      <c r="H144" s="162"/>
      <c r="I144" s="162"/>
      <c r="J144" s="162"/>
      <c r="K144" s="162"/>
      <c r="L144" s="162"/>
      <c r="M144" s="158"/>
      <c r="N144" s="158"/>
      <c r="O144" s="158"/>
      <c r="P144" s="159"/>
      <c r="Q144" s="159"/>
      <c r="R144" s="160"/>
      <c r="S144" s="160"/>
      <c r="T144" s="160"/>
      <c r="U144" s="160"/>
    </row>
    <row r="145" customFormat="false" ht="43.5" hidden="false" customHeight="true" outlineLevel="0" collapsed="false">
      <c r="A145" s="153"/>
      <c r="B145" s="154"/>
      <c r="C145" s="155"/>
      <c r="D145" s="156"/>
      <c r="E145" s="156"/>
      <c r="F145" s="161"/>
      <c r="H145" s="162"/>
      <c r="I145" s="162"/>
      <c r="J145" s="162"/>
      <c r="K145" s="162"/>
      <c r="L145" s="162"/>
      <c r="M145" s="158"/>
      <c r="N145" s="158"/>
      <c r="O145" s="158"/>
      <c r="P145" s="159"/>
      <c r="Q145" s="159"/>
      <c r="R145" s="160"/>
      <c r="S145" s="160"/>
      <c r="T145" s="160"/>
      <c r="U145" s="160"/>
    </row>
    <row r="146" customFormat="false" ht="43.5" hidden="false" customHeight="true" outlineLevel="0" collapsed="false">
      <c r="A146" s="153"/>
      <c r="B146" s="154"/>
      <c r="C146" s="155"/>
      <c r="D146" s="156"/>
      <c r="E146" s="156"/>
      <c r="F146" s="161"/>
      <c r="H146" s="162"/>
      <c r="I146" s="162"/>
      <c r="J146" s="162"/>
      <c r="K146" s="162"/>
      <c r="L146" s="162"/>
      <c r="M146" s="158"/>
      <c r="N146" s="158"/>
      <c r="O146" s="158"/>
      <c r="P146" s="159"/>
      <c r="Q146" s="159"/>
      <c r="R146" s="160"/>
      <c r="S146" s="160"/>
      <c r="T146" s="160"/>
      <c r="U146" s="160"/>
    </row>
    <row r="147" customFormat="false" ht="43.5" hidden="false" customHeight="true" outlineLevel="0" collapsed="false">
      <c r="A147" s="153"/>
      <c r="B147" s="154"/>
      <c r="C147" s="155"/>
      <c r="D147" s="156"/>
      <c r="E147" s="156"/>
      <c r="F147" s="161"/>
      <c r="H147" s="162"/>
      <c r="I147" s="162"/>
      <c r="J147" s="162"/>
      <c r="K147" s="162"/>
      <c r="L147" s="162"/>
      <c r="M147" s="158"/>
      <c r="N147" s="158"/>
      <c r="O147" s="158"/>
      <c r="P147" s="159"/>
      <c r="Q147" s="159"/>
      <c r="R147" s="160"/>
      <c r="S147" s="160"/>
      <c r="T147" s="160"/>
      <c r="U147" s="160"/>
    </row>
    <row r="148" customFormat="false" ht="43.5" hidden="false" customHeight="true" outlineLevel="0" collapsed="false">
      <c r="A148" s="153"/>
      <c r="B148" s="154"/>
      <c r="C148" s="155"/>
      <c r="D148" s="156"/>
      <c r="E148" s="156"/>
      <c r="F148" s="161"/>
      <c r="H148" s="162"/>
      <c r="I148" s="162"/>
      <c r="J148" s="162"/>
      <c r="K148" s="162"/>
      <c r="L148" s="162"/>
      <c r="M148" s="158"/>
      <c r="N148" s="158"/>
      <c r="O148" s="158"/>
      <c r="P148" s="159"/>
      <c r="Q148" s="159"/>
      <c r="R148" s="160"/>
      <c r="S148" s="160"/>
      <c r="T148" s="160"/>
      <c r="U148" s="160"/>
    </row>
    <row r="149" customFormat="false" ht="43.5" hidden="false" customHeight="true" outlineLevel="0" collapsed="false">
      <c r="A149" s="153"/>
      <c r="B149" s="154"/>
      <c r="C149" s="155"/>
      <c r="D149" s="156"/>
      <c r="E149" s="156"/>
      <c r="F149" s="161"/>
      <c r="H149" s="162"/>
      <c r="I149" s="162"/>
      <c r="J149" s="162"/>
      <c r="K149" s="162"/>
      <c r="L149" s="162"/>
      <c r="M149" s="158"/>
      <c r="N149" s="158"/>
      <c r="O149" s="158"/>
      <c r="P149" s="159"/>
      <c r="Q149" s="159"/>
      <c r="R149" s="160"/>
      <c r="S149" s="160"/>
      <c r="T149" s="160"/>
      <c r="U149" s="160"/>
    </row>
    <row r="150" customFormat="false" ht="43.5" hidden="false" customHeight="true" outlineLevel="0" collapsed="false">
      <c r="A150" s="153"/>
      <c r="B150" s="154"/>
      <c r="C150" s="155"/>
      <c r="D150" s="156"/>
      <c r="E150" s="156"/>
      <c r="F150" s="161"/>
      <c r="H150" s="162"/>
      <c r="I150" s="162"/>
      <c r="J150" s="162"/>
      <c r="K150" s="162"/>
      <c r="L150" s="162"/>
      <c r="M150" s="158"/>
      <c r="N150" s="158"/>
      <c r="O150" s="158"/>
      <c r="P150" s="159"/>
      <c r="Q150" s="159"/>
      <c r="R150" s="160"/>
      <c r="S150" s="160"/>
      <c r="T150" s="160"/>
      <c r="U150" s="160"/>
    </row>
    <row r="151" customFormat="false" ht="43.5" hidden="false" customHeight="true" outlineLevel="0" collapsed="false">
      <c r="A151" s="153"/>
      <c r="B151" s="154"/>
      <c r="C151" s="155"/>
      <c r="D151" s="156"/>
      <c r="E151" s="156"/>
      <c r="F151" s="161"/>
      <c r="H151" s="162"/>
      <c r="I151" s="162"/>
      <c r="J151" s="162"/>
      <c r="K151" s="162"/>
      <c r="L151" s="162"/>
      <c r="M151" s="158"/>
      <c r="N151" s="158"/>
      <c r="O151" s="158"/>
      <c r="P151" s="159"/>
      <c r="Q151" s="159"/>
      <c r="R151" s="160"/>
      <c r="S151" s="160"/>
      <c r="T151" s="160"/>
      <c r="U151" s="160"/>
    </row>
    <row r="152" customFormat="false" ht="43.5" hidden="false" customHeight="true" outlineLevel="0" collapsed="false">
      <c r="A152" s="153"/>
      <c r="B152" s="154"/>
      <c r="C152" s="155"/>
      <c r="D152" s="156"/>
      <c r="E152" s="156"/>
      <c r="F152" s="161"/>
      <c r="H152" s="162"/>
      <c r="I152" s="162"/>
      <c r="J152" s="162"/>
      <c r="K152" s="162"/>
      <c r="L152" s="162"/>
      <c r="M152" s="158"/>
      <c r="N152" s="158"/>
      <c r="O152" s="158"/>
      <c r="P152" s="159"/>
      <c r="Q152" s="159"/>
      <c r="R152" s="160"/>
      <c r="S152" s="160"/>
      <c r="T152" s="160"/>
      <c r="U152" s="160"/>
    </row>
    <row r="153" customFormat="false" ht="43.5" hidden="false" customHeight="true" outlineLevel="0" collapsed="false">
      <c r="A153" s="153"/>
      <c r="B153" s="154"/>
      <c r="C153" s="155"/>
      <c r="D153" s="156"/>
      <c r="E153" s="156"/>
      <c r="F153" s="161"/>
      <c r="H153" s="162"/>
      <c r="I153" s="162"/>
      <c r="J153" s="162"/>
      <c r="K153" s="162"/>
      <c r="L153" s="162"/>
      <c r="M153" s="158"/>
      <c r="N153" s="158"/>
      <c r="O153" s="158"/>
      <c r="P153" s="159"/>
      <c r="Q153" s="159"/>
      <c r="R153" s="160"/>
      <c r="S153" s="160"/>
      <c r="T153" s="160"/>
      <c r="U153" s="160"/>
    </row>
    <row r="154" customFormat="false" ht="43.5" hidden="false" customHeight="true" outlineLevel="0" collapsed="false">
      <c r="A154" s="153"/>
      <c r="B154" s="154"/>
      <c r="C154" s="155"/>
      <c r="D154" s="156"/>
      <c r="E154" s="156"/>
      <c r="F154" s="161"/>
      <c r="H154" s="162"/>
      <c r="I154" s="162"/>
      <c r="J154" s="162"/>
      <c r="K154" s="162"/>
      <c r="L154" s="162"/>
      <c r="M154" s="158"/>
      <c r="N154" s="158"/>
      <c r="O154" s="158"/>
      <c r="P154" s="159"/>
      <c r="Q154" s="159"/>
      <c r="R154" s="160"/>
      <c r="S154" s="160"/>
      <c r="T154" s="160"/>
      <c r="U154" s="160"/>
    </row>
    <row r="155" customFormat="false" ht="43.5" hidden="false" customHeight="true" outlineLevel="0" collapsed="false">
      <c r="A155" s="153"/>
      <c r="B155" s="154"/>
      <c r="C155" s="155"/>
      <c r="D155" s="156"/>
      <c r="E155" s="156"/>
      <c r="F155" s="161"/>
      <c r="H155" s="162"/>
      <c r="I155" s="162"/>
      <c r="J155" s="162"/>
      <c r="K155" s="162"/>
      <c r="L155" s="162"/>
      <c r="M155" s="158"/>
      <c r="N155" s="158"/>
      <c r="O155" s="158"/>
      <c r="P155" s="159"/>
      <c r="Q155" s="159"/>
      <c r="R155" s="160"/>
      <c r="S155" s="160"/>
      <c r="T155" s="160"/>
      <c r="U155" s="160"/>
    </row>
    <row r="156" customFormat="false" ht="43.5" hidden="false" customHeight="true" outlineLevel="0" collapsed="false">
      <c r="A156" s="153"/>
      <c r="B156" s="154"/>
      <c r="C156" s="155"/>
      <c r="D156" s="156"/>
      <c r="E156" s="156"/>
      <c r="F156" s="161"/>
      <c r="H156" s="162"/>
      <c r="I156" s="162"/>
      <c r="J156" s="162"/>
      <c r="K156" s="162"/>
      <c r="L156" s="162"/>
      <c r="M156" s="158"/>
      <c r="N156" s="158"/>
      <c r="O156" s="158"/>
      <c r="P156" s="159"/>
      <c r="Q156" s="159"/>
      <c r="R156" s="160"/>
      <c r="S156" s="160"/>
      <c r="T156" s="160"/>
      <c r="U156" s="160"/>
    </row>
    <row r="157" customFormat="false" ht="43.5" hidden="false" customHeight="true" outlineLevel="0" collapsed="false">
      <c r="A157" s="153"/>
      <c r="B157" s="154"/>
      <c r="C157" s="155"/>
      <c r="D157" s="156"/>
      <c r="E157" s="156"/>
      <c r="F157" s="161"/>
      <c r="H157" s="162"/>
      <c r="I157" s="162"/>
      <c r="J157" s="162"/>
      <c r="K157" s="162"/>
      <c r="L157" s="162"/>
      <c r="M157" s="158"/>
      <c r="N157" s="158"/>
      <c r="O157" s="158"/>
      <c r="P157" s="159"/>
      <c r="Q157" s="159"/>
      <c r="R157" s="160"/>
      <c r="S157" s="160"/>
      <c r="T157" s="160"/>
      <c r="U157" s="160"/>
    </row>
    <row r="158" customFormat="false" ht="43.5" hidden="false" customHeight="true" outlineLevel="0" collapsed="false">
      <c r="A158" s="153"/>
      <c r="B158" s="154"/>
      <c r="C158" s="155"/>
      <c r="D158" s="156"/>
      <c r="E158" s="156"/>
      <c r="F158" s="161"/>
      <c r="H158" s="162"/>
      <c r="I158" s="162"/>
      <c r="J158" s="162"/>
      <c r="K158" s="162"/>
      <c r="L158" s="162"/>
      <c r="M158" s="158"/>
      <c r="N158" s="158"/>
      <c r="O158" s="158"/>
      <c r="P158" s="159"/>
      <c r="Q158" s="159"/>
      <c r="R158" s="160"/>
      <c r="S158" s="160"/>
      <c r="T158" s="160"/>
      <c r="U158" s="160"/>
    </row>
    <row r="159" customFormat="false" ht="43.5" hidden="false" customHeight="true" outlineLevel="0" collapsed="false">
      <c r="A159" s="153"/>
      <c r="B159" s="154"/>
      <c r="C159" s="155"/>
      <c r="D159" s="156"/>
      <c r="E159" s="156"/>
      <c r="F159" s="161"/>
      <c r="H159" s="162"/>
      <c r="I159" s="162"/>
      <c r="J159" s="162"/>
      <c r="K159" s="162"/>
      <c r="L159" s="162"/>
      <c r="M159" s="158"/>
      <c r="N159" s="158"/>
      <c r="O159" s="158"/>
      <c r="P159" s="159"/>
      <c r="Q159" s="159"/>
      <c r="R159" s="160"/>
      <c r="S159" s="160"/>
      <c r="T159" s="160"/>
      <c r="U159" s="160"/>
    </row>
    <row r="160" customFormat="false" ht="43.5" hidden="false" customHeight="true" outlineLevel="0" collapsed="false">
      <c r="A160" s="153"/>
      <c r="B160" s="154"/>
      <c r="C160" s="155"/>
      <c r="D160" s="156"/>
      <c r="E160" s="156"/>
      <c r="F160" s="161"/>
      <c r="H160" s="162"/>
      <c r="I160" s="162"/>
      <c r="J160" s="162"/>
      <c r="K160" s="162"/>
      <c r="L160" s="162"/>
      <c r="M160" s="158"/>
      <c r="N160" s="158"/>
      <c r="O160" s="158"/>
      <c r="P160" s="159"/>
      <c r="Q160" s="159"/>
      <c r="R160" s="160"/>
      <c r="S160" s="160"/>
      <c r="T160" s="160"/>
      <c r="U160" s="160"/>
    </row>
    <row r="161" customFormat="false" ht="43.5" hidden="false" customHeight="true" outlineLevel="0" collapsed="false">
      <c r="A161" s="153"/>
      <c r="B161" s="154"/>
      <c r="C161" s="155"/>
      <c r="D161" s="156"/>
      <c r="E161" s="156"/>
      <c r="F161" s="161"/>
      <c r="H161" s="162"/>
      <c r="I161" s="162"/>
      <c r="J161" s="162"/>
      <c r="K161" s="162"/>
      <c r="L161" s="162"/>
      <c r="M161" s="158"/>
      <c r="N161" s="158"/>
      <c r="O161" s="158"/>
      <c r="P161" s="159"/>
      <c r="Q161" s="159"/>
      <c r="R161" s="160"/>
      <c r="S161" s="160"/>
      <c r="T161" s="160"/>
      <c r="U161" s="160"/>
    </row>
    <row r="162" customFormat="false" ht="43.5" hidden="false" customHeight="true" outlineLevel="0" collapsed="false">
      <c r="A162" s="153"/>
      <c r="B162" s="154"/>
      <c r="C162" s="155"/>
      <c r="D162" s="156"/>
      <c r="E162" s="156"/>
      <c r="F162" s="161"/>
      <c r="H162" s="162"/>
      <c r="I162" s="162"/>
      <c r="J162" s="162"/>
      <c r="K162" s="162"/>
      <c r="L162" s="162"/>
      <c r="M162" s="158"/>
      <c r="N162" s="158"/>
      <c r="O162" s="158"/>
      <c r="P162" s="159"/>
      <c r="Q162" s="159"/>
      <c r="R162" s="160"/>
      <c r="S162" s="160"/>
      <c r="T162" s="160"/>
      <c r="U162" s="160"/>
    </row>
    <row r="163" customFormat="false" ht="43.5" hidden="false" customHeight="true" outlineLevel="0" collapsed="false">
      <c r="A163" s="153"/>
      <c r="B163" s="154"/>
      <c r="C163" s="155"/>
      <c r="D163" s="156"/>
      <c r="E163" s="156"/>
      <c r="F163" s="161"/>
      <c r="H163" s="162"/>
      <c r="I163" s="162"/>
      <c r="J163" s="162"/>
      <c r="K163" s="162"/>
      <c r="L163" s="162"/>
      <c r="M163" s="158"/>
      <c r="N163" s="158"/>
      <c r="O163" s="158"/>
      <c r="P163" s="159"/>
      <c r="Q163" s="159"/>
      <c r="R163" s="160"/>
      <c r="S163" s="160"/>
      <c r="T163" s="160"/>
      <c r="U163" s="160"/>
    </row>
    <row r="164" customFormat="false" ht="43.5" hidden="false" customHeight="true" outlineLevel="0" collapsed="false">
      <c r="A164" s="153"/>
      <c r="B164" s="154"/>
      <c r="C164" s="155"/>
      <c r="D164" s="156"/>
      <c r="E164" s="156"/>
      <c r="F164" s="161"/>
      <c r="H164" s="162"/>
      <c r="I164" s="162"/>
      <c r="J164" s="162"/>
      <c r="K164" s="162"/>
      <c r="L164" s="162"/>
      <c r="M164" s="158"/>
      <c r="N164" s="158"/>
      <c r="O164" s="158"/>
      <c r="P164" s="159"/>
      <c r="Q164" s="159"/>
      <c r="R164" s="160"/>
      <c r="S164" s="160"/>
      <c r="T164" s="160"/>
      <c r="U164" s="160"/>
    </row>
    <row r="165" customFormat="false" ht="43.5" hidden="false" customHeight="true" outlineLevel="0" collapsed="false">
      <c r="A165" s="153"/>
      <c r="B165" s="154"/>
      <c r="C165" s="155"/>
      <c r="D165" s="156"/>
      <c r="E165" s="156"/>
      <c r="F165" s="161"/>
      <c r="H165" s="162"/>
      <c r="I165" s="162"/>
      <c r="J165" s="162"/>
      <c r="K165" s="162"/>
      <c r="L165" s="162"/>
      <c r="M165" s="158"/>
      <c r="N165" s="158"/>
      <c r="O165" s="158"/>
      <c r="P165" s="159"/>
      <c r="Q165" s="159"/>
      <c r="R165" s="160"/>
      <c r="S165" s="160"/>
      <c r="T165" s="160"/>
      <c r="U165" s="160"/>
    </row>
    <row r="166" customFormat="false" ht="43.5" hidden="false" customHeight="true" outlineLevel="0" collapsed="false">
      <c r="A166" s="153"/>
      <c r="B166" s="154"/>
      <c r="C166" s="155"/>
      <c r="D166" s="156"/>
      <c r="E166" s="156"/>
      <c r="F166" s="161"/>
      <c r="H166" s="162"/>
      <c r="I166" s="162"/>
      <c r="J166" s="162"/>
      <c r="K166" s="162"/>
      <c r="L166" s="162"/>
      <c r="M166" s="158"/>
      <c r="N166" s="158"/>
      <c r="O166" s="158"/>
      <c r="P166" s="159"/>
      <c r="Q166" s="159"/>
      <c r="R166" s="160"/>
      <c r="S166" s="160"/>
      <c r="T166" s="160"/>
      <c r="U166" s="160"/>
    </row>
    <row r="167" customFormat="false" ht="43.5" hidden="false" customHeight="true" outlineLevel="0" collapsed="false">
      <c r="A167" s="153"/>
      <c r="B167" s="154"/>
      <c r="C167" s="155"/>
      <c r="D167" s="156"/>
      <c r="E167" s="156"/>
      <c r="F167" s="161"/>
      <c r="H167" s="162"/>
      <c r="I167" s="162"/>
      <c r="J167" s="162"/>
      <c r="K167" s="162"/>
      <c r="L167" s="162"/>
      <c r="M167" s="158"/>
      <c r="N167" s="158"/>
      <c r="O167" s="158"/>
      <c r="P167" s="159"/>
      <c r="Q167" s="159"/>
      <c r="R167" s="160"/>
      <c r="S167" s="160"/>
      <c r="T167" s="160"/>
      <c r="U167" s="160"/>
    </row>
    <row r="168" customFormat="false" ht="43.5" hidden="false" customHeight="true" outlineLevel="0" collapsed="false">
      <c r="A168" s="153"/>
      <c r="B168" s="154"/>
      <c r="C168" s="155"/>
      <c r="D168" s="156"/>
      <c r="E168" s="156"/>
      <c r="F168" s="161"/>
      <c r="H168" s="162"/>
      <c r="I168" s="162"/>
      <c r="J168" s="162"/>
      <c r="K168" s="162"/>
      <c r="L168" s="162"/>
      <c r="M168" s="158"/>
      <c r="N168" s="158"/>
      <c r="O168" s="158"/>
      <c r="P168" s="159"/>
      <c r="Q168" s="159"/>
      <c r="R168" s="160"/>
      <c r="S168" s="160"/>
      <c r="T168" s="160"/>
      <c r="U168" s="160"/>
    </row>
    <row r="169" customFormat="false" ht="43.5" hidden="false" customHeight="true" outlineLevel="0" collapsed="false">
      <c r="A169" s="153"/>
      <c r="B169" s="154"/>
      <c r="C169" s="155"/>
      <c r="D169" s="156"/>
      <c r="E169" s="156"/>
      <c r="F169" s="161"/>
      <c r="H169" s="162"/>
      <c r="I169" s="162"/>
      <c r="J169" s="162"/>
      <c r="K169" s="162"/>
      <c r="L169" s="162"/>
      <c r="M169" s="158"/>
      <c r="N169" s="158"/>
      <c r="O169" s="158"/>
      <c r="P169" s="159"/>
      <c r="Q169" s="159"/>
      <c r="R169" s="160"/>
      <c r="S169" s="160"/>
      <c r="T169" s="160"/>
      <c r="U169" s="160"/>
    </row>
    <row r="170" customFormat="false" ht="43.5" hidden="false" customHeight="true" outlineLevel="0" collapsed="false">
      <c r="A170" s="153"/>
      <c r="B170" s="154"/>
      <c r="C170" s="155"/>
      <c r="D170" s="156"/>
      <c r="E170" s="156"/>
      <c r="F170" s="161"/>
      <c r="H170" s="162"/>
      <c r="I170" s="162"/>
      <c r="J170" s="162"/>
      <c r="K170" s="162"/>
      <c r="L170" s="162"/>
      <c r="M170" s="158"/>
      <c r="N170" s="158"/>
      <c r="O170" s="158"/>
      <c r="P170" s="159"/>
      <c r="Q170" s="159"/>
      <c r="R170" s="160"/>
      <c r="S170" s="160"/>
      <c r="T170" s="160"/>
      <c r="U170" s="160"/>
    </row>
    <row r="171" customFormat="false" ht="43.5" hidden="false" customHeight="true" outlineLevel="0" collapsed="false">
      <c r="A171" s="153"/>
      <c r="B171" s="154"/>
      <c r="C171" s="155"/>
      <c r="D171" s="156"/>
      <c r="E171" s="156"/>
      <c r="F171" s="161"/>
      <c r="H171" s="162"/>
      <c r="I171" s="162"/>
      <c r="J171" s="162"/>
      <c r="K171" s="162"/>
      <c r="L171" s="162"/>
      <c r="M171" s="158"/>
      <c r="N171" s="158"/>
      <c r="O171" s="158"/>
      <c r="P171" s="159"/>
      <c r="Q171" s="159"/>
      <c r="R171" s="160"/>
      <c r="S171" s="160"/>
      <c r="T171" s="160"/>
      <c r="U171" s="160"/>
    </row>
    <row r="172" customFormat="false" ht="43.5" hidden="false" customHeight="true" outlineLevel="0" collapsed="false">
      <c r="A172" s="153"/>
      <c r="B172" s="154"/>
      <c r="C172" s="155"/>
      <c r="D172" s="156"/>
      <c r="E172" s="156"/>
      <c r="F172" s="161"/>
      <c r="H172" s="162"/>
      <c r="I172" s="162"/>
      <c r="J172" s="162"/>
      <c r="K172" s="162"/>
      <c r="L172" s="162"/>
      <c r="M172" s="158"/>
      <c r="N172" s="158"/>
      <c r="O172" s="158"/>
      <c r="P172" s="159"/>
      <c r="Q172" s="159"/>
      <c r="R172" s="160"/>
      <c r="S172" s="160"/>
      <c r="T172" s="160"/>
      <c r="U172" s="158"/>
    </row>
    <row r="173" customFormat="false" ht="43.5" hidden="false" customHeight="true" outlineLevel="0" collapsed="false">
      <c r="A173" s="153"/>
      <c r="B173" s="154"/>
      <c r="C173" s="155"/>
      <c r="D173" s="156"/>
      <c r="E173" s="156"/>
      <c r="F173" s="161"/>
      <c r="H173" s="162"/>
      <c r="I173" s="162"/>
      <c r="J173" s="162"/>
      <c r="K173" s="162"/>
      <c r="L173" s="162"/>
      <c r="M173" s="158"/>
      <c r="N173" s="158"/>
      <c r="O173" s="158"/>
      <c r="P173" s="159"/>
      <c r="Q173" s="159"/>
      <c r="R173" s="160"/>
      <c r="S173" s="160"/>
      <c r="T173" s="160"/>
      <c r="U173" s="160"/>
    </row>
    <row r="174" customFormat="false" ht="43.5" hidden="false" customHeight="true" outlineLevel="0" collapsed="false">
      <c r="A174" s="153"/>
      <c r="B174" s="154"/>
      <c r="C174" s="155"/>
      <c r="D174" s="156"/>
      <c r="E174" s="156"/>
      <c r="F174" s="161"/>
      <c r="H174" s="162"/>
      <c r="I174" s="162"/>
      <c r="J174" s="162"/>
      <c r="K174" s="162"/>
      <c r="L174" s="162"/>
      <c r="M174" s="158"/>
      <c r="N174" s="158"/>
      <c r="O174" s="158"/>
      <c r="P174" s="159"/>
      <c r="Q174" s="159"/>
      <c r="R174" s="160"/>
      <c r="S174" s="160"/>
      <c r="T174" s="160"/>
      <c r="U174" s="160"/>
    </row>
    <row r="175" customFormat="false" ht="43.5" hidden="false" customHeight="true" outlineLevel="0" collapsed="false">
      <c r="A175" s="153"/>
      <c r="B175" s="154"/>
      <c r="C175" s="155"/>
      <c r="D175" s="156"/>
      <c r="E175" s="156"/>
      <c r="F175" s="161"/>
      <c r="H175" s="162"/>
      <c r="I175" s="162"/>
      <c r="J175" s="162"/>
      <c r="K175" s="162"/>
      <c r="L175" s="162"/>
      <c r="M175" s="158"/>
      <c r="N175" s="158"/>
      <c r="O175" s="158"/>
      <c r="P175" s="159"/>
      <c r="Q175" s="159"/>
      <c r="R175" s="160"/>
      <c r="S175" s="160"/>
      <c r="T175" s="160"/>
      <c r="U175" s="160"/>
    </row>
    <row r="176" customFormat="false" ht="43.5" hidden="false" customHeight="true" outlineLevel="0" collapsed="false">
      <c r="A176" s="153"/>
      <c r="B176" s="154"/>
      <c r="C176" s="155"/>
      <c r="D176" s="156"/>
      <c r="E176" s="156"/>
      <c r="F176" s="161"/>
      <c r="H176" s="162"/>
      <c r="I176" s="162"/>
      <c r="J176" s="162"/>
      <c r="K176" s="162"/>
      <c r="L176" s="162"/>
      <c r="M176" s="158"/>
      <c r="N176" s="158"/>
      <c r="O176" s="158"/>
      <c r="P176" s="159"/>
      <c r="Q176" s="159"/>
      <c r="R176" s="160"/>
      <c r="S176" s="160"/>
      <c r="T176" s="160"/>
      <c r="U176" s="160"/>
    </row>
    <row r="177" customFormat="false" ht="43.5" hidden="false" customHeight="true" outlineLevel="0" collapsed="false">
      <c r="A177" s="153"/>
      <c r="B177" s="154"/>
      <c r="C177" s="155"/>
      <c r="D177" s="156"/>
      <c r="E177" s="156"/>
      <c r="F177" s="161"/>
      <c r="H177" s="162"/>
      <c r="I177" s="162"/>
      <c r="J177" s="162"/>
      <c r="K177" s="162"/>
      <c r="L177" s="162"/>
      <c r="M177" s="158"/>
      <c r="N177" s="158"/>
      <c r="O177" s="158"/>
      <c r="P177" s="159"/>
      <c r="Q177" s="159"/>
      <c r="R177" s="160"/>
      <c r="S177" s="160"/>
      <c r="T177" s="160"/>
      <c r="U177" s="160"/>
    </row>
    <row r="178" customFormat="false" ht="43.5" hidden="false" customHeight="true" outlineLevel="0" collapsed="false">
      <c r="A178" s="153"/>
      <c r="B178" s="154"/>
      <c r="C178" s="155"/>
      <c r="D178" s="156"/>
      <c r="E178" s="156"/>
      <c r="F178" s="161"/>
      <c r="H178" s="162"/>
      <c r="I178" s="162"/>
      <c r="J178" s="162"/>
      <c r="K178" s="162"/>
      <c r="L178" s="162"/>
      <c r="M178" s="158"/>
      <c r="N178" s="158"/>
      <c r="O178" s="158"/>
      <c r="P178" s="159"/>
      <c r="Q178" s="159"/>
      <c r="R178" s="160"/>
      <c r="S178" s="160"/>
      <c r="T178" s="160"/>
      <c r="U178" s="160"/>
    </row>
    <row r="179" customFormat="false" ht="43.5" hidden="false" customHeight="true" outlineLevel="0" collapsed="false">
      <c r="A179" s="153"/>
      <c r="B179" s="154"/>
      <c r="C179" s="155"/>
      <c r="D179" s="156"/>
      <c r="E179" s="156"/>
      <c r="F179" s="161"/>
      <c r="H179" s="162"/>
      <c r="I179" s="162"/>
      <c r="J179" s="162"/>
      <c r="K179" s="162"/>
      <c r="L179" s="162"/>
      <c r="M179" s="158"/>
      <c r="N179" s="158"/>
      <c r="O179" s="158"/>
      <c r="P179" s="159"/>
      <c r="Q179" s="159"/>
      <c r="R179" s="160"/>
      <c r="S179" s="160"/>
      <c r="T179" s="160"/>
      <c r="U179" s="160"/>
    </row>
    <row r="180" customFormat="false" ht="43.5" hidden="false" customHeight="true" outlineLevel="0" collapsed="false">
      <c r="A180" s="153"/>
      <c r="B180" s="154"/>
      <c r="C180" s="155"/>
      <c r="D180" s="156"/>
      <c r="E180" s="156"/>
      <c r="F180" s="161"/>
      <c r="H180" s="162"/>
      <c r="I180" s="162"/>
      <c r="J180" s="162"/>
      <c r="K180" s="162"/>
      <c r="L180" s="162"/>
      <c r="M180" s="158"/>
      <c r="N180" s="158"/>
      <c r="O180" s="158"/>
      <c r="P180" s="159"/>
      <c r="Q180" s="159"/>
      <c r="R180" s="160"/>
      <c r="S180" s="160"/>
      <c r="T180" s="160"/>
      <c r="U180" s="160"/>
    </row>
    <row r="181" customFormat="false" ht="43.5" hidden="false" customHeight="true" outlineLevel="0" collapsed="false">
      <c r="A181" s="153"/>
      <c r="B181" s="154"/>
      <c r="C181" s="155"/>
      <c r="D181" s="156"/>
      <c r="E181" s="156"/>
      <c r="F181" s="161"/>
      <c r="H181" s="162"/>
      <c r="I181" s="162"/>
      <c r="J181" s="162"/>
      <c r="K181" s="162"/>
      <c r="L181" s="162"/>
      <c r="M181" s="158"/>
      <c r="N181" s="158"/>
      <c r="O181" s="158"/>
      <c r="P181" s="159"/>
      <c r="Q181" s="159"/>
      <c r="R181" s="160"/>
      <c r="S181" s="160"/>
      <c r="T181" s="160"/>
      <c r="U181" s="160"/>
    </row>
    <row r="182" customFormat="false" ht="43.5" hidden="false" customHeight="true" outlineLevel="0" collapsed="false">
      <c r="A182" s="153"/>
      <c r="B182" s="154"/>
      <c r="C182" s="155"/>
      <c r="D182" s="156"/>
      <c r="E182" s="156"/>
      <c r="F182" s="161"/>
      <c r="H182" s="162"/>
      <c r="I182" s="162"/>
      <c r="J182" s="162"/>
      <c r="K182" s="162"/>
      <c r="L182" s="162"/>
      <c r="M182" s="158"/>
      <c r="N182" s="158"/>
      <c r="O182" s="158"/>
      <c r="P182" s="159"/>
      <c r="Q182" s="159"/>
      <c r="R182" s="160"/>
      <c r="S182" s="160"/>
      <c r="T182" s="160"/>
      <c r="U182" s="158"/>
    </row>
    <row r="183" customFormat="false" ht="43.5" hidden="false" customHeight="true" outlineLevel="0" collapsed="false">
      <c r="A183" s="153"/>
      <c r="B183" s="154"/>
      <c r="C183" s="155"/>
      <c r="D183" s="156"/>
      <c r="E183" s="156"/>
      <c r="F183" s="161"/>
      <c r="H183" s="162"/>
      <c r="I183" s="162"/>
      <c r="J183" s="162"/>
      <c r="K183" s="162"/>
      <c r="L183" s="162"/>
      <c r="M183" s="158"/>
      <c r="N183" s="158"/>
      <c r="O183" s="158"/>
      <c r="P183" s="159"/>
      <c r="Q183" s="159"/>
      <c r="R183" s="160"/>
      <c r="S183" s="160"/>
      <c r="T183" s="160"/>
      <c r="U183" s="160"/>
    </row>
    <row r="184" customFormat="false" ht="43.5" hidden="false" customHeight="true" outlineLevel="0" collapsed="false">
      <c r="A184" s="153"/>
      <c r="B184" s="154"/>
      <c r="C184" s="155"/>
      <c r="D184" s="156"/>
      <c r="E184" s="156"/>
      <c r="F184" s="161"/>
      <c r="H184" s="162"/>
      <c r="I184" s="162"/>
      <c r="J184" s="162"/>
      <c r="K184" s="162"/>
      <c r="L184" s="162"/>
      <c r="M184" s="158"/>
      <c r="N184" s="158"/>
      <c r="O184" s="158"/>
      <c r="P184" s="159"/>
      <c r="Q184" s="159"/>
      <c r="R184" s="160"/>
      <c r="S184" s="160"/>
      <c r="T184" s="160"/>
      <c r="U184" s="158"/>
    </row>
    <row r="185" customFormat="false" ht="43.5" hidden="false" customHeight="true" outlineLevel="0" collapsed="false">
      <c r="A185" s="153"/>
      <c r="B185" s="154"/>
      <c r="C185" s="155"/>
      <c r="D185" s="156"/>
      <c r="E185" s="156"/>
      <c r="F185" s="161"/>
      <c r="H185" s="162"/>
      <c r="I185" s="162"/>
      <c r="J185" s="162"/>
      <c r="K185" s="162"/>
      <c r="L185" s="162"/>
      <c r="M185" s="158"/>
      <c r="N185" s="158"/>
      <c r="O185" s="158"/>
      <c r="P185" s="159"/>
      <c r="Q185" s="159"/>
      <c r="R185" s="160"/>
      <c r="S185" s="160"/>
      <c r="T185" s="160"/>
      <c r="U185" s="160"/>
    </row>
    <row r="186" customFormat="false" ht="43.5" hidden="false" customHeight="true" outlineLevel="0" collapsed="false">
      <c r="A186" s="153"/>
      <c r="B186" s="154"/>
      <c r="C186" s="155"/>
      <c r="D186" s="156"/>
      <c r="E186" s="156"/>
      <c r="F186" s="161"/>
      <c r="H186" s="162"/>
      <c r="I186" s="162"/>
      <c r="J186" s="162"/>
      <c r="K186" s="162"/>
      <c r="L186" s="162"/>
      <c r="M186" s="158"/>
      <c r="N186" s="158"/>
      <c r="O186" s="158"/>
      <c r="P186" s="159"/>
      <c r="Q186" s="159"/>
      <c r="R186" s="160"/>
      <c r="S186" s="160"/>
      <c r="T186" s="160"/>
      <c r="U186" s="160"/>
    </row>
    <row r="187" customFormat="false" ht="43.5" hidden="false" customHeight="true" outlineLevel="0" collapsed="false">
      <c r="A187" s="153"/>
      <c r="B187" s="154"/>
      <c r="C187" s="155"/>
      <c r="D187" s="156"/>
      <c r="E187" s="156"/>
      <c r="F187" s="161"/>
      <c r="H187" s="162"/>
      <c r="I187" s="162"/>
      <c r="J187" s="162"/>
      <c r="K187" s="162"/>
      <c r="L187" s="162"/>
      <c r="M187" s="158"/>
      <c r="N187" s="158"/>
      <c r="O187" s="158"/>
      <c r="P187" s="159"/>
      <c r="Q187" s="159"/>
      <c r="R187" s="160"/>
      <c r="S187" s="160"/>
      <c r="T187" s="160"/>
      <c r="U187" s="160"/>
    </row>
    <row r="188" customFormat="false" ht="43.5" hidden="false" customHeight="true" outlineLevel="0" collapsed="false">
      <c r="A188" s="153"/>
      <c r="B188" s="154"/>
      <c r="C188" s="155"/>
      <c r="D188" s="156"/>
      <c r="E188" s="156"/>
      <c r="F188" s="161"/>
      <c r="H188" s="162"/>
      <c r="I188" s="162"/>
      <c r="J188" s="162"/>
      <c r="K188" s="162"/>
      <c r="L188" s="162"/>
      <c r="M188" s="158"/>
      <c r="N188" s="158"/>
      <c r="O188" s="158"/>
      <c r="P188" s="159"/>
      <c r="Q188" s="159"/>
      <c r="R188" s="160"/>
      <c r="S188" s="160"/>
      <c r="T188" s="160"/>
      <c r="U188" s="160"/>
    </row>
    <row r="189" customFormat="false" ht="43.5" hidden="false" customHeight="true" outlineLevel="0" collapsed="false">
      <c r="A189" s="153"/>
      <c r="B189" s="154"/>
      <c r="C189" s="155"/>
      <c r="D189" s="156"/>
      <c r="E189" s="156"/>
      <c r="F189" s="161"/>
      <c r="H189" s="162"/>
      <c r="I189" s="162"/>
      <c r="J189" s="162"/>
      <c r="K189" s="162"/>
      <c r="L189" s="162"/>
      <c r="M189" s="158"/>
      <c r="N189" s="158"/>
      <c r="O189" s="158"/>
      <c r="P189" s="159"/>
      <c r="Q189" s="159"/>
      <c r="R189" s="160"/>
      <c r="S189" s="160"/>
      <c r="T189" s="160"/>
      <c r="U189" s="160"/>
    </row>
    <row r="190" customFormat="false" ht="43.5" hidden="false" customHeight="true" outlineLevel="0" collapsed="false">
      <c r="A190" s="153"/>
      <c r="B190" s="154"/>
      <c r="C190" s="155"/>
      <c r="D190" s="156"/>
      <c r="E190" s="156"/>
      <c r="F190" s="161"/>
      <c r="H190" s="162"/>
      <c r="I190" s="162"/>
      <c r="J190" s="162"/>
      <c r="K190" s="162"/>
      <c r="L190" s="162"/>
      <c r="M190" s="158"/>
      <c r="N190" s="158"/>
      <c r="O190" s="158"/>
      <c r="P190" s="159"/>
      <c r="Q190" s="159"/>
      <c r="R190" s="160"/>
      <c r="S190" s="160"/>
      <c r="T190" s="160"/>
      <c r="U190" s="160"/>
    </row>
    <row r="191" customFormat="false" ht="43.5" hidden="false" customHeight="true" outlineLevel="0" collapsed="false">
      <c r="A191" s="153"/>
      <c r="B191" s="154"/>
      <c r="C191" s="155"/>
      <c r="D191" s="156"/>
      <c r="E191" s="156"/>
      <c r="F191" s="161"/>
      <c r="H191" s="162"/>
      <c r="I191" s="162"/>
      <c r="J191" s="162"/>
      <c r="K191" s="162"/>
      <c r="L191" s="162"/>
      <c r="M191" s="158"/>
      <c r="N191" s="158"/>
      <c r="O191" s="158"/>
      <c r="P191" s="159"/>
      <c r="Q191" s="159"/>
      <c r="R191" s="160"/>
      <c r="S191" s="160"/>
      <c r="T191" s="160"/>
      <c r="U191" s="160"/>
    </row>
    <row r="192" customFormat="false" ht="43.5" hidden="false" customHeight="true" outlineLevel="0" collapsed="false">
      <c r="A192" s="153"/>
      <c r="B192" s="154"/>
      <c r="C192" s="155"/>
      <c r="D192" s="156"/>
      <c r="E192" s="156"/>
      <c r="F192" s="161"/>
      <c r="H192" s="162"/>
      <c r="I192" s="162"/>
      <c r="J192" s="162"/>
      <c r="K192" s="162"/>
      <c r="L192" s="162"/>
      <c r="M192" s="158"/>
      <c r="N192" s="158"/>
      <c r="O192" s="158"/>
      <c r="P192" s="159"/>
      <c r="Q192" s="159"/>
      <c r="R192" s="160"/>
      <c r="S192" s="160"/>
      <c r="T192" s="160"/>
      <c r="U192" s="160"/>
    </row>
    <row r="193" customFormat="false" ht="43.5" hidden="false" customHeight="true" outlineLevel="0" collapsed="false">
      <c r="A193" s="153"/>
      <c r="B193" s="154"/>
      <c r="C193" s="155"/>
      <c r="D193" s="156"/>
      <c r="E193" s="156"/>
      <c r="F193" s="161"/>
      <c r="H193" s="162"/>
      <c r="I193" s="162"/>
      <c r="J193" s="162"/>
      <c r="K193" s="162"/>
      <c r="L193" s="162"/>
      <c r="M193" s="158"/>
      <c r="N193" s="158"/>
      <c r="O193" s="158"/>
      <c r="P193" s="159"/>
      <c r="Q193" s="159"/>
      <c r="R193" s="160"/>
      <c r="S193" s="160"/>
      <c r="T193" s="160"/>
      <c r="U193" s="160"/>
    </row>
    <row r="194" customFormat="false" ht="43.5" hidden="false" customHeight="true" outlineLevel="0" collapsed="false">
      <c r="A194" s="153"/>
      <c r="B194" s="154"/>
      <c r="C194" s="155"/>
      <c r="D194" s="156"/>
      <c r="E194" s="156"/>
      <c r="F194" s="161"/>
      <c r="H194" s="162"/>
      <c r="I194" s="162"/>
      <c r="J194" s="162"/>
      <c r="K194" s="162"/>
      <c r="L194" s="162"/>
      <c r="M194" s="158"/>
      <c r="N194" s="158"/>
      <c r="O194" s="158"/>
      <c r="P194" s="159"/>
      <c r="Q194" s="159"/>
      <c r="R194" s="160"/>
      <c r="S194" s="160"/>
      <c r="T194" s="160"/>
      <c r="U194" s="158"/>
    </row>
    <row r="195" customFormat="false" ht="43.5" hidden="false" customHeight="true" outlineLevel="0" collapsed="false">
      <c r="A195" s="153"/>
      <c r="B195" s="154"/>
      <c r="C195" s="155"/>
      <c r="D195" s="156"/>
      <c r="E195" s="156"/>
      <c r="F195" s="161"/>
      <c r="H195" s="162"/>
      <c r="I195" s="162"/>
      <c r="J195" s="162"/>
      <c r="K195" s="162"/>
      <c r="L195" s="162"/>
      <c r="M195" s="158"/>
      <c r="N195" s="158"/>
      <c r="O195" s="158"/>
      <c r="P195" s="159"/>
      <c r="Q195" s="159"/>
      <c r="R195" s="160"/>
      <c r="S195" s="160"/>
      <c r="T195" s="160"/>
      <c r="U195" s="160"/>
    </row>
    <row r="196" customFormat="false" ht="43.5" hidden="false" customHeight="true" outlineLevel="0" collapsed="false">
      <c r="A196" s="153"/>
      <c r="B196" s="154"/>
      <c r="C196" s="155"/>
      <c r="D196" s="156"/>
      <c r="E196" s="156"/>
      <c r="F196" s="161"/>
      <c r="H196" s="162"/>
      <c r="I196" s="162"/>
      <c r="J196" s="162"/>
      <c r="K196" s="162"/>
      <c r="L196" s="162"/>
      <c r="M196" s="158"/>
      <c r="N196" s="158"/>
      <c r="O196" s="158"/>
      <c r="P196" s="159"/>
      <c r="Q196" s="159"/>
      <c r="R196" s="160"/>
      <c r="S196" s="160"/>
      <c r="T196" s="160"/>
      <c r="U196" s="160"/>
    </row>
    <row r="197" customFormat="false" ht="43.5" hidden="false" customHeight="true" outlineLevel="0" collapsed="false">
      <c r="A197" s="153"/>
      <c r="B197" s="154"/>
      <c r="C197" s="155"/>
      <c r="D197" s="156"/>
      <c r="E197" s="156"/>
      <c r="F197" s="161"/>
      <c r="H197" s="162"/>
      <c r="I197" s="162"/>
      <c r="J197" s="162"/>
      <c r="K197" s="162"/>
      <c r="L197" s="162"/>
      <c r="M197" s="158"/>
      <c r="N197" s="158"/>
      <c r="O197" s="158"/>
      <c r="P197" s="159"/>
      <c r="Q197" s="159"/>
      <c r="R197" s="160"/>
      <c r="S197" s="160"/>
      <c r="T197" s="160"/>
      <c r="U197" s="160"/>
    </row>
    <row r="198" customFormat="false" ht="43.5" hidden="false" customHeight="true" outlineLevel="0" collapsed="false">
      <c r="A198" s="153"/>
      <c r="B198" s="154"/>
      <c r="C198" s="155"/>
      <c r="D198" s="156"/>
      <c r="E198" s="156"/>
      <c r="F198" s="161"/>
      <c r="H198" s="162"/>
      <c r="I198" s="162"/>
      <c r="J198" s="162"/>
      <c r="K198" s="162"/>
      <c r="L198" s="162"/>
      <c r="M198" s="158"/>
      <c r="N198" s="158"/>
      <c r="O198" s="158"/>
      <c r="P198" s="159"/>
      <c r="Q198" s="159"/>
      <c r="R198" s="160"/>
      <c r="S198" s="160"/>
      <c r="T198" s="160"/>
      <c r="U198" s="160"/>
    </row>
    <row r="199" customFormat="false" ht="43.5" hidden="false" customHeight="true" outlineLevel="0" collapsed="false">
      <c r="A199" s="153"/>
      <c r="B199" s="154"/>
      <c r="C199" s="155"/>
      <c r="D199" s="156"/>
      <c r="E199" s="156"/>
      <c r="F199" s="161"/>
      <c r="H199" s="162"/>
      <c r="I199" s="162"/>
      <c r="J199" s="162"/>
      <c r="K199" s="162"/>
      <c r="L199" s="162"/>
      <c r="M199" s="158"/>
      <c r="N199" s="158"/>
      <c r="O199" s="158"/>
      <c r="P199" s="159"/>
      <c r="Q199" s="159"/>
      <c r="R199" s="160"/>
      <c r="S199" s="160"/>
      <c r="T199" s="160"/>
      <c r="U199" s="160"/>
    </row>
    <row r="200" customFormat="false" ht="43.5" hidden="false" customHeight="true" outlineLevel="0" collapsed="false">
      <c r="A200" s="153"/>
      <c r="B200" s="154"/>
      <c r="C200" s="155"/>
      <c r="D200" s="156"/>
      <c r="E200" s="156"/>
      <c r="F200" s="161"/>
      <c r="H200" s="162"/>
      <c r="I200" s="162"/>
      <c r="J200" s="162"/>
      <c r="K200" s="162"/>
      <c r="L200" s="162"/>
      <c r="M200" s="158"/>
      <c r="N200" s="158"/>
      <c r="O200" s="158"/>
      <c r="P200" s="159"/>
      <c r="Q200" s="159"/>
      <c r="R200" s="160"/>
      <c r="S200" s="160"/>
      <c r="T200" s="160"/>
      <c r="U200" s="160"/>
    </row>
    <row r="201" customFormat="false" ht="43.5" hidden="false" customHeight="true" outlineLevel="0" collapsed="false">
      <c r="A201" s="153"/>
      <c r="B201" s="154"/>
      <c r="C201" s="155"/>
      <c r="D201" s="156"/>
      <c r="E201" s="156"/>
      <c r="F201" s="161"/>
      <c r="H201" s="162"/>
      <c r="I201" s="162"/>
      <c r="J201" s="162"/>
      <c r="K201" s="162"/>
      <c r="L201" s="162"/>
      <c r="M201" s="158"/>
      <c r="N201" s="158"/>
      <c r="O201" s="158"/>
      <c r="P201" s="159"/>
      <c r="Q201" s="159"/>
      <c r="R201" s="160"/>
      <c r="S201" s="160"/>
      <c r="T201" s="160"/>
      <c r="U201" s="160"/>
    </row>
    <row r="202" customFormat="false" ht="43.5" hidden="false" customHeight="true" outlineLevel="0" collapsed="false">
      <c r="A202" s="153"/>
      <c r="B202" s="154"/>
      <c r="C202" s="155"/>
      <c r="D202" s="156"/>
      <c r="E202" s="156"/>
      <c r="F202" s="161"/>
      <c r="H202" s="162"/>
      <c r="I202" s="162"/>
      <c r="J202" s="162"/>
      <c r="K202" s="162"/>
      <c r="L202" s="162"/>
      <c r="M202" s="158"/>
      <c r="N202" s="158"/>
      <c r="O202" s="158"/>
      <c r="P202" s="159"/>
      <c r="Q202" s="159"/>
      <c r="R202" s="160"/>
      <c r="S202" s="160"/>
      <c r="T202" s="160"/>
      <c r="U202" s="160"/>
    </row>
    <row r="203" customFormat="false" ht="43.5" hidden="false" customHeight="true" outlineLevel="0" collapsed="false">
      <c r="A203" s="153"/>
      <c r="B203" s="154"/>
      <c r="C203" s="155"/>
      <c r="D203" s="156"/>
      <c r="E203" s="156"/>
      <c r="F203" s="161"/>
      <c r="H203" s="162"/>
      <c r="I203" s="162"/>
      <c r="J203" s="162"/>
      <c r="K203" s="162"/>
      <c r="L203" s="162"/>
      <c r="M203" s="158"/>
      <c r="N203" s="158"/>
      <c r="O203" s="158"/>
      <c r="P203" s="159"/>
      <c r="Q203" s="159"/>
      <c r="R203" s="160"/>
      <c r="S203" s="160"/>
      <c r="T203" s="160"/>
      <c r="U203" s="160"/>
    </row>
    <row r="204" customFormat="false" ht="43.5" hidden="false" customHeight="true" outlineLevel="0" collapsed="false">
      <c r="A204" s="153"/>
      <c r="B204" s="154"/>
      <c r="C204" s="155"/>
      <c r="D204" s="156"/>
      <c r="E204" s="156"/>
      <c r="F204" s="161"/>
      <c r="H204" s="162"/>
      <c r="I204" s="162"/>
      <c r="J204" s="162"/>
      <c r="K204" s="162"/>
      <c r="L204" s="162"/>
      <c r="M204" s="158"/>
      <c r="N204" s="158"/>
      <c r="O204" s="158"/>
      <c r="P204" s="159"/>
      <c r="Q204" s="159"/>
      <c r="R204" s="160"/>
      <c r="S204" s="160"/>
      <c r="T204" s="160"/>
      <c r="U204" s="160"/>
    </row>
    <row r="205" customFormat="false" ht="43.5" hidden="false" customHeight="true" outlineLevel="0" collapsed="false">
      <c r="A205" s="153"/>
      <c r="B205" s="154"/>
      <c r="C205" s="155"/>
      <c r="D205" s="156"/>
      <c r="E205" s="156"/>
      <c r="F205" s="161"/>
      <c r="H205" s="162"/>
      <c r="I205" s="162"/>
      <c r="J205" s="162"/>
      <c r="K205" s="162"/>
      <c r="L205" s="162"/>
      <c r="M205" s="158"/>
      <c r="N205" s="158"/>
      <c r="O205" s="158"/>
      <c r="P205" s="159"/>
      <c r="Q205" s="159"/>
      <c r="R205" s="160"/>
      <c r="S205" s="160"/>
      <c r="T205" s="160"/>
      <c r="U205" s="160"/>
    </row>
    <row r="206" customFormat="false" ht="43.5" hidden="false" customHeight="true" outlineLevel="0" collapsed="false">
      <c r="A206" s="153"/>
      <c r="B206" s="154"/>
      <c r="C206" s="155"/>
      <c r="D206" s="156"/>
      <c r="E206" s="156"/>
      <c r="F206" s="161"/>
      <c r="H206" s="162"/>
      <c r="I206" s="162"/>
      <c r="J206" s="162"/>
      <c r="K206" s="162"/>
      <c r="L206" s="162"/>
      <c r="M206" s="158"/>
      <c r="N206" s="158"/>
      <c r="O206" s="158"/>
      <c r="P206" s="159"/>
      <c r="Q206" s="159"/>
      <c r="R206" s="160"/>
      <c r="S206" s="160"/>
      <c r="T206" s="160"/>
      <c r="U206" s="160"/>
    </row>
    <row r="207" customFormat="false" ht="43.5" hidden="false" customHeight="true" outlineLevel="0" collapsed="false">
      <c r="A207" s="153"/>
      <c r="B207" s="154"/>
      <c r="C207" s="155"/>
      <c r="D207" s="156"/>
      <c r="E207" s="156"/>
      <c r="F207" s="161"/>
      <c r="H207" s="162"/>
      <c r="I207" s="162"/>
      <c r="J207" s="162"/>
      <c r="K207" s="162"/>
      <c r="L207" s="162"/>
      <c r="M207" s="158"/>
      <c r="N207" s="158"/>
      <c r="O207" s="158"/>
      <c r="P207" s="159"/>
      <c r="Q207" s="159"/>
      <c r="R207" s="160"/>
      <c r="S207" s="160"/>
      <c r="T207" s="160"/>
      <c r="U207" s="160"/>
    </row>
    <row r="208" customFormat="false" ht="43.5" hidden="false" customHeight="true" outlineLevel="0" collapsed="false">
      <c r="A208" s="153"/>
      <c r="B208" s="154"/>
      <c r="C208" s="155"/>
      <c r="D208" s="156"/>
      <c r="E208" s="156"/>
      <c r="F208" s="161"/>
      <c r="H208" s="162"/>
      <c r="I208" s="162"/>
      <c r="J208" s="162"/>
      <c r="K208" s="162"/>
      <c r="L208" s="162"/>
      <c r="M208" s="158"/>
      <c r="N208" s="158"/>
      <c r="O208" s="158"/>
      <c r="P208" s="159"/>
      <c r="Q208" s="159"/>
      <c r="R208" s="160"/>
      <c r="S208" s="160"/>
      <c r="T208" s="160"/>
      <c r="U208" s="160"/>
    </row>
    <row r="209" customFormat="false" ht="43.5" hidden="false" customHeight="true" outlineLevel="0" collapsed="false">
      <c r="A209" s="153"/>
      <c r="B209" s="154"/>
      <c r="C209" s="155"/>
      <c r="D209" s="156"/>
      <c r="E209" s="156"/>
      <c r="F209" s="161"/>
      <c r="H209" s="162"/>
      <c r="I209" s="162"/>
      <c r="J209" s="162"/>
      <c r="K209" s="162"/>
      <c r="L209" s="162"/>
      <c r="M209" s="158"/>
      <c r="N209" s="158"/>
      <c r="O209" s="158"/>
      <c r="P209" s="159"/>
      <c r="Q209" s="159"/>
      <c r="R209" s="160"/>
      <c r="S209" s="160"/>
      <c r="T209" s="160"/>
      <c r="U209" s="160"/>
    </row>
    <row r="210" customFormat="false" ht="43.5" hidden="false" customHeight="true" outlineLevel="0" collapsed="false">
      <c r="A210" s="153"/>
      <c r="B210" s="154"/>
      <c r="C210" s="155"/>
      <c r="D210" s="156"/>
      <c r="E210" s="156"/>
      <c r="F210" s="161"/>
      <c r="H210" s="162"/>
      <c r="I210" s="162"/>
      <c r="J210" s="162"/>
      <c r="K210" s="162"/>
      <c r="L210" s="162"/>
      <c r="M210" s="158"/>
      <c r="N210" s="158"/>
      <c r="O210" s="158"/>
      <c r="P210" s="159"/>
      <c r="Q210" s="159"/>
      <c r="R210" s="160"/>
      <c r="S210" s="160"/>
      <c r="T210" s="160"/>
      <c r="U210" s="160"/>
    </row>
    <row r="211" customFormat="false" ht="43.5" hidden="false" customHeight="true" outlineLevel="0" collapsed="false">
      <c r="A211" s="153"/>
      <c r="B211" s="154"/>
      <c r="C211" s="155"/>
      <c r="D211" s="156"/>
      <c r="E211" s="156"/>
      <c r="F211" s="161"/>
      <c r="H211" s="162"/>
      <c r="I211" s="162"/>
      <c r="J211" s="162"/>
      <c r="K211" s="162"/>
      <c r="L211" s="162"/>
      <c r="M211" s="158"/>
      <c r="N211" s="158"/>
      <c r="O211" s="158"/>
      <c r="P211" s="159"/>
      <c r="Q211" s="159"/>
      <c r="R211" s="160"/>
      <c r="S211" s="160"/>
      <c r="T211" s="160"/>
      <c r="U211" s="160"/>
    </row>
    <row r="212" customFormat="false" ht="43.5" hidden="false" customHeight="true" outlineLevel="0" collapsed="false">
      <c r="A212" s="153"/>
      <c r="B212" s="154"/>
      <c r="C212" s="155"/>
      <c r="D212" s="156"/>
      <c r="E212" s="156"/>
      <c r="F212" s="161"/>
      <c r="H212" s="162"/>
      <c r="I212" s="162"/>
      <c r="J212" s="162"/>
      <c r="K212" s="162"/>
      <c r="L212" s="162"/>
      <c r="M212" s="158"/>
      <c r="N212" s="158"/>
      <c r="O212" s="158"/>
      <c r="P212" s="159"/>
      <c r="Q212" s="159"/>
      <c r="R212" s="160"/>
      <c r="S212" s="160"/>
      <c r="T212" s="160"/>
      <c r="U212" s="160"/>
    </row>
    <row r="213" customFormat="false" ht="43.5" hidden="false" customHeight="true" outlineLevel="0" collapsed="false">
      <c r="A213" s="153"/>
      <c r="B213" s="154"/>
      <c r="C213" s="155"/>
      <c r="D213" s="156"/>
      <c r="E213" s="156"/>
      <c r="F213" s="161"/>
      <c r="H213" s="162"/>
      <c r="I213" s="162"/>
      <c r="J213" s="162"/>
      <c r="K213" s="162"/>
      <c r="L213" s="162"/>
      <c r="M213" s="158"/>
      <c r="N213" s="158"/>
      <c r="O213" s="158"/>
      <c r="P213" s="159"/>
      <c r="Q213" s="159"/>
      <c r="R213" s="160"/>
      <c r="S213" s="160"/>
      <c r="T213" s="160"/>
      <c r="U213" s="160"/>
    </row>
    <row r="214" customFormat="false" ht="43.5" hidden="false" customHeight="true" outlineLevel="0" collapsed="false">
      <c r="A214" s="153"/>
      <c r="B214" s="154"/>
      <c r="C214" s="155"/>
      <c r="D214" s="156"/>
      <c r="E214" s="156"/>
      <c r="F214" s="161"/>
      <c r="H214" s="162"/>
      <c r="I214" s="162"/>
      <c r="J214" s="162"/>
      <c r="K214" s="162"/>
      <c r="L214" s="162"/>
      <c r="M214" s="158"/>
      <c r="N214" s="158"/>
      <c r="O214" s="158"/>
      <c r="P214" s="159"/>
      <c r="Q214" s="159"/>
      <c r="R214" s="160"/>
      <c r="S214" s="160"/>
      <c r="T214" s="160"/>
      <c r="U214" s="160"/>
    </row>
    <row r="215" customFormat="false" ht="43.5" hidden="false" customHeight="true" outlineLevel="0" collapsed="false">
      <c r="A215" s="153"/>
      <c r="B215" s="154"/>
      <c r="C215" s="155"/>
      <c r="D215" s="156"/>
      <c r="E215" s="156"/>
      <c r="F215" s="161"/>
      <c r="H215" s="162"/>
      <c r="I215" s="162"/>
      <c r="J215" s="162"/>
      <c r="K215" s="162"/>
      <c r="L215" s="162"/>
      <c r="M215" s="158"/>
      <c r="N215" s="158"/>
      <c r="O215" s="158"/>
      <c r="P215" s="159"/>
      <c r="Q215" s="159"/>
      <c r="R215" s="160"/>
      <c r="S215" s="160"/>
      <c r="T215" s="160"/>
      <c r="U215" s="160"/>
    </row>
    <row r="216" customFormat="false" ht="43.5" hidden="false" customHeight="true" outlineLevel="0" collapsed="false">
      <c r="A216" s="153"/>
      <c r="B216" s="154"/>
      <c r="C216" s="155"/>
      <c r="D216" s="156"/>
      <c r="E216" s="156"/>
      <c r="F216" s="161"/>
      <c r="H216" s="162"/>
      <c r="I216" s="162"/>
      <c r="J216" s="162"/>
      <c r="K216" s="162"/>
      <c r="L216" s="162"/>
      <c r="M216" s="158"/>
      <c r="N216" s="158"/>
      <c r="O216" s="158"/>
      <c r="P216" s="159"/>
      <c r="Q216" s="159"/>
      <c r="R216" s="160"/>
      <c r="S216" s="160"/>
      <c r="T216" s="160"/>
      <c r="U216" s="160"/>
    </row>
    <row r="217" customFormat="false" ht="43.5" hidden="false" customHeight="true" outlineLevel="0" collapsed="false">
      <c r="A217" s="153"/>
      <c r="B217" s="154"/>
      <c r="C217" s="155"/>
      <c r="D217" s="156"/>
      <c r="E217" s="156"/>
      <c r="F217" s="161"/>
      <c r="H217" s="162"/>
      <c r="I217" s="162"/>
      <c r="J217" s="162"/>
      <c r="K217" s="162"/>
      <c r="L217" s="162"/>
      <c r="M217" s="158"/>
      <c r="N217" s="158"/>
      <c r="O217" s="158"/>
      <c r="P217" s="159"/>
      <c r="Q217" s="159"/>
      <c r="R217" s="160"/>
      <c r="S217" s="160"/>
      <c r="T217" s="160"/>
      <c r="U217" s="160"/>
    </row>
    <row r="218" customFormat="false" ht="43.5" hidden="false" customHeight="true" outlineLevel="0" collapsed="false">
      <c r="A218" s="153"/>
      <c r="B218" s="154"/>
      <c r="C218" s="155"/>
      <c r="D218" s="156"/>
      <c r="E218" s="156"/>
      <c r="F218" s="161"/>
      <c r="H218" s="162"/>
      <c r="I218" s="162"/>
      <c r="J218" s="162"/>
      <c r="K218" s="162"/>
      <c r="L218" s="162"/>
      <c r="M218" s="158"/>
      <c r="N218" s="158"/>
      <c r="O218" s="158"/>
      <c r="P218" s="159"/>
      <c r="Q218" s="159"/>
      <c r="R218" s="160"/>
      <c r="S218" s="160"/>
      <c r="T218" s="160"/>
      <c r="U218" s="160"/>
    </row>
    <row r="219" customFormat="false" ht="43.5" hidden="false" customHeight="true" outlineLevel="0" collapsed="false">
      <c r="A219" s="153"/>
      <c r="B219" s="154"/>
      <c r="C219" s="155"/>
      <c r="D219" s="156"/>
      <c r="E219" s="156"/>
      <c r="F219" s="161"/>
      <c r="H219" s="162"/>
      <c r="I219" s="162"/>
      <c r="J219" s="162"/>
      <c r="K219" s="162"/>
      <c r="L219" s="162"/>
      <c r="M219" s="158"/>
      <c r="N219" s="158"/>
      <c r="O219" s="158"/>
      <c r="P219" s="159"/>
      <c r="Q219" s="159"/>
      <c r="R219" s="160"/>
      <c r="S219" s="160"/>
      <c r="T219" s="160"/>
      <c r="U219" s="160"/>
    </row>
    <row r="220" customFormat="false" ht="43.5" hidden="false" customHeight="true" outlineLevel="0" collapsed="false">
      <c r="A220" s="153"/>
      <c r="B220" s="154"/>
      <c r="C220" s="155"/>
      <c r="D220" s="156"/>
      <c r="E220" s="156"/>
      <c r="F220" s="161"/>
      <c r="H220" s="162"/>
      <c r="I220" s="162"/>
      <c r="J220" s="162"/>
      <c r="K220" s="162"/>
      <c r="L220" s="162"/>
      <c r="M220" s="158"/>
      <c r="N220" s="158"/>
      <c r="O220" s="158"/>
      <c r="P220" s="159"/>
      <c r="Q220" s="159"/>
      <c r="R220" s="160"/>
      <c r="S220" s="160"/>
      <c r="T220" s="160"/>
      <c r="U220" s="160"/>
    </row>
    <row r="221" customFormat="false" ht="43.5" hidden="false" customHeight="true" outlineLevel="0" collapsed="false">
      <c r="A221" s="153"/>
      <c r="B221" s="154"/>
      <c r="C221" s="155"/>
      <c r="D221" s="156"/>
      <c r="E221" s="156"/>
      <c r="F221" s="161"/>
      <c r="H221" s="162"/>
      <c r="I221" s="162"/>
      <c r="J221" s="162"/>
      <c r="K221" s="162"/>
      <c r="L221" s="162"/>
      <c r="M221" s="158"/>
      <c r="N221" s="158"/>
      <c r="O221" s="158"/>
      <c r="P221" s="159"/>
      <c r="Q221" s="159"/>
      <c r="R221" s="160"/>
      <c r="S221" s="160"/>
      <c r="T221" s="160"/>
      <c r="U221" s="160"/>
    </row>
    <row r="222" customFormat="false" ht="43.5" hidden="false" customHeight="true" outlineLevel="0" collapsed="false">
      <c r="A222" s="153"/>
      <c r="B222" s="154"/>
      <c r="C222" s="155"/>
      <c r="D222" s="156"/>
      <c r="E222" s="156"/>
      <c r="F222" s="161"/>
      <c r="H222" s="162"/>
      <c r="I222" s="162"/>
      <c r="J222" s="162"/>
      <c r="K222" s="162"/>
      <c r="L222" s="162"/>
      <c r="M222" s="158"/>
      <c r="N222" s="158"/>
      <c r="O222" s="158"/>
      <c r="P222" s="159"/>
      <c r="Q222" s="159"/>
      <c r="R222" s="160"/>
      <c r="S222" s="160"/>
      <c r="T222" s="160"/>
      <c r="U222" s="160"/>
    </row>
    <row r="223" customFormat="false" ht="43.5" hidden="false" customHeight="true" outlineLevel="0" collapsed="false">
      <c r="F223" s="161"/>
      <c r="H223" s="162"/>
      <c r="I223" s="162"/>
      <c r="J223" s="162"/>
      <c r="K223" s="162"/>
      <c r="L223" s="162"/>
      <c r="M223" s="158"/>
      <c r="N223" s="158"/>
      <c r="O223" s="158"/>
      <c r="P223" s="159"/>
      <c r="Q223" s="159"/>
      <c r="R223" s="160"/>
      <c r="S223" s="160"/>
      <c r="T223" s="160"/>
      <c r="U223" s="160"/>
    </row>
    <row r="224" customFormat="false" ht="43.5" hidden="false" customHeight="true" outlineLevel="0" collapsed="false">
      <c r="F224" s="161"/>
      <c r="H224" s="162"/>
      <c r="I224" s="162"/>
      <c r="J224" s="162"/>
      <c r="K224" s="162"/>
      <c r="L224" s="162"/>
      <c r="M224" s="158"/>
      <c r="N224" s="158"/>
      <c r="O224" s="158"/>
      <c r="P224" s="159"/>
      <c r="Q224" s="159"/>
      <c r="R224" s="160"/>
      <c r="S224" s="160"/>
      <c r="T224" s="160"/>
      <c r="U224" s="160"/>
    </row>
    <row r="225" customFormat="false" ht="43.5" hidden="false" customHeight="true" outlineLevel="0" collapsed="false">
      <c r="F225" s="161"/>
      <c r="H225" s="162"/>
      <c r="I225" s="162"/>
      <c r="J225" s="162"/>
      <c r="K225" s="162"/>
      <c r="L225" s="162"/>
      <c r="M225" s="158"/>
      <c r="N225" s="158"/>
      <c r="O225" s="158"/>
      <c r="P225" s="159"/>
      <c r="Q225" s="159"/>
      <c r="R225" s="160"/>
      <c r="S225" s="160"/>
      <c r="T225" s="160"/>
      <c r="U225" s="160"/>
    </row>
    <row r="226" customFormat="false" ht="43.5" hidden="false" customHeight="true" outlineLevel="0" collapsed="false">
      <c r="F226" s="161"/>
      <c r="H226" s="162"/>
      <c r="I226" s="162"/>
      <c r="J226" s="162"/>
      <c r="K226" s="162"/>
      <c r="L226" s="162"/>
      <c r="M226" s="158"/>
      <c r="N226" s="158"/>
      <c r="O226" s="158"/>
      <c r="P226" s="159"/>
      <c r="Q226" s="159"/>
      <c r="R226" s="160"/>
      <c r="S226" s="160"/>
      <c r="T226" s="160"/>
      <c r="U226" s="160"/>
    </row>
    <row r="227" customFormat="false" ht="43.5" hidden="false" customHeight="true" outlineLevel="0" collapsed="false">
      <c r="F227" s="161"/>
      <c r="H227" s="162"/>
      <c r="I227" s="162"/>
      <c r="J227" s="162"/>
      <c r="K227" s="162"/>
      <c r="L227" s="162"/>
      <c r="M227" s="158"/>
      <c r="N227" s="158"/>
      <c r="O227" s="158"/>
      <c r="P227" s="159"/>
      <c r="Q227" s="159"/>
      <c r="R227" s="160"/>
      <c r="S227" s="160"/>
      <c r="T227" s="160"/>
      <c r="U227" s="160"/>
    </row>
    <row r="228" customFormat="false" ht="43.5" hidden="false" customHeight="true" outlineLevel="0" collapsed="false">
      <c r="F228" s="161"/>
      <c r="H228" s="162"/>
      <c r="I228" s="162"/>
      <c r="J228" s="162"/>
      <c r="K228" s="162"/>
      <c r="L228" s="162"/>
      <c r="M228" s="158"/>
      <c r="N228" s="158"/>
      <c r="O228" s="158"/>
      <c r="P228" s="159"/>
      <c r="Q228" s="159"/>
      <c r="R228" s="160"/>
      <c r="S228" s="160"/>
      <c r="T228" s="160"/>
      <c r="U228" s="160"/>
    </row>
    <row r="229" customFormat="false" ht="43.5" hidden="false" customHeight="true" outlineLevel="0" collapsed="false">
      <c r="F229" s="161"/>
      <c r="H229" s="162"/>
      <c r="I229" s="162"/>
      <c r="J229" s="162"/>
      <c r="K229" s="162"/>
      <c r="L229" s="162"/>
      <c r="M229" s="158"/>
      <c r="N229" s="158"/>
      <c r="O229" s="158"/>
      <c r="P229" s="159"/>
      <c r="Q229" s="159"/>
      <c r="R229" s="160"/>
      <c r="S229" s="160"/>
      <c r="T229" s="160"/>
      <c r="U229" s="160"/>
    </row>
    <row r="230" customFormat="false" ht="43.5" hidden="false" customHeight="true" outlineLevel="0" collapsed="false">
      <c r="F230" s="161"/>
      <c r="H230" s="162"/>
      <c r="I230" s="162"/>
      <c r="J230" s="162"/>
      <c r="K230" s="162"/>
      <c r="L230" s="162"/>
      <c r="M230" s="158"/>
      <c r="N230" s="158"/>
      <c r="O230" s="158"/>
      <c r="P230" s="159"/>
      <c r="Q230" s="159"/>
      <c r="R230" s="160"/>
      <c r="S230" s="160"/>
      <c r="T230" s="160"/>
      <c r="U230" s="160"/>
    </row>
    <row r="231" customFormat="false" ht="43.5" hidden="false" customHeight="true" outlineLevel="0" collapsed="false">
      <c r="F231" s="161"/>
      <c r="H231" s="162"/>
      <c r="I231" s="162"/>
      <c r="J231" s="162"/>
      <c r="K231" s="162"/>
      <c r="L231" s="162"/>
      <c r="M231" s="158"/>
      <c r="N231" s="158"/>
      <c r="O231" s="158"/>
      <c r="P231" s="159"/>
      <c r="Q231" s="159"/>
      <c r="R231" s="160"/>
      <c r="S231" s="160"/>
      <c r="T231" s="160"/>
      <c r="U231" s="160"/>
    </row>
    <row r="232" customFormat="false" ht="43.5" hidden="false" customHeight="true" outlineLevel="0" collapsed="false">
      <c r="F232" s="161"/>
      <c r="H232" s="162"/>
      <c r="I232" s="162"/>
      <c r="J232" s="162"/>
      <c r="K232" s="162"/>
      <c r="L232" s="162"/>
      <c r="M232" s="158"/>
      <c r="N232" s="158"/>
      <c r="O232" s="158"/>
      <c r="P232" s="159"/>
      <c r="Q232" s="159"/>
      <c r="R232" s="160"/>
      <c r="S232" s="160"/>
      <c r="T232" s="160"/>
      <c r="U232" s="160"/>
    </row>
    <row r="233" customFormat="false" ht="43.5" hidden="false" customHeight="true" outlineLevel="0" collapsed="false">
      <c r="F233" s="161"/>
      <c r="H233" s="162"/>
      <c r="I233" s="162"/>
      <c r="J233" s="162"/>
      <c r="K233" s="162"/>
      <c r="L233" s="162"/>
      <c r="M233" s="158"/>
      <c r="N233" s="158"/>
      <c r="O233" s="158"/>
      <c r="P233" s="159"/>
      <c r="Q233" s="159"/>
      <c r="R233" s="160"/>
      <c r="S233" s="160"/>
      <c r="T233" s="160"/>
      <c r="U233" s="160"/>
    </row>
    <row r="234" customFormat="false" ht="43.5" hidden="false" customHeight="true" outlineLevel="0" collapsed="false">
      <c r="F234" s="161"/>
      <c r="H234" s="162"/>
      <c r="I234" s="162"/>
      <c r="J234" s="162"/>
      <c r="K234" s="162"/>
      <c r="L234" s="162"/>
      <c r="M234" s="158"/>
      <c r="N234" s="158"/>
      <c r="O234" s="158"/>
      <c r="P234" s="159"/>
      <c r="Q234" s="159"/>
      <c r="R234" s="160"/>
      <c r="S234" s="160"/>
      <c r="T234" s="160"/>
      <c r="U234" s="160"/>
    </row>
    <row r="235" customFormat="false" ht="43.5" hidden="false" customHeight="true" outlineLevel="0" collapsed="false">
      <c r="F235" s="161"/>
      <c r="H235" s="162"/>
      <c r="I235" s="162"/>
      <c r="J235" s="162"/>
      <c r="K235" s="162"/>
      <c r="L235" s="162"/>
      <c r="M235" s="158"/>
      <c r="N235" s="158"/>
      <c r="O235" s="158"/>
      <c r="P235" s="159"/>
      <c r="Q235" s="159"/>
      <c r="R235" s="160"/>
      <c r="S235" s="160"/>
      <c r="T235" s="160"/>
      <c r="U235" s="160"/>
    </row>
    <row r="236" customFormat="false" ht="43.5" hidden="false" customHeight="true" outlineLevel="0" collapsed="false">
      <c r="F236" s="161"/>
      <c r="H236" s="162"/>
      <c r="I236" s="162"/>
      <c r="J236" s="162"/>
      <c r="K236" s="162"/>
      <c r="L236" s="162"/>
      <c r="M236" s="158"/>
      <c r="N236" s="158"/>
      <c r="O236" s="158"/>
      <c r="P236" s="159"/>
      <c r="Q236" s="159"/>
      <c r="R236" s="160"/>
      <c r="S236" s="160"/>
      <c r="T236" s="160"/>
      <c r="U236" s="160"/>
    </row>
    <row r="237" customFormat="false" ht="43.5" hidden="false" customHeight="true" outlineLevel="0" collapsed="false">
      <c r="F237" s="161"/>
      <c r="H237" s="162"/>
      <c r="I237" s="162"/>
      <c r="J237" s="162"/>
      <c r="K237" s="162"/>
      <c r="L237" s="162"/>
      <c r="M237" s="158"/>
      <c r="N237" s="158"/>
      <c r="O237" s="158"/>
      <c r="P237" s="159"/>
      <c r="Q237" s="159"/>
      <c r="R237" s="160"/>
      <c r="S237" s="160"/>
      <c r="T237" s="160"/>
      <c r="U237" s="160"/>
    </row>
    <row r="238" customFormat="false" ht="43.5" hidden="false" customHeight="true" outlineLevel="0" collapsed="false">
      <c r="F238" s="161"/>
      <c r="H238" s="162"/>
      <c r="I238" s="162"/>
      <c r="J238" s="162"/>
      <c r="K238" s="162"/>
      <c r="L238" s="162"/>
      <c r="M238" s="158"/>
      <c r="N238" s="158"/>
      <c r="O238" s="158"/>
      <c r="P238" s="159"/>
      <c r="Q238" s="159"/>
      <c r="R238" s="160"/>
      <c r="S238" s="160"/>
      <c r="T238" s="160"/>
      <c r="U238" s="160"/>
    </row>
    <row r="239" customFormat="false" ht="43.5" hidden="false" customHeight="true" outlineLevel="0" collapsed="false">
      <c r="F239" s="161"/>
      <c r="H239" s="162"/>
      <c r="I239" s="162"/>
      <c r="J239" s="162"/>
      <c r="K239" s="162"/>
      <c r="L239" s="162"/>
      <c r="M239" s="158"/>
      <c r="N239" s="158"/>
      <c r="O239" s="158"/>
      <c r="P239" s="159"/>
      <c r="Q239" s="159"/>
      <c r="R239" s="160"/>
      <c r="S239" s="160"/>
      <c r="T239" s="160"/>
      <c r="U239" s="160"/>
    </row>
    <row r="240" customFormat="false" ht="43.5" hidden="false" customHeight="true" outlineLevel="0" collapsed="false">
      <c r="F240" s="161"/>
      <c r="H240" s="162"/>
      <c r="I240" s="162"/>
      <c r="J240" s="162"/>
      <c r="K240" s="162"/>
      <c r="L240" s="162"/>
      <c r="M240" s="158"/>
      <c r="N240" s="158"/>
      <c r="O240" s="158"/>
      <c r="P240" s="159"/>
      <c r="Q240" s="159"/>
      <c r="R240" s="160"/>
      <c r="S240" s="160"/>
      <c r="T240" s="160"/>
      <c r="U240" s="160"/>
    </row>
    <row r="241" customFormat="false" ht="43.5" hidden="false" customHeight="true" outlineLevel="0" collapsed="false">
      <c r="F241" s="161"/>
      <c r="H241" s="162"/>
      <c r="I241" s="162"/>
      <c r="J241" s="162"/>
      <c r="K241" s="162"/>
      <c r="L241" s="162"/>
      <c r="M241" s="158"/>
      <c r="N241" s="158"/>
      <c r="O241" s="158"/>
      <c r="P241" s="159"/>
      <c r="Q241" s="159"/>
      <c r="R241" s="160"/>
      <c r="S241" s="160"/>
      <c r="T241" s="160"/>
      <c r="U241" s="160"/>
    </row>
    <row r="242" customFormat="false" ht="43.5" hidden="false" customHeight="true" outlineLevel="0" collapsed="false">
      <c r="F242" s="161"/>
      <c r="H242" s="162"/>
      <c r="I242" s="162"/>
      <c r="J242" s="162"/>
      <c r="K242" s="162"/>
      <c r="L242" s="162"/>
      <c r="M242" s="158"/>
      <c r="N242" s="158"/>
      <c r="O242" s="158"/>
      <c r="P242" s="159"/>
      <c r="Q242" s="159"/>
      <c r="R242" s="160"/>
      <c r="S242" s="160"/>
      <c r="T242" s="160"/>
      <c r="U242" s="160"/>
    </row>
    <row r="243" customFormat="false" ht="43.5" hidden="false" customHeight="true" outlineLevel="0" collapsed="false">
      <c r="F243" s="161"/>
      <c r="H243" s="162"/>
      <c r="I243" s="162"/>
      <c r="J243" s="162"/>
      <c r="K243" s="162"/>
      <c r="L243" s="162"/>
      <c r="M243" s="158"/>
      <c r="N243" s="158"/>
      <c r="O243" s="158"/>
      <c r="P243" s="159"/>
      <c r="Q243" s="159"/>
      <c r="R243" s="160"/>
      <c r="S243" s="160"/>
      <c r="T243" s="160"/>
      <c r="U243" s="160"/>
    </row>
    <row r="244" customFormat="false" ht="43.5" hidden="false" customHeight="true" outlineLevel="0" collapsed="false">
      <c r="F244" s="161"/>
      <c r="H244" s="162"/>
      <c r="I244" s="162"/>
      <c r="J244" s="162"/>
      <c r="K244" s="162"/>
      <c r="L244" s="162"/>
      <c r="M244" s="158"/>
      <c r="N244" s="158"/>
      <c r="O244" s="158"/>
      <c r="P244" s="159"/>
      <c r="Q244" s="159"/>
      <c r="R244" s="160"/>
      <c r="S244" s="160"/>
      <c r="T244" s="160"/>
      <c r="U244" s="160"/>
    </row>
    <row r="245" customFormat="false" ht="43.5" hidden="false" customHeight="true" outlineLevel="0" collapsed="false">
      <c r="F245" s="161"/>
      <c r="H245" s="162"/>
      <c r="I245" s="162"/>
      <c r="J245" s="162"/>
      <c r="K245" s="162"/>
      <c r="L245" s="162"/>
      <c r="M245" s="158"/>
      <c r="N245" s="158"/>
      <c r="O245" s="158"/>
      <c r="P245" s="159"/>
      <c r="Q245" s="159"/>
      <c r="R245" s="160"/>
      <c r="S245" s="160"/>
      <c r="T245" s="160"/>
      <c r="U245" s="160"/>
    </row>
    <row r="246" customFormat="false" ht="43.5" hidden="false" customHeight="true" outlineLevel="0" collapsed="false">
      <c r="F246" s="161"/>
      <c r="H246" s="162"/>
      <c r="I246" s="162"/>
      <c r="J246" s="162"/>
      <c r="K246" s="162"/>
      <c r="L246" s="162"/>
      <c r="M246" s="158"/>
      <c r="N246" s="158"/>
      <c r="O246" s="158"/>
      <c r="P246" s="159"/>
      <c r="Q246" s="159"/>
      <c r="R246" s="160"/>
      <c r="S246" s="160"/>
      <c r="T246" s="160"/>
      <c r="U246" s="160"/>
    </row>
    <row r="247" customFormat="false" ht="43.5" hidden="false" customHeight="true" outlineLevel="0" collapsed="false">
      <c r="F247" s="161"/>
      <c r="H247" s="162"/>
      <c r="I247" s="162"/>
      <c r="J247" s="162"/>
      <c r="K247" s="162"/>
      <c r="L247" s="162"/>
      <c r="M247" s="158"/>
      <c r="N247" s="158"/>
      <c r="O247" s="158"/>
      <c r="P247" s="159"/>
      <c r="Q247" s="159"/>
      <c r="R247" s="160"/>
      <c r="S247" s="160"/>
      <c r="T247" s="160"/>
      <c r="U247" s="160"/>
    </row>
    <row r="248" customFormat="false" ht="43.5" hidden="false" customHeight="true" outlineLevel="0" collapsed="false">
      <c r="F248" s="161"/>
      <c r="H248" s="162"/>
      <c r="I248" s="162"/>
      <c r="J248" s="162"/>
      <c r="K248" s="162"/>
      <c r="L248" s="162"/>
      <c r="M248" s="158"/>
      <c r="N248" s="158"/>
      <c r="O248" s="158"/>
      <c r="P248" s="159"/>
      <c r="Q248" s="159"/>
      <c r="R248" s="160"/>
      <c r="S248" s="160"/>
      <c r="T248" s="160"/>
      <c r="U248" s="160"/>
    </row>
    <row r="249" customFormat="false" ht="43.5" hidden="false" customHeight="true" outlineLevel="0" collapsed="false">
      <c r="F249" s="161"/>
      <c r="H249" s="162"/>
      <c r="I249" s="162"/>
      <c r="J249" s="162"/>
      <c r="K249" s="162"/>
      <c r="L249" s="162"/>
      <c r="M249" s="158"/>
      <c r="N249" s="158"/>
      <c r="O249" s="158"/>
      <c r="P249" s="159"/>
      <c r="Q249" s="159"/>
      <c r="R249" s="160"/>
      <c r="S249" s="160"/>
      <c r="T249" s="160"/>
      <c r="U249" s="160"/>
    </row>
    <row r="250" customFormat="false" ht="43.5" hidden="false" customHeight="true" outlineLevel="0" collapsed="false">
      <c r="F250" s="161"/>
      <c r="H250" s="162"/>
      <c r="I250" s="162"/>
      <c r="J250" s="162"/>
      <c r="K250" s="162"/>
      <c r="L250" s="162"/>
      <c r="M250" s="158"/>
      <c r="N250" s="158"/>
      <c r="O250" s="158"/>
      <c r="P250" s="159"/>
      <c r="Q250" s="159"/>
      <c r="R250" s="160"/>
      <c r="S250" s="160"/>
      <c r="T250" s="160"/>
      <c r="U250" s="160"/>
    </row>
    <row r="251" customFormat="false" ht="43.5" hidden="false" customHeight="true" outlineLevel="0" collapsed="false">
      <c r="F251" s="161"/>
      <c r="H251" s="162"/>
      <c r="I251" s="162"/>
      <c r="J251" s="162"/>
      <c r="K251" s="162"/>
      <c r="L251" s="162"/>
      <c r="M251" s="158"/>
      <c r="N251" s="158"/>
      <c r="O251" s="158"/>
      <c r="P251" s="159"/>
      <c r="Q251" s="159"/>
      <c r="R251" s="160"/>
      <c r="S251" s="160"/>
      <c r="T251" s="160"/>
      <c r="U251" s="160"/>
    </row>
    <row r="252" customFormat="false" ht="43.5" hidden="false" customHeight="true" outlineLevel="0" collapsed="false">
      <c r="F252" s="161"/>
      <c r="H252" s="162"/>
      <c r="I252" s="162"/>
      <c r="J252" s="162"/>
      <c r="K252" s="162"/>
      <c r="L252" s="162"/>
      <c r="M252" s="158"/>
      <c r="N252" s="158"/>
      <c r="O252" s="158"/>
      <c r="P252" s="159"/>
      <c r="Q252" s="159"/>
      <c r="R252" s="160"/>
      <c r="S252" s="160"/>
      <c r="T252" s="160"/>
      <c r="U252" s="160"/>
    </row>
    <row r="253" customFormat="false" ht="43.5" hidden="false" customHeight="true" outlineLevel="0" collapsed="false">
      <c r="F253" s="161"/>
      <c r="H253" s="162"/>
      <c r="I253" s="162"/>
      <c r="J253" s="162"/>
      <c r="K253" s="162"/>
      <c r="L253" s="162"/>
      <c r="M253" s="158"/>
      <c r="N253" s="158"/>
      <c r="O253" s="158"/>
      <c r="P253" s="159"/>
      <c r="Q253" s="159"/>
      <c r="R253" s="160"/>
      <c r="S253" s="160"/>
      <c r="T253" s="160"/>
      <c r="U253" s="160"/>
    </row>
    <row r="254" customFormat="false" ht="43.5" hidden="false" customHeight="true" outlineLevel="0" collapsed="false">
      <c r="F254" s="161"/>
      <c r="H254" s="162"/>
      <c r="I254" s="162"/>
      <c r="J254" s="162"/>
      <c r="K254" s="162"/>
      <c r="L254" s="162"/>
      <c r="M254" s="158"/>
      <c r="N254" s="158"/>
      <c r="O254" s="158"/>
      <c r="P254" s="159"/>
      <c r="Q254" s="159"/>
      <c r="R254" s="160"/>
      <c r="S254" s="160"/>
      <c r="T254" s="160"/>
      <c r="U254" s="160"/>
    </row>
    <row r="255" customFormat="false" ht="43.5" hidden="false" customHeight="true" outlineLevel="0" collapsed="false">
      <c r="F255" s="161"/>
      <c r="H255" s="162"/>
      <c r="I255" s="162"/>
      <c r="J255" s="162"/>
      <c r="K255" s="162"/>
      <c r="L255" s="162"/>
      <c r="M255" s="158"/>
      <c r="N255" s="158"/>
      <c r="O255" s="158"/>
      <c r="P255" s="159"/>
      <c r="Q255" s="159"/>
      <c r="R255" s="160"/>
      <c r="S255" s="160"/>
      <c r="T255" s="160"/>
      <c r="U255" s="160"/>
    </row>
    <row r="256" customFormat="false" ht="43.5" hidden="false" customHeight="true" outlineLevel="0" collapsed="false">
      <c r="F256" s="161"/>
      <c r="H256" s="162"/>
      <c r="I256" s="162"/>
      <c r="J256" s="162"/>
      <c r="K256" s="162"/>
      <c r="L256" s="162"/>
      <c r="M256" s="158"/>
      <c r="N256" s="158"/>
      <c r="O256" s="158"/>
      <c r="P256" s="159"/>
      <c r="Q256" s="159"/>
      <c r="R256" s="160"/>
      <c r="S256" s="160"/>
      <c r="T256" s="160"/>
      <c r="U256" s="160"/>
    </row>
    <row r="257" customFormat="false" ht="43.5" hidden="false" customHeight="true" outlineLevel="0" collapsed="false">
      <c r="F257" s="161"/>
      <c r="H257" s="162"/>
      <c r="I257" s="162"/>
      <c r="J257" s="162"/>
      <c r="K257" s="162"/>
      <c r="L257" s="162"/>
      <c r="M257" s="158"/>
      <c r="N257" s="158"/>
      <c r="O257" s="158"/>
      <c r="P257" s="159"/>
      <c r="Q257" s="159"/>
      <c r="R257" s="160"/>
      <c r="S257" s="160"/>
      <c r="T257" s="160"/>
      <c r="U257" s="160"/>
    </row>
    <row r="258" customFormat="false" ht="43.5" hidden="false" customHeight="true" outlineLevel="0" collapsed="false">
      <c r="F258" s="161"/>
      <c r="H258" s="162"/>
      <c r="I258" s="162"/>
      <c r="J258" s="162"/>
      <c r="K258" s="162"/>
      <c r="L258" s="162"/>
      <c r="M258" s="158"/>
      <c r="N258" s="158"/>
      <c r="O258" s="158"/>
      <c r="P258" s="159"/>
      <c r="Q258" s="159"/>
      <c r="R258" s="160"/>
      <c r="S258" s="160"/>
      <c r="T258" s="160"/>
      <c r="U258" s="160"/>
    </row>
    <row r="259" customFormat="false" ht="43.5" hidden="false" customHeight="true" outlineLevel="0" collapsed="false">
      <c r="F259" s="161"/>
      <c r="H259" s="162"/>
      <c r="I259" s="162"/>
      <c r="J259" s="162"/>
      <c r="K259" s="162"/>
      <c r="L259" s="162"/>
      <c r="M259" s="158"/>
      <c r="N259" s="158"/>
      <c r="O259" s="158"/>
      <c r="P259" s="159"/>
      <c r="Q259" s="159"/>
      <c r="R259" s="160"/>
      <c r="S259" s="160"/>
      <c r="T259" s="160"/>
      <c r="U259" s="160"/>
    </row>
    <row r="260" customFormat="false" ht="43.5" hidden="false" customHeight="true" outlineLevel="0" collapsed="false">
      <c r="F260" s="161"/>
      <c r="H260" s="162"/>
      <c r="I260" s="162"/>
      <c r="J260" s="162"/>
      <c r="K260" s="162"/>
      <c r="L260" s="162"/>
      <c r="M260" s="158"/>
      <c r="N260" s="158"/>
      <c r="O260" s="158"/>
      <c r="P260" s="159"/>
      <c r="Q260" s="159"/>
      <c r="R260" s="160"/>
      <c r="S260" s="160"/>
      <c r="T260" s="160"/>
      <c r="U260" s="160"/>
    </row>
    <row r="261" customFormat="false" ht="43.5" hidden="false" customHeight="true" outlineLevel="0" collapsed="false">
      <c r="F261" s="161"/>
      <c r="H261" s="162"/>
      <c r="I261" s="162"/>
      <c r="J261" s="162"/>
      <c r="K261" s="162"/>
      <c r="L261" s="162"/>
      <c r="M261" s="158"/>
      <c r="N261" s="158"/>
      <c r="O261" s="158"/>
      <c r="P261" s="159"/>
      <c r="Q261" s="159"/>
      <c r="R261" s="160"/>
      <c r="S261" s="160"/>
      <c r="T261" s="160"/>
      <c r="U261" s="160"/>
    </row>
    <row r="262" customFormat="false" ht="43.5" hidden="false" customHeight="true" outlineLevel="0" collapsed="false">
      <c r="F262" s="161"/>
      <c r="H262" s="162"/>
      <c r="I262" s="162"/>
      <c r="J262" s="162"/>
      <c r="K262" s="162"/>
      <c r="L262" s="162"/>
      <c r="M262" s="158"/>
      <c r="N262" s="158"/>
      <c r="O262" s="158"/>
      <c r="P262" s="159"/>
      <c r="Q262" s="159"/>
      <c r="R262" s="160"/>
      <c r="S262" s="160"/>
      <c r="T262" s="160"/>
      <c r="U262" s="160"/>
    </row>
    <row r="263" customFormat="false" ht="43.5" hidden="false" customHeight="true" outlineLevel="0" collapsed="false">
      <c r="F263" s="161"/>
      <c r="H263" s="162"/>
      <c r="I263" s="162"/>
      <c r="J263" s="162"/>
      <c r="K263" s="162"/>
      <c r="L263" s="162"/>
      <c r="M263" s="158"/>
      <c r="N263" s="158"/>
      <c r="O263" s="158"/>
      <c r="P263" s="159"/>
      <c r="Q263" s="159"/>
      <c r="R263" s="160"/>
      <c r="S263" s="160"/>
      <c r="T263" s="160"/>
      <c r="U263" s="160"/>
    </row>
    <row r="264" customFormat="false" ht="43.5" hidden="false" customHeight="true" outlineLevel="0" collapsed="false">
      <c r="F264" s="161"/>
      <c r="H264" s="162"/>
      <c r="I264" s="162"/>
      <c r="J264" s="162"/>
      <c r="K264" s="162"/>
      <c r="L264" s="162"/>
      <c r="M264" s="158"/>
      <c r="N264" s="158"/>
      <c r="O264" s="158"/>
      <c r="P264" s="159"/>
      <c r="Q264" s="159"/>
      <c r="R264" s="160"/>
      <c r="S264" s="160"/>
      <c r="T264" s="160"/>
      <c r="U264" s="160"/>
    </row>
    <row r="265" customFormat="false" ht="43.5" hidden="false" customHeight="true" outlineLevel="0" collapsed="false">
      <c r="F265" s="161"/>
      <c r="H265" s="162"/>
      <c r="I265" s="162"/>
      <c r="J265" s="162"/>
      <c r="K265" s="162"/>
      <c r="L265" s="162"/>
      <c r="M265" s="158"/>
      <c r="N265" s="158"/>
      <c r="O265" s="158"/>
      <c r="P265" s="159"/>
      <c r="Q265" s="159"/>
      <c r="R265" s="160"/>
      <c r="S265" s="160"/>
      <c r="T265" s="160"/>
      <c r="U265" s="160"/>
    </row>
    <row r="266" customFormat="false" ht="43.5" hidden="false" customHeight="true" outlineLevel="0" collapsed="false">
      <c r="F266" s="161"/>
      <c r="H266" s="162"/>
      <c r="I266" s="162"/>
      <c r="J266" s="162"/>
      <c r="K266" s="162"/>
      <c r="L266" s="162"/>
      <c r="M266" s="158"/>
      <c r="N266" s="158"/>
      <c r="O266" s="158"/>
      <c r="P266" s="159"/>
      <c r="Q266" s="159"/>
      <c r="R266" s="160"/>
      <c r="S266" s="160"/>
      <c r="T266" s="160"/>
      <c r="U266" s="160"/>
    </row>
    <row r="267" customFormat="false" ht="43.5" hidden="false" customHeight="true" outlineLevel="0" collapsed="false">
      <c r="F267" s="161"/>
      <c r="H267" s="162"/>
      <c r="I267" s="162"/>
      <c r="J267" s="162"/>
      <c r="K267" s="162"/>
      <c r="L267" s="162"/>
      <c r="M267" s="158"/>
      <c r="N267" s="158"/>
      <c r="O267" s="158"/>
      <c r="P267" s="159"/>
      <c r="Q267" s="159"/>
      <c r="R267" s="160"/>
      <c r="S267" s="160"/>
      <c r="T267" s="160"/>
      <c r="U267" s="160"/>
    </row>
    <row r="268" customFormat="false" ht="43.5" hidden="false" customHeight="true" outlineLevel="0" collapsed="false">
      <c r="F268" s="161"/>
      <c r="H268" s="162"/>
      <c r="I268" s="162"/>
      <c r="J268" s="162"/>
      <c r="K268" s="162"/>
      <c r="L268" s="162"/>
      <c r="M268" s="158"/>
      <c r="N268" s="158"/>
      <c r="O268" s="158"/>
      <c r="P268" s="159"/>
      <c r="Q268" s="159"/>
      <c r="R268" s="160"/>
      <c r="S268" s="160"/>
      <c r="T268" s="160"/>
      <c r="U268" s="160"/>
    </row>
    <row r="269" customFormat="false" ht="43.5" hidden="false" customHeight="true" outlineLevel="0" collapsed="false">
      <c r="F269" s="161"/>
      <c r="H269" s="162"/>
      <c r="I269" s="162"/>
      <c r="J269" s="162"/>
      <c r="K269" s="162"/>
      <c r="L269" s="162"/>
      <c r="M269" s="158"/>
      <c r="N269" s="158"/>
      <c r="O269" s="158"/>
      <c r="P269" s="159"/>
      <c r="Q269" s="159"/>
      <c r="R269" s="160"/>
      <c r="S269" s="160"/>
      <c r="T269" s="160"/>
      <c r="U269" s="160"/>
    </row>
    <row r="270" customFormat="false" ht="43.5" hidden="false" customHeight="true" outlineLevel="0" collapsed="false">
      <c r="F270" s="161"/>
      <c r="H270" s="162"/>
      <c r="I270" s="162"/>
      <c r="J270" s="162"/>
      <c r="K270" s="162"/>
      <c r="L270" s="162"/>
      <c r="M270" s="158"/>
      <c r="N270" s="158"/>
      <c r="O270" s="158"/>
      <c r="P270" s="159"/>
      <c r="Q270" s="159"/>
      <c r="R270" s="160"/>
      <c r="S270" s="160"/>
      <c r="T270" s="160"/>
      <c r="U270" s="160"/>
    </row>
    <row r="271" customFormat="false" ht="43.5" hidden="false" customHeight="true" outlineLevel="0" collapsed="false">
      <c r="F271" s="161"/>
      <c r="H271" s="162"/>
      <c r="I271" s="162"/>
      <c r="J271" s="162"/>
      <c r="K271" s="162"/>
      <c r="L271" s="162"/>
      <c r="M271" s="158"/>
      <c r="N271" s="158"/>
      <c r="O271" s="158"/>
      <c r="P271" s="159"/>
      <c r="Q271" s="159"/>
      <c r="R271" s="160"/>
      <c r="S271" s="160"/>
      <c r="T271" s="160"/>
      <c r="U271" s="160"/>
    </row>
    <row r="272" customFormat="false" ht="43.5" hidden="false" customHeight="true" outlineLevel="0" collapsed="false">
      <c r="F272" s="161"/>
      <c r="H272" s="162"/>
      <c r="I272" s="162"/>
      <c r="J272" s="162"/>
      <c r="K272" s="162"/>
      <c r="L272" s="162"/>
      <c r="M272" s="158"/>
      <c r="N272" s="158"/>
      <c r="O272" s="158"/>
      <c r="P272" s="159"/>
      <c r="Q272" s="159"/>
      <c r="R272" s="160"/>
      <c r="S272" s="160"/>
      <c r="T272" s="160"/>
      <c r="U272" s="160"/>
    </row>
    <row r="273" customFormat="false" ht="43.5" hidden="false" customHeight="true" outlineLevel="0" collapsed="false">
      <c r="F273" s="161"/>
      <c r="H273" s="162"/>
      <c r="I273" s="162"/>
      <c r="J273" s="162"/>
      <c r="K273" s="162"/>
      <c r="L273" s="162"/>
      <c r="M273" s="158"/>
      <c r="N273" s="158"/>
      <c r="O273" s="158"/>
      <c r="P273" s="159"/>
      <c r="Q273" s="159"/>
      <c r="R273" s="160"/>
      <c r="S273" s="160"/>
      <c r="T273" s="160"/>
      <c r="U273" s="160"/>
    </row>
    <row r="274" customFormat="false" ht="43.5" hidden="false" customHeight="true" outlineLevel="0" collapsed="false">
      <c r="F274" s="161"/>
      <c r="H274" s="162"/>
      <c r="I274" s="162"/>
      <c r="J274" s="162"/>
      <c r="K274" s="162"/>
      <c r="L274" s="162"/>
      <c r="M274" s="158"/>
      <c r="N274" s="158"/>
      <c r="O274" s="158"/>
      <c r="P274" s="159"/>
      <c r="Q274" s="159"/>
      <c r="R274" s="160"/>
      <c r="S274" s="160"/>
      <c r="T274" s="160"/>
      <c r="U274" s="160"/>
    </row>
    <row r="275" customFormat="false" ht="43.5" hidden="false" customHeight="true" outlineLevel="0" collapsed="false">
      <c r="F275" s="161"/>
      <c r="H275" s="162"/>
      <c r="I275" s="162"/>
      <c r="J275" s="162"/>
      <c r="K275" s="162"/>
      <c r="L275" s="162"/>
      <c r="M275" s="158"/>
      <c r="N275" s="158"/>
      <c r="O275" s="158"/>
      <c r="P275" s="159"/>
      <c r="Q275" s="159"/>
      <c r="R275" s="160"/>
      <c r="S275" s="160"/>
      <c r="T275" s="160"/>
      <c r="U275" s="160"/>
    </row>
    <row r="276" customFormat="false" ht="43.5" hidden="false" customHeight="true" outlineLevel="0" collapsed="false">
      <c r="F276" s="161"/>
      <c r="H276" s="162"/>
      <c r="I276" s="162"/>
      <c r="J276" s="162"/>
      <c r="K276" s="162"/>
      <c r="L276" s="162"/>
      <c r="M276" s="158"/>
      <c r="N276" s="158"/>
      <c r="O276" s="158"/>
      <c r="P276" s="159"/>
      <c r="Q276" s="159"/>
      <c r="R276" s="160"/>
      <c r="S276" s="160"/>
      <c r="T276" s="160"/>
      <c r="U276" s="160"/>
    </row>
    <row r="277" customFormat="false" ht="43.5" hidden="false" customHeight="true" outlineLevel="0" collapsed="false">
      <c r="F277" s="161"/>
      <c r="H277" s="162"/>
      <c r="I277" s="162"/>
      <c r="J277" s="162"/>
      <c r="K277" s="162"/>
      <c r="L277" s="162"/>
      <c r="M277" s="158"/>
      <c r="N277" s="158"/>
      <c r="O277" s="158"/>
      <c r="P277" s="159"/>
      <c r="Q277" s="159"/>
      <c r="R277" s="160"/>
      <c r="S277" s="160"/>
      <c r="T277" s="160"/>
      <c r="U277" s="160"/>
    </row>
    <row r="278" customFormat="false" ht="43.5" hidden="false" customHeight="true" outlineLevel="0" collapsed="false">
      <c r="F278" s="161"/>
      <c r="H278" s="162"/>
      <c r="I278" s="162"/>
      <c r="J278" s="162"/>
      <c r="K278" s="162"/>
      <c r="L278" s="162"/>
      <c r="M278" s="158"/>
      <c r="N278" s="158"/>
      <c r="O278" s="158"/>
      <c r="P278" s="159"/>
      <c r="Q278" s="159"/>
      <c r="R278" s="160"/>
      <c r="S278" s="160"/>
      <c r="T278" s="160"/>
      <c r="U278" s="160"/>
    </row>
    <row r="279" customFormat="false" ht="43.5" hidden="false" customHeight="true" outlineLevel="0" collapsed="false">
      <c r="F279" s="161"/>
      <c r="H279" s="162"/>
      <c r="I279" s="162"/>
      <c r="J279" s="162"/>
      <c r="K279" s="162"/>
      <c r="L279" s="162"/>
      <c r="M279" s="158"/>
      <c r="N279" s="158"/>
      <c r="O279" s="158"/>
      <c r="P279" s="159"/>
      <c r="Q279" s="159"/>
      <c r="R279" s="160"/>
      <c r="S279" s="160"/>
      <c r="T279" s="160"/>
      <c r="U279" s="160"/>
    </row>
    <row r="280" customFormat="false" ht="43.5" hidden="false" customHeight="true" outlineLevel="0" collapsed="false">
      <c r="F280" s="161"/>
      <c r="H280" s="162"/>
      <c r="I280" s="162"/>
      <c r="J280" s="162"/>
      <c r="K280" s="162"/>
      <c r="L280" s="162"/>
      <c r="M280" s="158"/>
      <c r="N280" s="158"/>
      <c r="O280" s="158"/>
      <c r="P280" s="159"/>
      <c r="Q280" s="159"/>
      <c r="R280" s="160"/>
      <c r="S280" s="160"/>
      <c r="T280" s="160"/>
      <c r="U280" s="160"/>
    </row>
    <row r="281" customFormat="false" ht="43.5" hidden="false" customHeight="true" outlineLevel="0" collapsed="false">
      <c r="F281" s="161"/>
      <c r="H281" s="162"/>
      <c r="I281" s="162"/>
      <c r="J281" s="162"/>
      <c r="K281" s="162"/>
      <c r="L281" s="162"/>
      <c r="M281" s="158"/>
      <c r="N281" s="158"/>
      <c r="O281" s="158"/>
      <c r="P281" s="159"/>
      <c r="Q281" s="159"/>
      <c r="R281" s="160"/>
      <c r="S281" s="160"/>
      <c r="T281" s="160"/>
      <c r="U281" s="160"/>
    </row>
    <row r="282" customFormat="false" ht="43.5" hidden="false" customHeight="true" outlineLevel="0" collapsed="false">
      <c r="F282" s="161"/>
      <c r="H282" s="162"/>
      <c r="I282" s="162"/>
      <c r="J282" s="162"/>
      <c r="K282" s="162"/>
      <c r="L282" s="162"/>
      <c r="M282" s="158"/>
      <c r="N282" s="158"/>
      <c r="O282" s="158"/>
      <c r="P282" s="159"/>
      <c r="Q282" s="159"/>
      <c r="R282" s="160"/>
      <c r="S282" s="160"/>
      <c r="T282" s="160"/>
      <c r="U282" s="160"/>
    </row>
    <row r="283" customFormat="false" ht="43.5" hidden="false" customHeight="true" outlineLevel="0" collapsed="false">
      <c r="F283" s="161"/>
      <c r="H283" s="162"/>
      <c r="I283" s="162"/>
      <c r="J283" s="162"/>
      <c r="K283" s="162"/>
      <c r="L283" s="162"/>
      <c r="M283" s="158"/>
      <c r="N283" s="158"/>
      <c r="O283" s="158"/>
      <c r="P283" s="159"/>
      <c r="Q283" s="159"/>
      <c r="R283" s="160"/>
      <c r="S283" s="160"/>
      <c r="T283" s="160"/>
      <c r="U283" s="160"/>
    </row>
    <row r="284" customFormat="false" ht="43.5" hidden="false" customHeight="true" outlineLevel="0" collapsed="false">
      <c r="F284" s="161"/>
      <c r="H284" s="162"/>
      <c r="I284" s="162"/>
      <c r="J284" s="162"/>
      <c r="K284" s="162"/>
      <c r="L284" s="162"/>
      <c r="M284" s="158"/>
      <c r="N284" s="158"/>
      <c r="O284" s="158"/>
      <c r="P284" s="159"/>
      <c r="Q284" s="159"/>
      <c r="R284" s="160"/>
      <c r="S284" s="160"/>
      <c r="T284" s="160"/>
      <c r="U284" s="160"/>
    </row>
    <row r="285" customFormat="false" ht="43.5" hidden="false" customHeight="true" outlineLevel="0" collapsed="false">
      <c r="F285" s="161"/>
      <c r="H285" s="162"/>
      <c r="I285" s="162"/>
      <c r="J285" s="162"/>
      <c r="K285" s="162"/>
      <c r="L285" s="162"/>
      <c r="M285" s="158"/>
      <c r="N285" s="158"/>
      <c r="O285" s="158"/>
      <c r="P285" s="159"/>
      <c r="Q285" s="159"/>
      <c r="R285" s="160"/>
      <c r="S285" s="160"/>
      <c r="T285" s="160"/>
      <c r="U285" s="160"/>
    </row>
    <row r="286" customFormat="false" ht="43.5" hidden="false" customHeight="true" outlineLevel="0" collapsed="false">
      <c r="F286" s="161"/>
      <c r="H286" s="162"/>
      <c r="I286" s="162"/>
      <c r="J286" s="162"/>
      <c r="K286" s="162"/>
      <c r="L286" s="162"/>
      <c r="M286" s="158"/>
      <c r="N286" s="158"/>
      <c r="O286" s="158"/>
      <c r="P286" s="159"/>
      <c r="Q286" s="159"/>
      <c r="R286" s="160"/>
      <c r="S286" s="160"/>
      <c r="T286" s="160"/>
      <c r="U286" s="160"/>
    </row>
    <row r="287" customFormat="false" ht="43.5" hidden="false" customHeight="true" outlineLevel="0" collapsed="false">
      <c r="F287" s="161"/>
      <c r="H287" s="162"/>
      <c r="I287" s="162"/>
      <c r="J287" s="162"/>
      <c r="K287" s="162"/>
      <c r="L287" s="162"/>
      <c r="M287" s="158"/>
      <c r="N287" s="158"/>
      <c r="O287" s="158"/>
      <c r="P287" s="159"/>
      <c r="Q287" s="159"/>
      <c r="R287" s="160"/>
      <c r="S287" s="160"/>
      <c r="T287" s="160"/>
      <c r="U287" s="160"/>
    </row>
    <row r="288" customFormat="false" ht="43.5" hidden="false" customHeight="true" outlineLevel="0" collapsed="false">
      <c r="F288" s="161"/>
      <c r="H288" s="162"/>
      <c r="I288" s="162"/>
      <c r="J288" s="162"/>
      <c r="K288" s="162"/>
      <c r="L288" s="162"/>
      <c r="M288" s="158"/>
      <c r="N288" s="158"/>
      <c r="O288" s="158"/>
      <c r="P288" s="159"/>
      <c r="Q288" s="159"/>
      <c r="R288" s="160"/>
      <c r="S288" s="160"/>
      <c r="T288" s="160"/>
      <c r="U288" s="160"/>
    </row>
    <row r="289" customFormat="false" ht="43.5" hidden="false" customHeight="true" outlineLevel="0" collapsed="false">
      <c r="F289" s="161"/>
      <c r="H289" s="162"/>
      <c r="I289" s="162"/>
      <c r="J289" s="162"/>
      <c r="K289" s="162"/>
      <c r="L289" s="162"/>
      <c r="M289" s="158"/>
      <c r="N289" s="158"/>
      <c r="O289" s="158"/>
      <c r="P289" s="159"/>
      <c r="Q289" s="159"/>
      <c r="R289" s="160"/>
      <c r="S289" s="160"/>
      <c r="T289" s="160"/>
      <c r="U289" s="160"/>
    </row>
    <row r="290" customFormat="false" ht="43.5" hidden="false" customHeight="true" outlineLevel="0" collapsed="false">
      <c r="F290" s="161"/>
      <c r="H290" s="162"/>
      <c r="I290" s="162"/>
      <c r="J290" s="162"/>
      <c r="K290" s="162"/>
      <c r="L290" s="162"/>
      <c r="M290" s="158"/>
      <c r="N290" s="158"/>
      <c r="O290" s="158"/>
      <c r="P290" s="159"/>
      <c r="Q290" s="159"/>
      <c r="R290" s="160"/>
      <c r="S290" s="160"/>
      <c r="T290" s="160"/>
      <c r="U290" s="160"/>
    </row>
    <row r="291" customFormat="false" ht="43.5" hidden="false" customHeight="true" outlineLevel="0" collapsed="false">
      <c r="F291" s="161"/>
      <c r="H291" s="162"/>
      <c r="I291" s="162"/>
      <c r="J291" s="162"/>
      <c r="K291" s="162"/>
      <c r="L291" s="162"/>
      <c r="M291" s="158"/>
      <c r="N291" s="158"/>
      <c r="O291" s="158"/>
      <c r="P291" s="159"/>
      <c r="Q291" s="159"/>
      <c r="R291" s="160"/>
      <c r="S291" s="160"/>
      <c r="T291" s="160"/>
      <c r="U291" s="160"/>
    </row>
    <row r="292" customFormat="false" ht="43.5" hidden="false" customHeight="true" outlineLevel="0" collapsed="false">
      <c r="F292" s="161"/>
      <c r="H292" s="162"/>
      <c r="I292" s="162"/>
      <c r="J292" s="162"/>
      <c r="K292" s="162"/>
      <c r="L292" s="162"/>
      <c r="M292" s="158"/>
      <c r="N292" s="158"/>
      <c r="O292" s="158"/>
      <c r="P292" s="159"/>
      <c r="Q292" s="159"/>
      <c r="R292" s="160"/>
      <c r="S292" s="160"/>
      <c r="T292" s="160"/>
      <c r="U292" s="160"/>
    </row>
    <row r="293" customFormat="false" ht="43.5" hidden="false" customHeight="true" outlineLevel="0" collapsed="false">
      <c r="F293" s="161"/>
      <c r="H293" s="162"/>
      <c r="I293" s="162"/>
      <c r="J293" s="162"/>
      <c r="K293" s="162"/>
      <c r="L293" s="162"/>
      <c r="M293" s="158"/>
      <c r="N293" s="158"/>
      <c r="O293" s="158"/>
      <c r="P293" s="159"/>
      <c r="Q293" s="159"/>
      <c r="R293" s="160"/>
      <c r="S293" s="160"/>
      <c r="T293" s="160"/>
      <c r="U293" s="160"/>
    </row>
    <row r="294" customFormat="false" ht="43.5" hidden="false" customHeight="true" outlineLevel="0" collapsed="false">
      <c r="F294" s="161"/>
      <c r="H294" s="162"/>
      <c r="I294" s="162"/>
      <c r="J294" s="162"/>
      <c r="K294" s="162"/>
      <c r="L294" s="162"/>
      <c r="M294" s="158"/>
      <c r="N294" s="158"/>
      <c r="O294" s="158"/>
      <c r="P294" s="159"/>
      <c r="Q294" s="159"/>
      <c r="R294" s="160"/>
      <c r="S294" s="160"/>
      <c r="T294" s="160"/>
      <c r="U294" s="160"/>
    </row>
    <row r="295" customFormat="false" ht="43.5" hidden="false" customHeight="true" outlineLevel="0" collapsed="false">
      <c r="F295" s="161"/>
      <c r="H295" s="162"/>
      <c r="I295" s="162"/>
      <c r="J295" s="162"/>
      <c r="K295" s="162"/>
      <c r="L295" s="162"/>
      <c r="M295" s="158"/>
      <c r="N295" s="158"/>
      <c r="O295" s="158"/>
      <c r="P295" s="159"/>
      <c r="Q295" s="159"/>
      <c r="R295" s="160"/>
      <c r="S295" s="160"/>
      <c r="T295" s="160"/>
      <c r="U295" s="160"/>
    </row>
    <row r="296" customFormat="false" ht="43.5" hidden="false" customHeight="true" outlineLevel="0" collapsed="false">
      <c r="F296" s="161"/>
      <c r="H296" s="162"/>
      <c r="I296" s="162"/>
      <c r="J296" s="162"/>
      <c r="K296" s="162"/>
      <c r="L296" s="162"/>
      <c r="M296" s="158"/>
      <c r="N296" s="158"/>
      <c r="O296" s="158"/>
      <c r="P296" s="159"/>
      <c r="Q296" s="159"/>
      <c r="R296" s="160"/>
      <c r="S296" s="160"/>
      <c r="T296" s="160"/>
      <c r="U296" s="160"/>
    </row>
    <row r="297" customFormat="false" ht="43.5" hidden="false" customHeight="true" outlineLevel="0" collapsed="false">
      <c r="F297" s="161"/>
      <c r="H297" s="162"/>
      <c r="I297" s="162"/>
      <c r="J297" s="162"/>
      <c r="K297" s="162"/>
      <c r="L297" s="162"/>
      <c r="M297" s="158"/>
      <c r="N297" s="158"/>
      <c r="O297" s="158"/>
      <c r="P297" s="159"/>
      <c r="Q297" s="159"/>
      <c r="R297" s="160"/>
      <c r="S297" s="160"/>
      <c r="T297" s="160"/>
      <c r="U297" s="160"/>
    </row>
    <row r="298" customFormat="false" ht="43.5" hidden="false" customHeight="true" outlineLevel="0" collapsed="false">
      <c r="F298" s="161"/>
      <c r="H298" s="162"/>
      <c r="I298" s="162"/>
      <c r="J298" s="162"/>
      <c r="K298" s="162"/>
      <c r="L298" s="162"/>
      <c r="M298" s="158"/>
      <c r="N298" s="158"/>
      <c r="O298" s="158"/>
      <c r="P298" s="159"/>
      <c r="Q298" s="159"/>
      <c r="R298" s="160"/>
      <c r="S298" s="160"/>
      <c r="T298" s="160"/>
      <c r="U298" s="160"/>
    </row>
    <row r="299" customFormat="false" ht="43.5" hidden="false" customHeight="true" outlineLevel="0" collapsed="false">
      <c r="F299" s="161"/>
      <c r="H299" s="162"/>
      <c r="I299" s="162"/>
      <c r="J299" s="162"/>
      <c r="K299" s="162"/>
      <c r="L299" s="162"/>
      <c r="M299" s="158"/>
      <c r="N299" s="158"/>
      <c r="O299" s="158"/>
      <c r="P299" s="159"/>
      <c r="Q299" s="159"/>
      <c r="R299" s="160"/>
      <c r="S299" s="160"/>
      <c r="T299" s="160"/>
      <c r="U299" s="160"/>
    </row>
    <row r="300" customFormat="false" ht="43.5" hidden="false" customHeight="true" outlineLevel="0" collapsed="false">
      <c r="F300" s="161"/>
      <c r="H300" s="162"/>
      <c r="I300" s="162"/>
      <c r="J300" s="162"/>
      <c r="K300" s="162"/>
      <c r="L300" s="162"/>
      <c r="M300" s="158"/>
      <c r="N300" s="158"/>
      <c r="O300" s="158"/>
      <c r="P300" s="159"/>
      <c r="Q300" s="159"/>
      <c r="R300" s="160"/>
      <c r="S300" s="160"/>
      <c r="T300" s="160"/>
      <c r="U300" s="160"/>
    </row>
    <row r="301" customFormat="false" ht="43.5" hidden="false" customHeight="true" outlineLevel="0" collapsed="false">
      <c r="F301" s="161"/>
      <c r="H301" s="162"/>
      <c r="I301" s="162"/>
      <c r="J301" s="162"/>
      <c r="K301" s="162"/>
      <c r="L301" s="162"/>
      <c r="M301" s="158"/>
      <c r="N301" s="158"/>
      <c r="O301" s="158"/>
      <c r="P301" s="159"/>
      <c r="Q301" s="159"/>
      <c r="R301" s="160"/>
      <c r="S301" s="160"/>
      <c r="T301" s="160"/>
      <c r="U301" s="160"/>
    </row>
    <row r="302" customFormat="false" ht="43.5" hidden="false" customHeight="true" outlineLevel="0" collapsed="false">
      <c r="F302" s="161"/>
      <c r="H302" s="162"/>
      <c r="I302" s="162"/>
      <c r="J302" s="162"/>
      <c r="K302" s="162"/>
      <c r="L302" s="162"/>
      <c r="M302" s="158"/>
      <c r="N302" s="158"/>
      <c r="O302" s="158"/>
      <c r="P302" s="159"/>
      <c r="Q302" s="159"/>
      <c r="R302" s="160"/>
      <c r="S302" s="160"/>
      <c r="T302" s="160"/>
      <c r="U302" s="160"/>
    </row>
    <row r="303" customFormat="false" ht="43.5" hidden="false" customHeight="true" outlineLevel="0" collapsed="false">
      <c r="F303" s="161"/>
      <c r="H303" s="162"/>
      <c r="I303" s="162"/>
      <c r="J303" s="162"/>
      <c r="K303" s="162"/>
      <c r="L303" s="162"/>
      <c r="M303" s="158"/>
      <c r="N303" s="158"/>
      <c r="O303" s="158"/>
      <c r="P303" s="159"/>
      <c r="Q303" s="159"/>
      <c r="R303" s="160"/>
      <c r="S303" s="160"/>
      <c r="T303" s="160"/>
      <c r="U303" s="160"/>
    </row>
    <row r="304" customFormat="false" ht="43.5" hidden="false" customHeight="true" outlineLevel="0" collapsed="false">
      <c r="F304" s="161"/>
      <c r="H304" s="162"/>
      <c r="I304" s="162"/>
      <c r="J304" s="162"/>
      <c r="K304" s="162"/>
      <c r="L304" s="162"/>
      <c r="M304" s="158"/>
      <c r="N304" s="158"/>
      <c r="O304" s="158"/>
      <c r="P304" s="159"/>
      <c r="Q304" s="159"/>
      <c r="R304" s="160"/>
      <c r="S304" s="160"/>
      <c r="T304" s="160"/>
      <c r="U304" s="160"/>
    </row>
    <row r="305" customFormat="false" ht="43.5" hidden="false" customHeight="true" outlineLevel="0" collapsed="false">
      <c r="F305" s="161"/>
      <c r="H305" s="162"/>
      <c r="I305" s="162"/>
      <c r="J305" s="162"/>
      <c r="K305" s="162"/>
      <c r="L305" s="162"/>
      <c r="M305" s="158"/>
      <c r="N305" s="158"/>
      <c r="O305" s="158"/>
      <c r="P305" s="159"/>
      <c r="Q305" s="159"/>
      <c r="R305" s="160"/>
      <c r="S305" s="160"/>
      <c r="T305" s="160"/>
      <c r="U305" s="160"/>
    </row>
    <row r="306" customFormat="false" ht="43.5" hidden="false" customHeight="true" outlineLevel="0" collapsed="false">
      <c r="F306" s="161"/>
      <c r="H306" s="162"/>
      <c r="I306" s="162"/>
      <c r="J306" s="162"/>
      <c r="K306" s="162"/>
      <c r="L306" s="162"/>
      <c r="M306" s="158"/>
      <c r="N306" s="158"/>
      <c r="O306" s="158"/>
      <c r="P306" s="159"/>
      <c r="Q306" s="159"/>
      <c r="R306" s="160"/>
      <c r="S306" s="160"/>
      <c r="T306" s="160"/>
      <c r="U306" s="160"/>
    </row>
    <row r="307" customFormat="false" ht="43.5" hidden="false" customHeight="true" outlineLevel="0" collapsed="false">
      <c r="F307" s="161"/>
      <c r="H307" s="162"/>
      <c r="I307" s="162"/>
      <c r="J307" s="162"/>
      <c r="K307" s="162"/>
      <c r="L307" s="162"/>
      <c r="M307" s="158"/>
      <c r="N307" s="158"/>
      <c r="O307" s="158"/>
      <c r="P307" s="159"/>
      <c r="Q307" s="159"/>
      <c r="R307" s="160"/>
      <c r="S307" s="160"/>
      <c r="T307" s="160"/>
      <c r="U307" s="160"/>
    </row>
    <row r="308" customFormat="false" ht="43.5" hidden="false" customHeight="true" outlineLevel="0" collapsed="false">
      <c r="F308" s="161"/>
      <c r="H308" s="162"/>
      <c r="I308" s="162"/>
      <c r="J308" s="162"/>
      <c r="K308" s="162"/>
      <c r="L308" s="162"/>
      <c r="M308" s="158"/>
      <c r="N308" s="158"/>
      <c r="O308" s="158"/>
      <c r="P308" s="159"/>
      <c r="Q308" s="159"/>
      <c r="R308" s="160"/>
      <c r="S308" s="160"/>
      <c r="T308" s="160"/>
      <c r="U308" s="160"/>
    </row>
    <row r="309" customFormat="false" ht="43.5" hidden="false" customHeight="true" outlineLevel="0" collapsed="false">
      <c r="F309" s="161"/>
      <c r="H309" s="162"/>
      <c r="I309" s="162"/>
      <c r="J309" s="162"/>
      <c r="K309" s="162"/>
      <c r="L309" s="162"/>
      <c r="M309" s="158"/>
      <c r="N309" s="158"/>
      <c r="O309" s="158"/>
      <c r="P309" s="159"/>
      <c r="Q309" s="159"/>
      <c r="R309" s="160"/>
      <c r="S309" s="160"/>
      <c r="T309" s="160"/>
      <c r="U309" s="160"/>
    </row>
    <row r="310" customFormat="false" ht="43.5" hidden="false" customHeight="true" outlineLevel="0" collapsed="false">
      <c r="F310" s="161"/>
      <c r="H310" s="162"/>
      <c r="I310" s="162"/>
      <c r="J310" s="162"/>
      <c r="K310" s="162"/>
      <c r="L310" s="162"/>
      <c r="M310" s="158"/>
      <c r="N310" s="158"/>
      <c r="O310" s="158"/>
      <c r="P310" s="159"/>
      <c r="Q310" s="159"/>
      <c r="R310" s="160"/>
      <c r="S310" s="160"/>
      <c r="T310" s="160"/>
      <c r="U310" s="160"/>
    </row>
    <row r="311" customFormat="false" ht="43.5" hidden="false" customHeight="true" outlineLevel="0" collapsed="false">
      <c r="F311" s="161"/>
      <c r="H311" s="162"/>
      <c r="I311" s="162"/>
      <c r="J311" s="162"/>
      <c r="K311" s="162"/>
      <c r="L311" s="162"/>
      <c r="M311" s="158"/>
      <c r="N311" s="158"/>
      <c r="O311" s="158"/>
      <c r="P311" s="159"/>
      <c r="Q311" s="159"/>
      <c r="R311" s="160"/>
      <c r="S311" s="160"/>
      <c r="T311" s="160"/>
      <c r="U311" s="160"/>
    </row>
    <row r="312" customFormat="false" ht="43.5" hidden="false" customHeight="true" outlineLevel="0" collapsed="false">
      <c r="F312" s="161"/>
      <c r="H312" s="162"/>
      <c r="I312" s="162"/>
      <c r="J312" s="162"/>
      <c r="K312" s="162"/>
      <c r="L312" s="162"/>
      <c r="M312" s="158"/>
      <c r="N312" s="158"/>
      <c r="O312" s="158"/>
      <c r="P312" s="159"/>
      <c r="Q312" s="159"/>
      <c r="R312" s="160"/>
      <c r="S312" s="160"/>
      <c r="T312" s="160"/>
      <c r="U312" s="160"/>
    </row>
    <row r="313" customFormat="false" ht="43.5" hidden="false" customHeight="true" outlineLevel="0" collapsed="false">
      <c r="F313" s="161"/>
      <c r="H313" s="162"/>
      <c r="I313" s="162"/>
      <c r="J313" s="162"/>
      <c r="K313" s="162"/>
      <c r="L313" s="162"/>
      <c r="M313" s="158"/>
      <c r="N313" s="158"/>
      <c r="O313" s="158"/>
      <c r="P313" s="159"/>
      <c r="Q313" s="159"/>
      <c r="R313" s="160"/>
      <c r="S313" s="160"/>
      <c r="T313" s="160"/>
      <c r="U313" s="160"/>
    </row>
    <row r="314" customFormat="false" ht="43.5" hidden="false" customHeight="true" outlineLevel="0" collapsed="false">
      <c r="F314" s="161"/>
      <c r="H314" s="162"/>
      <c r="I314" s="162"/>
      <c r="J314" s="162"/>
      <c r="K314" s="162"/>
      <c r="L314" s="162"/>
      <c r="M314" s="158"/>
      <c r="N314" s="158"/>
      <c r="O314" s="158"/>
      <c r="P314" s="159"/>
      <c r="Q314" s="159"/>
      <c r="R314" s="160"/>
      <c r="S314" s="160"/>
      <c r="T314" s="160"/>
      <c r="U314" s="160"/>
    </row>
    <row r="315" customFormat="false" ht="43.5" hidden="false" customHeight="true" outlineLevel="0" collapsed="false">
      <c r="F315" s="161"/>
      <c r="H315" s="162"/>
      <c r="I315" s="162"/>
      <c r="J315" s="162"/>
      <c r="K315" s="162"/>
      <c r="L315" s="162"/>
      <c r="M315" s="158"/>
      <c r="N315" s="158"/>
      <c r="O315" s="158"/>
      <c r="P315" s="159"/>
      <c r="Q315" s="159"/>
      <c r="R315" s="160"/>
      <c r="S315" s="160"/>
      <c r="T315" s="160"/>
      <c r="U315" s="160"/>
    </row>
    <row r="316" customFormat="false" ht="43.5" hidden="false" customHeight="true" outlineLevel="0" collapsed="false">
      <c r="F316" s="161"/>
      <c r="H316" s="162"/>
      <c r="I316" s="162"/>
      <c r="J316" s="162"/>
      <c r="K316" s="162"/>
      <c r="L316" s="162"/>
      <c r="M316" s="158"/>
      <c r="N316" s="158"/>
      <c r="O316" s="158"/>
      <c r="P316" s="159"/>
      <c r="Q316" s="159"/>
      <c r="R316" s="160"/>
      <c r="S316" s="160"/>
      <c r="T316" s="160"/>
      <c r="U316" s="160"/>
    </row>
    <row r="317" customFormat="false" ht="43.5" hidden="false" customHeight="true" outlineLevel="0" collapsed="false">
      <c r="F317" s="161"/>
      <c r="H317" s="162"/>
      <c r="I317" s="162"/>
      <c r="J317" s="162"/>
      <c r="K317" s="162"/>
      <c r="L317" s="162"/>
      <c r="M317" s="158"/>
      <c r="N317" s="158"/>
      <c r="O317" s="158"/>
      <c r="P317" s="159"/>
      <c r="Q317" s="159"/>
      <c r="R317" s="160"/>
      <c r="S317" s="160"/>
      <c r="T317" s="160"/>
      <c r="U317" s="160"/>
    </row>
    <row r="318" customFormat="false" ht="43.5" hidden="false" customHeight="true" outlineLevel="0" collapsed="false">
      <c r="F318" s="161"/>
      <c r="H318" s="162"/>
      <c r="I318" s="162"/>
      <c r="J318" s="162"/>
      <c r="K318" s="162"/>
      <c r="L318" s="162"/>
      <c r="M318" s="158"/>
      <c r="N318" s="158"/>
      <c r="O318" s="158"/>
      <c r="P318" s="159"/>
      <c r="Q318" s="159"/>
      <c r="R318" s="160"/>
      <c r="S318" s="160"/>
      <c r="T318" s="160"/>
      <c r="U318" s="160"/>
    </row>
    <row r="319" customFormat="false" ht="43.5" hidden="false" customHeight="true" outlineLevel="0" collapsed="false">
      <c r="F319" s="161"/>
      <c r="H319" s="162"/>
      <c r="I319" s="162"/>
      <c r="J319" s="162"/>
      <c r="K319" s="162"/>
      <c r="L319" s="162"/>
      <c r="M319" s="158"/>
      <c r="N319" s="158"/>
      <c r="O319" s="158"/>
      <c r="P319" s="159"/>
      <c r="Q319" s="159"/>
      <c r="R319" s="160"/>
      <c r="S319" s="160"/>
      <c r="T319" s="160"/>
      <c r="U319" s="160"/>
    </row>
    <row r="320" customFormat="false" ht="43.5" hidden="false" customHeight="true" outlineLevel="0" collapsed="false">
      <c r="F320" s="161"/>
      <c r="H320" s="162"/>
      <c r="I320" s="162"/>
      <c r="J320" s="162"/>
      <c r="K320" s="162"/>
      <c r="L320" s="162"/>
      <c r="M320" s="158"/>
      <c r="N320" s="158"/>
      <c r="O320" s="158"/>
      <c r="P320" s="159"/>
      <c r="Q320" s="159"/>
      <c r="R320" s="160"/>
      <c r="S320" s="160"/>
      <c r="T320" s="160"/>
      <c r="U320" s="160"/>
    </row>
    <row r="321" customFormat="false" ht="43.5" hidden="false" customHeight="true" outlineLevel="0" collapsed="false">
      <c r="F321" s="161"/>
      <c r="H321" s="162"/>
      <c r="I321" s="162"/>
      <c r="J321" s="162"/>
      <c r="K321" s="162"/>
      <c r="L321" s="162"/>
      <c r="M321" s="158"/>
      <c r="N321" s="158"/>
      <c r="O321" s="158"/>
      <c r="P321" s="159"/>
      <c r="Q321" s="159"/>
      <c r="R321" s="160"/>
      <c r="S321" s="160"/>
      <c r="T321" s="160"/>
      <c r="U321" s="160"/>
    </row>
    <row r="322" customFormat="false" ht="43.5" hidden="false" customHeight="true" outlineLevel="0" collapsed="false">
      <c r="F322" s="161"/>
      <c r="H322" s="162"/>
      <c r="I322" s="162"/>
      <c r="J322" s="162"/>
      <c r="K322" s="162"/>
      <c r="L322" s="162"/>
      <c r="M322" s="158"/>
      <c r="N322" s="158"/>
      <c r="O322" s="158"/>
      <c r="P322" s="159"/>
      <c r="Q322" s="159"/>
      <c r="R322" s="160"/>
      <c r="S322" s="160"/>
      <c r="T322" s="160"/>
      <c r="U322" s="160"/>
    </row>
    <row r="323" customFormat="false" ht="43.5" hidden="false" customHeight="true" outlineLevel="0" collapsed="false">
      <c r="F323" s="161"/>
      <c r="H323" s="162"/>
      <c r="I323" s="162"/>
      <c r="J323" s="162"/>
      <c r="K323" s="162"/>
      <c r="L323" s="162"/>
      <c r="M323" s="158"/>
      <c r="N323" s="158"/>
      <c r="O323" s="158"/>
      <c r="P323" s="159"/>
      <c r="Q323" s="159"/>
      <c r="R323" s="160"/>
      <c r="S323" s="160"/>
      <c r="T323" s="160"/>
      <c r="U323" s="160"/>
    </row>
    <row r="324" customFormat="false" ht="43.5" hidden="false" customHeight="true" outlineLevel="0" collapsed="false">
      <c r="F324" s="161"/>
      <c r="H324" s="162"/>
      <c r="I324" s="162"/>
      <c r="J324" s="162"/>
      <c r="K324" s="162"/>
      <c r="L324" s="162"/>
      <c r="M324" s="158"/>
      <c r="N324" s="158"/>
      <c r="O324" s="158"/>
      <c r="P324" s="159"/>
      <c r="Q324" s="159"/>
      <c r="R324" s="160"/>
      <c r="S324" s="160"/>
      <c r="T324" s="160"/>
      <c r="U324" s="160"/>
    </row>
    <row r="325" customFormat="false" ht="43.5" hidden="false" customHeight="true" outlineLevel="0" collapsed="false">
      <c r="F325" s="161"/>
      <c r="H325" s="162"/>
      <c r="I325" s="162"/>
      <c r="J325" s="162"/>
      <c r="K325" s="162"/>
      <c r="L325" s="162"/>
      <c r="M325" s="158"/>
      <c r="N325" s="158"/>
      <c r="O325" s="158"/>
      <c r="P325" s="159"/>
      <c r="Q325" s="159"/>
      <c r="R325" s="160"/>
      <c r="S325" s="160"/>
      <c r="T325" s="160"/>
      <c r="U325" s="160"/>
    </row>
    <row r="326" customFormat="false" ht="43.5" hidden="false" customHeight="true" outlineLevel="0" collapsed="false">
      <c r="F326" s="161"/>
      <c r="H326" s="162"/>
      <c r="I326" s="162"/>
      <c r="J326" s="162"/>
      <c r="K326" s="162"/>
      <c r="L326" s="162"/>
      <c r="M326" s="158"/>
      <c r="N326" s="158"/>
      <c r="O326" s="158"/>
      <c r="P326" s="159"/>
      <c r="Q326" s="159"/>
      <c r="R326" s="160"/>
      <c r="S326" s="160"/>
      <c r="T326" s="160"/>
      <c r="U326" s="160"/>
    </row>
    <row r="327" customFormat="false" ht="43.5" hidden="false" customHeight="true" outlineLevel="0" collapsed="false">
      <c r="F327" s="161"/>
      <c r="H327" s="162"/>
      <c r="I327" s="162"/>
      <c r="J327" s="162"/>
      <c r="K327" s="162"/>
      <c r="L327" s="162"/>
      <c r="M327" s="158"/>
      <c r="N327" s="158"/>
      <c r="O327" s="158"/>
      <c r="P327" s="159"/>
      <c r="Q327" s="159"/>
      <c r="R327" s="160"/>
      <c r="S327" s="160"/>
      <c r="T327" s="160"/>
      <c r="U327" s="160"/>
    </row>
    <row r="328" customFormat="false" ht="43.5" hidden="false" customHeight="true" outlineLevel="0" collapsed="false">
      <c r="F328" s="161"/>
      <c r="H328" s="162"/>
      <c r="I328" s="162"/>
      <c r="J328" s="162"/>
      <c r="K328" s="162"/>
      <c r="L328" s="162"/>
      <c r="M328" s="158"/>
      <c r="N328" s="158"/>
      <c r="O328" s="158"/>
      <c r="P328" s="159"/>
      <c r="Q328" s="159"/>
      <c r="R328" s="160"/>
      <c r="S328" s="160"/>
      <c r="T328" s="160"/>
      <c r="U328" s="160"/>
    </row>
    <row r="329" customFormat="false" ht="43.5" hidden="false" customHeight="true" outlineLevel="0" collapsed="false">
      <c r="F329" s="161"/>
      <c r="H329" s="162"/>
      <c r="I329" s="162"/>
      <c r="J329" s="162"/>
      <c r="K329" s="162"/>
      <c r="L329" s="162"/>
      <c r="M329" s="158"/>
      <c r="N329" s="158"/>
      <c r="O329" s="158"/>
      <c r="P329" s="159"/>
      <c r="Q329" s="159"/>
      <c r="R329" s="160"/>
      <c r="S329" s="160"/>
      <c r="T329" s="160"/>
      <c r="U329" s="160"/>
    </row>
    <row r="330" customFormat="false" ht="43.5" hidden="false" customHeight="true" outlineLevel="0" collapsed="false">
      <c r="F330" s="161"/>
      <c r="H330" s="162"/>
      <c r="I330" s="162"/>
      <c r="J330" s="162"/>
      <c r="K330" s="162"/>
      <c r="L330" s="162"/>
      <c r="M330" s="158"/>
      <c r="N330" s="158"/>
      <c r="O330" s="158"/>
      <c r="P330" s="159"/>
      <c r="Q330" s="159"/>
      <c r="R330" s="160"/>
      <c r="S330" s="160"/>
      <c r="T330" s="160"/>
      <c r="U330" s="160"/>
    </row>
    <row r="331" customFormat="false" ht="43.5" hidden="false" customHeight="true" outlineLevel="0" collapsed="false">
      <c r="F331" s="161"/>
      <c r="H331" s="162"/>
      <c r="I331" s="162"/>
      <c r="J331" s="162"/>
      <c r="K331" s="162"/>
      <c r="L331" s="162"/>
      <c r="M331" s="158"/>
      <c r="N331" s="158"/>
      <c r="O331" s="158"/>
      <c r="P331" s="159"/>
      <c r="Q331" s="159"/>
      <c r="R331" s="160"/>
      <c r="S331" s="160"/>
      <c r="T331" s="160"/>
      <c r="U331" s="160"/>
    </row>
    <row r="332" customFormat="false" ht="43.5" hidden="false" customHeight="true" outlineLevel="0" collapsed="false">
      <c r="F332" s="161"/>
      <c r="H332" s="162"/>
      <c r="I332" s="162"/>
      <c r="J332" s="162"/>
      <c r="K332" s="162"/>
      <c r="L332" s="162"/>
      <c r="M332" s="158"/>
      <c r="N332" s="158"/>
      <c r="O332" s="158"/>
      <c r="P332" s="159"/>
      <c r="Q332" s="159"/>
      <c r="R332" s="160"/>
      <c r="S332" s="160"/>
      <c r="T332" s="160"/>
      <c r="U332" s="160"/>
    </row>
    <row r="333" customFormat="false" ht="43.5" hidden="false" customHeight="true" outlineLevel="0" collapsed="false">
      <c r="F333" s="161"/>
      <c r="H333" s="162"/>
      <c r="I333" s="162"/>
      <c r="J333" s="162"/>
      <c r="K333" s="162"/>
      <c r="L333" s="162"/>
      <c r="M333" s="158"/>
      <c r="N333" s="158"/>
      <c r="O333" s="158"/>
      <c r="P333" s="159"/>
      <c r="Q333" s="159"/>
      <c r="R333" s="160"/>
      <c r="S333" s="160"/>
      <c r="T333" s="160"/>
      <c r="U333" s="160"/>
    </row>
    <row r="334" customFormat="false" ht="43.5" hidden="false" customHeight="true" outlineLevel="0" collapsed="false">
      <c r="F334" s="161"/>
      <c r="H334" s="162"/>
      <c r="I334" s="162"/>
      <c r="J334" s="162"/>
      <c r="K334" s="162"/>
      <c r="L334" s="162"/>
      <c r="M334" s="158"/>
      <c r="N334" s="158"/>
      <c r="O334" s="158"/>
      <c r="P334" s="159"/>
      <c r="Q334" s="159"/>
      <c r="R334" s="160"/>
      <c r="S334" s="160"/>
      <c r="T334" s="160"/>
      <c r="U334" s="160"/>
    </row>
    <row r="335" customFormat="false" ht="43.5" hidden="false" customHeight="true" outlineLevel="0" collapsed="false">
      <c r="F335" s="161"/>
      <c r="H335" s="162"/>
      <c r="I335" s="162"/>
      <c r="J335" s="162"/>
      <c r="K335" s="162"/>
      <c r="L335" s="162"/>
      <c r="M335" s="158"/>
      <c r="N335" s="158"/>
      <c r="O335" s="158"/>
      <c r="P335" s="159"/>
      <c r="Q335" s="159"/>
      <c r="R335" s="160"/>
      <c r="S335" s="160"/>
      <c r="T335" s="160"/>
      <c r="U335" s="160"/>
    </row>
    <row r="336" customFormat="false" ht="43.5" hidden="false" customHeight="true" outlineLevel="0" collapsed="false">
      <c r="R336" s="160"/>
      <c r="S336" s="160"/>
      <c r="T336" s="160"/>
      <c r="U336" s="160"/>
    </row>
    <row r="337" customFormat="false" ht="43.5" hidden="false" customHeight="true" outlineLevel="0" collapsed="false">
      <c r="R337" s="160"/>
      <c r="S337" s="160"/>
      <c r="T337" s="160"/>
      <c r="U337" s="160"/>
    </row>
    <row r="338" customFormat="false" ht="43.5" hidden="false" customHeight="true" outlineLevel="0" collapsed="false">
      <c r="R338" s="160"/>
      <c r="S338" s="160"/>
      <c r="T338" s="160"/>
      <c r="U338" s="160"/>
    </row>
    <row r="339" customFormat="false" ht="43.5" hidden="false" customHeight="true" outlineLevel="0" collapsed="false">
      <c r="R339" s="160"/>
      <c r="S339" s="160"/>
      <c r="T339" s="160"/>
      <c r="U339" s="160"/>
    </row>
    <row r="340" customFormat="false" ht="43.5" hidden="false" customHeight="true" outlineLevel="0" collapsed="false">
      <c r="R340" s="160"/>
      <c r="S340" s="160"/>
      <c r="T340" s="160"/>
      <c r="U340" s="160"/>
    </row>
    <row r="341" customFormat="false" ht="43.5" hidden="false" customHeight="true" outlineLevel="0" collapsed="false">
      <c r="R341" s="160"/>
      <c r="S341" s="160"/>
      <c r="T341" s="160"/>
      <c r="U341" s="160"/>
    </row>
    <row r="342" customFormat="false" ht="43.5" hidden="false" customHeight="true" outlineLevel="0" collapsed="false">
      <c r="R342" s="160"/>
      <c r="S342" s="160"/>
      <c r="T342" s="160"/>
      <c r="U342" s="160"/>
    </row>
    <row r="343" customFormat="false" ht="43.5" hidden="false" customHeight="true" outlineLevel="0" collapsed="false">
      <c r="R343" s="160"/>
      <c r="S343" s="160"/>
      <c r="T343" s="160"/>
      <c r="U343" s="160"/>
    </row>
    <row r="344" customFormat="false" ht="43.5" hidden="false" customHeight="true" outlineLevel="0" collapsed="false">
      <c r="R344" s="160"/>
      <c r="S344" s="160"/>
      <c r="T344" s="160"/>
      <c r="U344" s="160"/>
    </row>
    <row r="345" customFormat="false" ht="43.5" hidden="false" customHeight="true" outlineLevel="0" collapsed="false">
      <c r="R345" s="160"/>
      <c r="S345" s="160"/>
      <c r="T345" s="160"/>
      <c r="U345" s="160"/>
    </row>
    <row r="346" customFormat="false" ht="43.5" hidden="false" customHeight="true" outlineLevel="0" collapsed="false">
      <c r="R346" s="160"/>
      <c r="S346" s="160"/>
      <c r="T346" s="160"/>
      <c r="U346" s="160"/>
    </row>
    <row r="347" customFormat="false" ht="43.5" hidden="false" customHeight="true" outlineLevel="0" collapsed="false">
      <c r="R347" s="160"/>
      <c r="S347" s="160"/>
      <c r="T347" s="160"/>
      <c r="U347" s="160"/>
    </row>
    <row r="348" customFormat="false" ht="43.5" hidden="false" customHeight="true" outlineLevel="0" collapsed="false">
      <c r="R348" s="160"/>
      <c r="S348" s="160"/>
      <c r="T348" s="160"/>
      <c r="U348" s="160"/>
    </row>
    <row r="349" customFormat="false" ht="43.5" hidden="false" customHeight="true" outlineLevel="0" collapsed="false">
      <c r="R349" s="160"/>
      <c r="S349" s="160"/>
      <c r="T349" s="160"/>
      <c r="U349" s="160"/>
    </row>
    <row r="350" customFormat="false" ht="43.5" hidden="false" customHeight="true" outlineLevel="0" collapsed="false">
      <c r="R350" s="160"/>
      <c r="S350" s="160"/>
      <c r="T350" s="160"/>
      <c r="U350" s="160"/>
    </row>
    <row r="351" customFormat="false" ht="43.5" hidden="false" customHeight="true" outlineLevel="0" collapsed="false">
      <c r="R351" s="160"/>
      <c r="S351" s="160"/>
      <c r="T351" s="160"/>
      <c r="U351" s="160"/>
    </row>
    <row r="352" customFormat="false" ht="43.5" hidden="false" customHeight="true" outlineLevel="0" collapsed="false">
      <c r="R352" s="160"/>
      <c r="S352" s="160"/>
      <c r="T352" s="160"/>
      <c r="U352" s="160"/>
    </row>
    <row r="353" customFormat="false" ht="43.5" hidden="false" customHeight="true" outlineLevel="0" collapsed="false">
      <c r="R353" s="160"/>
      <c r="S353" s="160"/>
      <c r="T353" s="160"/>
      <c r="U353" s="160"/>
    </row>
    <row r="354" customFormat="false" ht="43.5" hidden="false" customHeight="true" outlineLevel="0" collapsed="false">
      <c r="R354" s="160"/>
      <c r="S354" s="160"/>
      <c r="T354" s="160"/>
      <c r="U354" s="160"/>
    </row>
    <row r="355" customFormat="false" ht="43.5" hidden="false" customHeight="true" outlineLevel="0" collapsed="false">
      <c r="R355" s="160"/>
      <c r="S355" s="160"/>
      <c r="T355" s="160"/>
      <c r="U355" s="160"/>
    </row>
    <row r="356" customFormat="false" ht="43.5" hidden="false" customHeight="true" outlineLevel="0" collapsed="false">
      <c r="R356" s="160"/>
      <c r="S356" s="160"/>
      <c r="T356" s="160"/>
      <c r="U356" s="160"/>
    </row>
    <row r="357" customFormat="false" ht="43.5" hidden="false" customHeight="true" outlineLevel="0" collapsed="false">
      <c r="R357" s="160"/>
      <c r="S357" s="160"/>
      <c r="T357" s="160"/>
      <c r="U357" s="160"/>
    </row>
    <row r="358" customFormat="false" ht="43.5" hidden="false" customHeight="true" outlineLevel="0" collapsed="false">
      <c r="R358" s="160"/>
      <c r="S358" s="160"/>
      <c r="T358" s="160"/>
      <c r="U358" s="160"/>
    </row>
    <row r="359" customFormat="false" ht="43.5" hidden="false" customHeight="true" outlineLevel="0" collapsed="false">
      <c r="R359" s="160"/>
      <c r="S359" s="160"/>
      <c r="T359" s="160"/>
      <c r="U359" s="160"/>
    </row>
    <row r="360" customFormat="false" ht="43.5" hidden="false" customHeight="true" outlineLevel="0" collapsed="false">
      <c r="R360" s="160"/>
      <c r="S360" s="160"/>
      <c r="T360" s="160"/>
      <c r="U360" s="160"/>
    </row>
    <row r="361" customFormat="false" ht="43.5" hidden="false" customHeight="true" outlineLevel="0" collapsed="false">
      <c r="R361" s="160"/>
      <c r="S361" s="160"/>
      <c r="T361" s="160"/>
      <c r="U361" s="160"/>
    </row>
    <row r="362" customFormat="false" ht="43.5" hidden="false" customHeight="true" outlineLevel="0" collapsed="false">
      <c r="R362" s="160"/>
      <c r="S362" s="160"/>
      <c r="T362" s="160"/>
      <c r="U362" s="160"/>
    </row>
    <row r="363" customFormat="false" ht="43.5" hidden="false" customHeight="true" outlineLevel="0" collapsed="false">
      <c r="R363" s="160"/>
      <c r="S363" s="160"/>
      <c r="T363" s="160"/>
      <c r="U363" s="160"/>
    </row>
    <row r="364" customFormat="false" ht="43.5" hidden="false" customHeight="true" outlineLevel="0" collapsed="false">
      <c r="R364" s="160"/>
      <c r="S364" s="160"/>
      <c r="T364" s="160"/>
      <c r="U364" s="160"/>
    </row>
    <row r="365" customFormat="false" ht="43.5" hidden="false" customHeight="true" outlineLevel="0" collapsed="false">
      <c r="R365" s="160"/>
      <c r="S365" s="160"/>
      <c r="T365" s="160"/>
      <c r="U365" s="160"/>
    </row>
    <row r="366" customFormat="false" ht="43.5" hidden="false" customHeight="true" outlineLevel="0" collapsed="false">
      <c r="R366" s="160"/>
      <c r="S366" s="160"/>
      <c r="T366" s="160"/>
      <c r="U366" s="160"/>
    </row>
    <row r="367" customFormat="false" ht="43.5" hidden="false" customHeight="true" outlineLevel="0" collapsed="false">
      <c r="R367" s="160"/>
      <c r="S367" s="160"/>
      <c r="T367" s="160"/>
      <c r="U367" s="160"/>
    </row>
    <row r="368" customFormat="false" ht="43.5" hidden="false" customHeight="true" outlineLevel="0" collapsed="false">
      <c r="R368" s="160"/>
      <c r="S368" s="160"/>
      <c r="T368" s="160"/>
      <c r="U368" s="160"/>
    </row>
    <row r="369" customFormat="false" ht="43.5" hidden="false" customHeight="true" outlineLevel="0" collapsed="false">
      <c r="R369" s="160"/>
      <c r="S369" s="160"/>
      <c r="T369" s="160"/>
      <c r="U369" s="160"/>
    </row>
    <row r="370" customFormat="false" ht="43.5" hidden="false" customHeight="true" outlineLevel="0" collapsed="false">
      <c r="R370" s="160"/>
      <c r="S370" s="160"/>
      <c r="T370" s="160"/>
      <c r="U370" s="160"/>
    </row>
    <row r="371" customFormat="false" ht="43.5" hidden="false" customHeight="true" outlineLevel="0" collapsed="false">
      <c r="R371" s="160"/>
      <c r="S371" s="160"/>
      <c r="T371" s="160"/>
      <c r="U371" s="160"/>
    </row>
    <row r="372" customFormat="false" ht="43.5" hidden="false" customHeight="true" outlineLevel="0" collapsed="false">
      <c r="R372" s="160"/>
      <c r="S372" s="160"/>
      <c r="T372" s="160"/>
      <c r="U372" s="160"/>
    </row>
    <row r="373" customFormat="false" ht="43.5" hidden="false" customHeight="true" outlineLevel="0" collapsed="false">
      <c r="R373" s="160"/>
      <c r="S373" s="160"/>
      <c r="T373" s="160"/>
      <c r="U373" s="160"/>
    </row>
    <row r="374" customFormat="false" ht="43.5" hidden="false" customHeight="true" outlineLevel="0" collapsed="false">
      <c r="R374" s="160"/>
      <c r="S374" s="160"/>
      <c r="T374" s="160"/>
      <c r="U374" s="160"/>
    </row>
    <row r="375" customFormat="false" ht="43.5" hidden="false" customHeight="true" outlineLevel="0" collapsed="false">
      <c r="R375" s="160"/>
      <c r="S375" s="160"/>
      <c r="T375" s="160"/>
      <c r="U375" s="160"/>
    </row>
    <row r="376" customFormat="false" ht="43.5" hidden="false" customHeight="true" outlineLevel="0" collapsed="false">
      <c r="R376" s="160"/>
      <c r="S376" s="160"/>
      <c r="T376" s="160"/>
      <c r="U376" s="160"/>
    </row>
    <row r="377" customFormat="false" ht="43.5" hidden="false" customHeight="true" outlineLevel="0" collapsed="false">
      <c r="R377" s="160"/>
      <c r="S377" s="160"/>
      <c r="T377" s="160"/>
      <c r="U377" s="160"/>
    </row>
    <row r="378" customFormat="false" ht="43.5" hidden="false" customHeight="true" outlineLevel="0" collapsed="false">
      <c r="R378" s="160"/>
      <c r="S378" s="160"/>
      <c r="T378" s="160"/>
      <c r="U378" s="160"/>
    </row>
    <row r="379" customFormat="false" ht="43.5" hidden="false" customHeight="true" outlineLevel="0" collapsed="false">
      <c r="R379" s="160"/>
      <c r="S379" s="160"/>
      <c r="T379" s="160"/>
      <c r="U379" s="160"/>
    </row>
    <row r="380" customFormat="false" ht="43.5" hidden="false" customHeight="true" outlineLevel="0" collapsed="false">
      <c r="R380" s="160"/>
      <c r="S380" s="160"/>
      <c r="T380" s="160"/>
      <c r="U380" s="160"/>
    </row>
    <row r="381" customFormat="false" ht="43.5" hidden="false" customHeight="true" outlineLevel="0" collapsed="false">
      <c r="R381" s="160"/>
      <c r="S381" s="160"/>
      <c r="T381" s="160"/>
      <c r="U381" s="160"/>
    </row>
    <row r="382" customFormat="false" ht="43.5" hidden="false" customHeight="true" outlineLevel="0" collapsed="false">
      <c r="R382" s="160"/>
      <c r="S382" s="160"/>
      <c r="T382" s="160"/>
      <c r="U382" s="160"/>
    </row>
    <row r="383" customFormat="false" ht="43.5" hidden="false" customHeight="true" outlineLevel="0" collapsed="false">
      <c r="R383" s="160"/>
      <c r="S383" s="160"/>
      <c r="T383" s="160"/>
      <c r="U383" s="160"/>
    </row>
    <row r="384" customFormat="false" ht="43.5" hidden="false" customHeight="true" outlineLevel="0" collapsed="false">
      <c r="R384" s="160"/>
      <c r="S384" s="160"/>
      <c r="T384" s="160"/>
      <c r="U384" s="160"/>
    </row>
    <row r="385" customFormat="false" ht="43.5" hidden="false" customHeight="true" outlineLevel="0" collapsed="false">
      <c r="R385" s="160"/>
      <c r="S385" s="160"/>
      <c r="T385" s="160"/>
      <c r="U385" s="160"/>
    </row>
    <row r="386" customFormat="false" ht="43.5" hidden="false" customHeight="true" outlineLevel="0" collapsed="false">
      <c r="R386" s="160"/>
      <c r="S386" s="160"/>
      <c r="T386" s="160"/>
      <c r="U386" s="160"/>
    </row>
    <row r="387" customFormat="false" ht="43.5" hidden="false" customHeight="true" outlineLevel="0" collapsed="false">
      <c r="R387" s="160"/>
      <c r="S387" s="160"/>
      <c r="T387" s="160"/>
      <c r="U387" s="160"/>
    </row>
    <row r="388" customFormat="false" ht="43.5" hidden="false" customHeight="true" outlineLevel="0" collapsed="false">
      <c r="R388" s="160"/>
      <c r="S388" s="160"/>
      <c r="T388" s="160"/>
      <c r="U388" s="160"/>
    </row>
    <row r="389" customFormat="false" ht="43.5" hidden="false" customHeight="true" outlineLevel="0" collapsed="false">
      <c r="R389" s="160"/>
      <c r="S389" s="160"/>
      <c r="T389" s="160"/>
      <c r="U389" s="160"/>
    </row>
    <row r="390" customFormat="false" ht="43.5" hidden="false" customHeight="true" outlineLevel="0" collapsed="false">
      <c r="R390" s="160"/>
      <c r="S390" s="160"/>
      <c r="T390" s="160"/>
      <c r="U390" s="160"/>
    </row>
    <row r="391" customFormat="false" ht="43.5" hidden="false" customHeight="true" outlineLevel="0" collapsed="false">
      <c r="R391" s="160"/>
      <c r="S391" s="160"/>
      <c r="T391" s="160"/>
      <c r="U391" s="160"/>
    </row>
    <row r="392" customFormat="false" ht="43.5" hidden="false" customHeight="true" outlineLevel="0" collapsed="false">
      <c r="R392" s="160"/>
      <c r="S392" s="160"/>
      <c r="T392" s="160"/>
      <c r="U392" s="160"/>
    </row>
    <row r="393" customFormat="false" ht="43.5" hidden="false" customHeight="true" outlineLevel="0" collapsed="false">
      <c r="R393" s="160"/>
      <c r="S393" s="160"/>
      <c r="T393" s="160"/>
      <c r="U393" s="160"/>
    </row>
    <row r="394" customFormat="false" ht="43.5" hidden="false" customHeight="true" outlineLevel="0" collapsed="false">
      <c r="R394" s="160"/>
      <c r="S394" s="160"/>
      <c r="T394" s="160"/>
      <c r="U394" s="160"/>
    </row>
    <row r="395" customFormat="false" ht="43.5" hidden="false" customHeight="true" outlineLevel="0" collapsed="false">
      <c r="R395" s="160"/>
      <c r="S395" s="160"/>
      <c r="T395" s="160"/>
      <c r="U395" s="160"/>
    </row>
    <row r="396" customFormat="false" ht="43.5" hidden="false" customHeight="true" outlineLevel="0" collapsed="false">
      <c r="R396" s="160"/>
      <c r="S396" s="160"/>
      <c r="T396" s="160"/>
      <c r="U396" s="160"/>
    </row>
    <row r="397" customFormat="false" ht="43.5" hidden="false" customHeight="true" outlineLevel="0" collapsed="false">
      <c r="R397" s="160"/>
      <c r="S397" s="160"/>
      <c r="T397" s="160"/>
      <c r="U397" s="160"/>
    </row>
    <row r="398" customFormat="false" ht="43.5" hidden="false" customHeight="true" outlineLevel="0" collapsed="false">
      <c r="R398" s="160"/>
      <c r="S398" s="160"/>
      <c r="T398" s="160"/>
      <c r="U398" s="160"/>
    </row>
    <row r="399" customFormat="false" ht="43.5" hidden="false" customHeight="true" outlineLevel="0" collapsed="false">
      <c r="R399" s="160"/>
      <c r="S399" s="160"/>
      <c r="T399" s="160"/>
      <c r="U399" s="160"/>
    </row>
    <row r="400" customFormat="false" ht="43.5" hidden="false" customHeight="true" outlineLevel="0" collapsed="false">
      <c r="R400" s="160"/>
      <c r="S400" s="160"/>
      <c r="T400" s="160"/>
      <c r="U400" s="160"/>
    </row>
    <row r="401" customFormat="false" ht="43.5" hidden="false" customHeight="true" outlineLevel="0" collapsed="false">
      <c r="R401" s="160"/>
      <c r="S401" s="160"/>
      <c r="T401" s="160"/>
      <c r="U401" s="160"/>
    </row>
    <row r="402" customFormat="false" ht="43.5" hidden="false" customHeight="true" outlineLevel="0" collapsed="false">
      <c r="R402" s="160"/>
      <c r="S402" s="160"/>
      <c r="T402" s="160"/>
      <c r="U402" s="160"/>
    </row>
    <row r="403" customFormat="false" ht="43.5" hidden="false" customHeight="true" outlineLevel="0" collapsed="false">
      <c r="R403" s="160"/>
      <c r="S403" s="160"/>
      <c r="T403" s="160"/>
      <c r="U403" s="160"/>
    </row>
    <row r="404" customFormat="false" ht="43.5" hidden="false" customHeight="true" outlineLevel="0" collapsed="false">
      <c r="R404" s="160"/>
      <c r="S404" s="160"/>
      <c r="T404" s="160"/>
      <c r="U404" s="160"/>
    </row>
    <row r="405" customFormat="false" ht="43.5" hidden="false" customHeight="true" outlineLevel="0" collapsed="false">
      <c r="R405" s="160"/>
      <c r="S405" s="160"/>
      <c r="T405" s="160"/>
      <c r="U405" s="160"/>
    </row>
    <row r="406" customFormat="false" ht="43.5" hidden="false" customHeight="true" outlineLevel="0" collapsed="false">
      <c r="R406" s="160"/>
      <c r="S406" s="160"/>
      <c r="T406" s="160"/>
      <c r="U406" s="160"/>
    </row>
    <row r="407" customFormat="false" ht="43.5" hidden="false" customHeight="true" outlineLevel="0" collapsed="false">
      <c r="R407" s="160"/>
      <c r="S407" s="160"/>
      <c r="T407" s="160"/>
      <c r="U407" s="160"/>
    </row>
    <row r="408" customFormat="false" ht="43.5" hidden="false" customHeight="true" outlineLevel="0" collapsed="false">
      <c r="R408" s="160"/>
      <c r="S408" s="160"/>
      <c r="T408" s="160"/>
      <c r="U408" s="160"/>
    </row>
    <row r="409" customFormat="false" ht="43.5" hidden="false" customHeight="true" outlineLevel="0" collapsed="false">
      <c r="R409" s="160"/>
      <c r="S409" s="160"/>
      <c r="T409" s="160"/>
      <c r="U409" s="160"/>
    </row>
    <row r="410" customFormat="false" ht="43.5" hidden="false" customHeight="true" outlineLevel="0" collapsed="false">
      <c r="R410" s="160"/>
      <c r="S410" s="160"/>
      <c r="T410" s="160"/>
      <c r="U410" s="160"/>
    </row>
    <row r="411" customFormat="false" ht="43.5" hidden="false" customHeight="true" outlineLevel="0" collapsed="false">
      <c r="R411" s="160"/>
      <c r="S411" s="160"/>
      <c r="T411" s="160"/>
      <c r="U411" s="160"/>
    </row>
    <row r="412" customFormat="false" ht="43.5" hidden="false" customHeight="true" outlineLevel="0" collapsed="false">
      <c r="R412" s="160"/>
      <c r="S412" s="160"/>
      <c r="T412" s="160"/>
      <c r="U412" s="160"/>
    </row>
    <row r="413" customFormat="false" ht="43.5" hidden="false" customHeight="true" outlineLevel="0" collapsed="false">
      <c r="R413" s="160"/>
      <c r="S413" s="160"/>
      <c r="T413" s="160"/>
      <c r="U413" s="160"/>
    </row>
    <row r="414" customFormat="false" ht="43.5" hidden="false" customHeight="true" outlineLevel="0" collapsed="false">
      <c r="R414" s="160"/>
      <c r="S414" s="160"/>
      <c r="T414" s="160"/>
      <c r="U414" s="160"/>
    </row>
    <row r="415" customFormat="false" ht="43.5" hidden="false" customHeight="true" outlineLevel="0" collapsed="false">
      <c r="R415" s="160"/>
      <c r="S415" s="160"/>
      <c r="T415" s="160"/>
      <c r="U415" s="160"/>
    </row>
    <row r="416" customFormat="false" ht="43.5" hidden="false" customHeight="true" outlineLevel="0" collapsed="false">
      <c r="R416" s="160"/>
      <c r="S416" s="160"/>
      <c r="T416" s="160"/>
      <c r="U416" s="160"/>
    </row>
    <row r="417" customFormat="false" ht="43.5" hidden="false" customHeight="true" outlineLevel="0" collapsed="false">
      <c r="R417" s="160"/>
      <c r="S417" s="160"/>
      <c r="T417" s="160"/>
      <c r="U417" s="160"/>
    </row>
    <row r="418" customFormat="false" ht="43.5" hidden="false" customHeight="true" outlineLevel="0" collapsed="false">
      <c r="R418" s="160"/>
      <c r="S418" s="160"/>
      <c r="T418" s="160"/>
      <c r="U418" s="160"/>
    </row>
    <row r="419" customFormat="false" ht="43.5" hidden="false" customHeight="true" outlineLevel="0" collapsed="false">
      <c r="R419" s="160"/>
      <c r="S419" s="160"/>
      <c r="T419" s="160"/>
      <c r="U419" s="160"/>
    </row>
    <row r="420" customFormat="false" ht="43.5" hidden="false" customHeight="true" outlineLevel="0" collapsed="false">
      <c r="R420" s="160"/>
      <c r="S420" s="160"/>
      <c r="T420" s="160"/>
      <c r="U420" s="160"/>
    </row>
    <row r="421" customFormat="false" ht="43.5" hidden="false" customHeight="true" outlineLevel="0" collapsed="false">
      <c r="R421" s="160"/>
      <c r="S421" s="160"/>
      <c r="T421" s="160"/>
      <c r="U421" s="160"/>
    </row>
    <row r="422" customFormat="false" ht="43.5" hidden="false" customHeight="true" outlineLevel="0" collapsed="false">
      <c r="R422" s="160"/>
      <c r="S422" s="160"/>
      <c r="T422" s="160"/>
      <c r="U422" s="160"/>
    </row>
    <row r="423" customFormat="false" ht="43.5" hidden="false" customHeight="true" outlineLevel="0" collapsed="false">
      <c r="R423" s="160"/>
      <c r="S423" s="160"/>
      <c r="T423" s="160"/>
      <c r="U423" s="160"/>
    </row>
    <row r="424" customFormat="false" ht="43.5" hidden="false" customHeight="true" outlineLevel="0" collapsed="false">
      <c r="R424" s="160"/>
      <c r="S424" s="160"/>
      <c r="T424" s="160"/>
      <c r="U424" s="160"/>
    </row>
    <row r="425" customFormat="false" ht="43.5" hidden="false" customHeight="true" outlineLevel="0" collapsed="false">
      <c r="R425" s="160"/>
      <c r="S425" s="160"/>
      <c r="T425" s="160"/>
      <c r="U425" s="160"/>
    </row>
    <row r="426" customFormat="false" ht="43.5" hidden="false" customHeight="true" outlineLevel="0" collapsed="false">
      <c r="R426" s="160"/>
      <c r="S426" s="160"/>
      <c r="T426" s="160"/>
      <c r="U426" s="160"/>
    </row>
    <row r="427" customFormat="false" ht="43.5" hidden="false" customHeight="true" outlineLevel="0" collapsed="false">
      <c r="R427" s="160"/>
      <c r="S427" s="160"/>
      <c r="T427" s="160"/>
      <c r="U427" s="160"/>
    </row>
    <row r="428" customFormat="false" ht="43.5" hidden="false" customHeight="true" outlineLevel="0" collapsed="false">
      <c r="R428" s="160"/>
      <c r="S428" s="160"/>
      <c r="T428" s="160"/>
      <c r="U428" s="160"/>
    </row>
    <row r="429" customFormat="false" ht="43.5" hidden="false" customHeight="true" outlineLevel="0" collapsed="false">
      <c r="R429" s="160"/>
      <c r="S429" s="160"/>
      <c r="T429" s="160"/>
      <c r="U429" s="160"/>
    </row>
    <row r="430" customFormat="false" ht="43.5" hidden="false" customHeight="true" outlineLevel="0" collapsed="false">
      <c r="R430" s="160"/>
      <c r="S430" s="160"/>
      <c r="T430" s="160"/>
      <c r="U430" s="160"/>
    </row>
    <row r="431" customFormat="false" ht="43.5" hidden="false" customHeight="true" outlineLevel="0" collapsed="false">
      <c r="R431" s="160"/>
      <c r="S431" s="160"/>
      <c r="T431" s="160"/>
      <c r="U431" s="160"/>
    </row>
    <row r="432" customFormat="false" ht="43.5" hidden="false" customHeight="true" outlineLevel="0" collapsed="false">
      <c r="R432" s="160"/>
      <c r="S432" s="160"/>
      <c r="T432" s="160"/>
      <c r="U432" s="160"/>
    </row>
    <row r="433" customFormat="false" ht="43.5" hidden="false" customHeight="true" outlineLevel="0" collapsed="false">
      <c r="R433" s="160"/>
      <c r="S433" s="160"/>
      <c r="T433" s="160"/>
      <c r="U433" s="160"/>
    </row>
    <row r="434" customFormat="false" ht="43.5" hidden="false" customHeight="true" outlineLevel="0" collapsed="false">
      <c r="R434" s="160"/>
      <c r="S434" s="160"/>
      <c r="T434" s="160"/>
      <c r="U434" s="160"/>
    </row>
    <row r="435" customFormat="false" ht="43.5" hidden="false" customHeight="true" outlineLevel="0" collapsed="false">
      <c r="R435" s="160"/>
      <c r="S435" s="160"/>
      <c r="T435" s="160"/>
      <c r="U435" s="160"/>
    </row>
    <row r="436" customFormat="false" ht="43.5" hidden="false" customHeight="true" outlineLevel="0" collapsed="false">
      <c r="R436" s="160"/>
      <c r="S436" s="160"/>
      <c r="T436" s="160"/>
      <c r="U436" s="160"/>
    </row>
    <row r="437" customFormat="false" ht="43.5" hidden="false" customHeight="true" outlineLevel="0" collapsed="false">
      <c r="R437" s="160"/>
      <c r="S437" s="160"/>
      <c r="T437" s="160"/>
      <c r="U437" s="160"/>
    </row>
    <row r="438" customFormat="false" ht="43.5" hidden="false" customHeight="true" outlineLevel="0" collapsed="false">
      <c r="R438" s="160"/>
      <c r="S438" s="160"/>
      <c r="T438" s="160"/>
      <c r="U438" s="160"/>
    </row>
    <row r="439" customFormat="false" ht="43.5" hidden="false" customHeight="true" outlineLevel="0" collapsed="false">
      <c r="R439" s="160"/>
      <c r="S439" s="160"/>
      <c r="T439" s="160"/>
      <c r="U439" s="160"/>
    </row>
    <row r="440" customFormat="false" ht="43.5" hidden="false" customHeight="true" outlineLevel="0" collapsed="false">
      <c r="R440" s="160"/>
      <c r="S440" s="160"/>
      <c r="T440" s="160"/>
      <c r="U440" s="160"/>
    </row>
    <row r="441" customFormat="false" ht="43.5" hidden="false" customHeight="true" outlineLevel="0" collapsed="false">
      <c r="R441" s="160"/>
      <c r="S441" s="160"/>
      <c r="T441" s="160"/>
      <c r="U441" s="160"/>
    </row>
    <row r="442" customFormat="false" ht="43.5" hidden="false" customHeight="true" outlineLevel="0" collapsed="false">
      <c r="R442" s="160"/>
      <c r="S442" s="160"/>
      <c r="T442" s="160"/>
      <c r="U442" s="160"/>
    </row>
    <row r="443" customFormat="false" ht="43.5" hidden="false" customHeight="true" outlineLevel="0" collapsed="false">
      <c r="R443" s="160"/>
      <c r="S443" s="160"/>
      <c r="T443" s="160"/>
      <c r="U443" s="160"/>
    </row>
    <row r="444" customFormat="false" ht="43.5" hidden="false" customHeight="true" outlineLevel="0" collapsed="false">
      <c r="R444" s="160"/>
      <c r="S444" s="160"/>
      <c r="T444" s="160"/>
      <c r="U444" s="160"/>
    </row>
    <row r="445" customFormat="false" ht="43.5" hidden="false" customHeight="true" outlineLevel="0" collapsed="false">
      <c r="R445" s="160"/>
      <c r="S445" s="160"/>
      <c r="T445" s="160"/>
      <c r="U445" s="160"/>
    </row>
    <row r="446" customFormat="false" ht="43.5" hidden="false" customHeight="true" outlineLevel="0" collapsed="false">
      <c r="R446" s="160"/>
      <c r="S446" s="160"/>
      <c r="T446" s="160"/>
      <c r="U446" s="160"/>
    </row>
    <row r="447" customFormat="false" ht="43.5" hidden="false" customHeight="true" outlineLevel="0" collapsed="false">
      <c r="R447" s="160"/>
      <c r="S447" s="160"/>
      <c r="T447" s="160"/>
      <c r="U447" s="160"/>
    </row>
    <row r="448" customFormat="false" ht="43.5" hidden="false" customHeight="true" outlineLevel="0" collapsed="false">
      <c r="R448" s="160"/>
      <c r="S448" s="160"/>
      <c r="T448" s="160"/>
      <c r="U448" s="160"/>
    </row>
    <row r="449" customFormat="false" ht="43.5" hidden="false" customHeight="true" outlineLevel="0" collapsed="false">
      <c r="R449" s="160"/>
      <c r="S449" s="160"/>
      <c r="T449" s="160"/>
      <c r="U449" s="160"/>
    </row>
    <row r="450" customFormat="false" ht="43.5" hidden="false" customHeight="true" outlineLevel="0" collapsed="false">
      <c r="R450" s="160"/>
      <c r="S450" s="160"/>
      <c r="T450" s="160"/>
      <c r="U450" s="160"/>
    </row>
    <row r="451" customFormat="false" ht="43.5" hidden="false" customHeight="true" outlineLevel="0" collapsed="false">
      <c r="R451" s="160"/>
      <c r="S451" s="160"/>
      <c r="T451" s="160"/>
      <c r="U451" s="160"/>
    </row>
    <row r="452" customFormat="false" ht="43.5" hidden="false" customHeight="true" outlineLevel="0" collapsed="false">
      <c r="R452" s="160"/>
      <c r="S452" s="160"/>
      <c r="T452" s="160"/>
      <c r="U452" s="160"/>
    </row>
    <row r="453" customFormat="false" ht="43.5" hidden="false" customHeight="true" outlineLevel="0" collapsed="false">
      <c r="R453" s="160"/>
      <c r="S453" s="160"/>
      <c r="T453" s="160"/>
      <c r="U453" s="160"/>
    </row>
    <row r="454" customFormat="false" ht="43.5" hidden="false" customHeight="true" outlineLevel="0" collapsed="false">
      <c r="R454" s="160"/>
      <c r="S454" s="160"/>
      <c r="T454" s="160"/>
      <c r="U454" s="160"/>
    </row>
    <row r="455" customFormat="false" ht="43.5" hidden="false" customHeight="true" outlineLevel="0" collapsed="false">
      <c r="R455" s="160"/>
      <c r="S455" s="160"/>
      <c r="T455" s="160"/>
      <c r="U455" s="160"/>
    </row>
    <row r="456" customFormat="false" ht="43.5" hidden="false" customHeight="true" outlineLevel="0" collapsed="false">
      <c r="R456" s="160"/>
      <c r="S456" s="160"/>
      <c r="T456" s="160"/>
      <c r="U456" s="160"/>
    </row>
    <row r="457" customFormat="false" ht="43.5" hidden="false" customHeight="true" outlineLevel="0" collapsed="false">
      <c r="R457" s="160"/>
      <c r="S457" s="160"/>
      <c r="T457" s="160"/>
      <c r="U457" s="160"/>
    </row>
    <row r="458" customFormat="false" ht="43.5" hidden="false" customHeight="true" outlineLevel="0" collapsed="false">
      <c r="R458" s="160"/>
      <c r="S458" s="160"/>
      <c r="T458" s="160"/>
      <c r="U458" s="160"/>
    </row>
    <row r="459" customFormat="false" ht="43.5" hidden="false" customHeight="true" outlineLevel="0" collapsed="false">
      <c r="R459" s="160"/>
      <c r="S459" s="160"/>
      <c r="T459" s="160"/>
      <c r="U459" s="160"/>
    </row>
    <row r="460" customFormat="false" ht="43.5" hidden="false" customHeight="true" outlineLevel="0" collapsed="false">
      <c r="R460" s="160"/>
      <c r="S460" s="160"/>
      <c r="T460" s="160"/>
      <c r="U460" s="160"/>
    </row>
    <row r="461" customFormat="false" ht="43.5" hidden="false" customHeight="true" outlineLevel="0" collapsed="false">
      <c r="R461" s="160"/>
      <c r="S461" s="160"/>
      <c r="T461" s="160"/>
      <c r="U461" s="160"/>
    </row>
    <row r="462" customFormat="false" ht="43.5" hidden="false" customHeight="true" outlineLevel="0" collapsed="false">
      <c r="R462" s="160"/>
      <c r="S462" s="160"/>
      <c r="T462" s="160"/>
      <c r="U462" s="160"/>
    </row>
    <row r="463" customFormat="false" ht="43.5" hidden="false" customHeight="true" outlineLevel="0" collapsed="false">
      <c r="R463" s="160"/>
      <c r="S463" s="160"/>
      <c r="T463" s="160"/>
      <c r="U463" s="160"/>
    </row>
    <row r="464" customFormat="false" ht="43.5" hidden="false" customHeight="true" outlineLevel="0" collapsed="false">
      <c r="R464" s="160"/>
      <c r="S464" s="160"/>
      <c r="T464" s="160"/>
      <c r="U464" s="160"/>
    </row>
    <row r="465" customFormat="false" ht="43.5" hidden="false" customHeight="true" outlineLevel="0" collapsed="false">
      <c r="R465" s="160"/>
      <c r="S465" s="160"/>
      <c r="T465" s="160"/>
      <c r="U465" s="160"/>
    </row>
    <row r="466" customFormat="false" ht="43.5" hidden="false" customHeight="true" outlineLevel="0" collapsed="false">
      <c r="R466" s="160"/>
      <c r="S466" s="160"/>
      <c r="T466" s="160"/>
      <c r="U466" s="160"/>
    </row>
    <row r="467" customFormat="false" ht="43.5" hidden="false" customHeight="true" outlineLevel="0" collapsed="false">
      <c r="R467" s="160"/>
      <c r="S467" s="160"/>
      <c r="T467" s="160"/>
      <c r="U467" s="160"/>
    </row>
    <row r="468" customFormat="false" ht="43.5" hidden="false" customHeight="true" outlineLevel="0" collapsed="false">
      <c r="R468" s="160"/>
      <c r="S468" s="160"/>
      <c r="T468" s="160"/>
      <c r="U468" s="160"/>
    </row>
    <row r="469" customFormat="false" ht="43.5" hidden="false" customHeight="true" outlineLevel="0" collapsed="false">
      <c r="R469" s="160"/>
      <c r="S469" s="160"/>
      <c r="T469" s="160"/>
      <c r="U469" s="160"/>
    </row>
    <row r="470" customFormat="false" ht="43.5" hidden="false" customHeight="true" outlineLevel="0" collapsed="false">
      <c r="R470" s="160"/>
      <c r="S470" s="160"/>
      <c r="T470" s="160"/>
      <c r="U470" s="160"/>
    </row>
    <row r="471" customFormat="false" ht="43.5" hidden="false" customHeight="true" outlineLevel="0" collapsed="false">
      <c r="R471" s="160"/>
      <c r="S471" s="160"/>
      <c r="T471" s="160"/>
      <c r="U471" s="160"/>
    </row>
    <row r="472" customFormat="false" ht="43.5" hidden="false" customHeight="true" outlineLevel="0" collapsed="false">
      <c r="R472" s="160"/>
      <c r="S472" s="160"/>
      <c r="T472" s="160"/>
      <c r="U472" s="160"/>
    </row>
    <row r="473" customFormat="false" ht="43.5" hidden="false" customHeight="true" outlineLevel="0" collapsed="false">
      <c r="R473" s="160"/>
      <c r="S473" s="160"/>
      <c r="T473" s="160"/>
      <c r="U473" s="160"/>
    </row>
    <row r="474" customFormat="false" ht="43.5" hidden="false" customHeight="true" outlineLevel="0" collapsed="false">
      <c r="R474" s="160"/>
      <c r="S474" s="160"/>
      <c r="T474" s="160"/>
      <c r="U474" s="160"/>
    </row>
    <row r="475" customFormat="false" ht="43.5" hidden="false" customHeight="true" outlineLevel="0" collapsed="false">
      <c r="R475" s="160"/>
      <c r="S475" s="160"/>
      <c r="T475" s="160"/>
      <c r="U475" s="160"/>
    </row>
    <row r="476" customFormat="false" ht="43.5" hidden="false" customHeight="true" outlineLevel="0" collapsed="false">
      <c r="R476" s="160"/>
      <c r="S476" s="160"/>
      <c r="T476" s="160"/>
      <c r="U476" s="160"/>
    </row>
    <row r="477" customFormat="false" ht="43.5" hidden="false" customHeight="true" outlineLevel="0" collapsed="false">
      <c r="R477" s="160"/>
      <c r="S477" s="160"/>
      <c r="T477" s="160"/>
      <c r="U477" s="160"/>
    </row>
    <row r="478" customFormat="false" ht="43.5" hidden="false" customHeight="true" outlineLevel="0" collapsed="false">
      <c r="R478" s="160"/>
      <c r="S478" s="160"/>
      <c r="T478" s="160"/>
      <c r="U478" s="160"/>
    </row>
    <row r="479" customFormat="false" ht="43.5" hidden="false" customHeight="true" outlineLevel="0" collapsed="false">
      <c r="R479" s="160"/>
      <c r="S479" s="160"/>
      <c r="T479" s="160"/>
      <c r="U479" s="160"/>
    </row>
    <row r="480" customFormat="false" ht="43.5" hidden="false" customHeight="true" outlineLevel="0" collapsed="false">
      <c r="R480" s="160"/>
      <c r="S480" s="160"/>
      <c r="T480" s="160"/>
      <c r="U480" s="160"/>
    </row>
    <row r="481" customFormat="false" ht="43.5" hidden="false" customHeight="true" outlineLevel="0" collapsed="false">
      <c r="R481" s="160"/>
      <c r="S481" s="160"/>
      <c r="T481" s="160"/>
      <c r="U481" s="160"/>
    </row>
    <row r="482" customFormat="false" ht="43.5" hidden="false" customHeight="true" outlineLevel="0" collapsed="false">
      <c r="R482" s="160"/>
      <c r="S482" s="160"/>
      <c r="T482" s="160"/>
      <c r="U482" s="160"/>
    </row>
    <row r="483" customFormat="false" ht="43.5" hidden="false" customHeight="true" outlineLevel="0" collapsed="false">
      <c r="R483" s="160"/>
      <c r="S483" s="160"/>
      <c r="T483" s="160"/>
      <c r="U483" s="160"/>
    </row>
    <row r="484" customFormat="false" ht="43.5" hidden="false" customHeight="true" outlineLevel="0" collapsed="false">
      <c r="R484" s="160"/>
      <c r="S484" s="160"/>
      <c r="T484" s="160"/>
      <c r="U484" s="160"/>
    </row>
    <row r="485" customFormat="false" ht="43.5" hidden="false" customHeight="true" outlineLevel="0" collapsed="false">
      <c r="R485" s="160"/>
      <c r="S485" s="160"/>
      <c r="T485" s="160"/>
      <c r="U485" s="160"/>
    </row>
    <row r="486" customFormat="false" ht="43.5" hidden="false" customHeight="true" outlineLevel="0" collapsed="false">
      <c r="R486" s="160"/>
      <c r="S486" s="160"/>
      <c r="T486" s="160"/>
      <c r="U486" s="160"/>
    </row>
    <row r="487" customFormat="false" ht="43.5" hidden="false" customHeight="true" outlineLevel="0" collapsed="false">
      <c r="R487" s="160"/>
      <c r="S487" s="160"/>
      <c r="T487" s="160"/>
      <c r="U487" s="160"/>
    </row>
    <row r="488" customFormat="false" ht="43.5" hidden="false" customHeight="true" outlineLevel="0" collapsed="false">
      <c r="R488" s="160"/>
      <c r="S488" s="160"/>
      <c r="T488" s="160"/>
      <c r="U488" s="160"/>
    </row>
    <row r="489" customFormat="false" ht="43.5" hidden="false" customHeight="true" outlineLevel="0" collapsed="false">
      <c r="R489" s="160"/>
      <c r="S489" s="160"/>
      <c r="T489" s="160"/>
      <c r="U489" s="160"/>
    </row>
    <row r="490" customFormat="false" ht="43.5" hidden="false" customHeight="true" outlineLevel="0" collapsed="false">
      <c r="R490" s="160"/>
      <c r="S490" s="160"/>
      <c r="T490" s="160"/>
      <c r="U490" s="160"/>
    </row>
    <row r="491" customFormat="false" ht="43.5" hidden="false" customHeight="true" outlineLevel="0" collapsed="false">
      <c r="R491" s="160"/>
      <c r="S491" s="160"/>
      <c r="T491" s="160"/>
      <c r="U491" s="160"/>
    </row>
    <row r="492" customFormat="false" ht="43.5" hidden="false" customHeight="true" outlineLevel="0" collapsed="false">
      <c r="R492" s="160"/>
      <c r="S492" s="160"/>
      <c r="T492" s="160"/>
      <c r="U492" s="160"/>
    </row>
    <row r="493" customFormat="false" ht="43.5" hidden="false" customHeight="true" outlineLevel="0" collapsed="false">
      <c r="R493" s="160"/>
      <c r="S493" s="160"/>
      <c r="T493" s="160"/>
      <c r="U493" s="160"/>
    </row>
    <row r="494" customFormat="false" ht="43.5" hidden="false" customHeight="true" outlineLevel="0" collapsed="false">
      <c r="R494" s="160"/>
      <c r="S494" s="160"/>
      <c r="T494" s="160"/>
      <c r="U494" s="160"/>
    </row>
  </sheetData>
  <autoFilter ref="B1:U417">
    <sortState ref="B2:U417">
      <sortCondition ref="B2:B417"/>
    </sortState>
  </autoFilter>
  <conditionalFormatting sqref="O1">
    <cfRule type="colorScale" priority="2">
      <colorScale>
        <cfvo type="min" val="0"/>
        <cfvo type="percentile" val="50"/>
        <cfvo type="max" val="0"/>
        <color rgb="FFF8696B"/>
        <color rgb="FFFFEB84"/>
        <color rgb="FF63BE7B"/>
      </colorScale>
    </cfRule>
  </conditionalFormatting>
  <conditionalFormatting sqref="M1:N1 M2:Q1048576 P1:Q1">
    <cfRule type="colorScale" priority="3">
      <colorScale>
        <cfvo type="min" val="0"/>
        <cfvo type="percentile" val="50"/>
        <cfvo type="max" val="0"/>
        <color rgb="FFF8696B"/>
        <color rgb="FFFFEB84"/>
        <color rgb="FF63BE7B"/>
      </colorScale>
    </cfRule>
  </conditionalFormatting>
  <conditionalFormatting sqref="F1:H1 F2:F40 F41:H1048576 H2:H40">
    <cfRule type="duplicateValues" priority="4" aboveAverage="0" equalAverage="0" bottom="0" percent="0" rank="0" text="" dxfId="39"/>
  </conditionalFormatting>
  <dataValidations count="4">
    <dataValidation allowBlank="true" errorStyle="stop" operator="between" showDropDown="false" showErrorMessage="true" showInputMessage="true" sqref="S2:S1042" type="list">
      <formula1>References!$B$14:$B$21</formula1>
      <formula2>0</formula2>
    </dataValidation>
    <dataValidation allowBlank="true" errorStyle="stop" operator="between" showDropDown="false" showErrorMessage="true" showInputMessage="true" sqref="T2:T1042" type="list">
      <formula1>References!$B$36:$B$53</formula1>
      <formula2>0</formula2>
    </dataValidation>
    <dataValidation allowBlank="true" errorStyle="stop" operator="between" showDropDown="false" showErrorMessage="true" showInputMessage="true" sqref="R2:R1042" type="list">
      <formula1>References!$B$25:$B$32</formula1>
      <formula2>0</formula2>
    </dataValidation>
    <dataValidation allowBlank="true" errorStyle="stop" operator="between" showDropDown="false" showErrorMessage="true" showInputMessage="true" sqref="S1" type="list">
      <formula1>References!F14:F21</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D50"/>
  <sheetViews>
    <sheetView showFormulas="false" showGridLines="true" showRowColHeaders="true" showZeros="true" rightToLeft="false" tabSelected="false" showOutlineSymbols="true" defaultGridColor="true" view="normal" topLeftCell="A15" colorId="64" zoomScale="100" zoomScaleNormal="100" zoomScalePageLayoutView="100" workbookViewId="0">
      <selection pane="topLeft" activeCell="A51" activeCellId="0" sqref="A51"/>
    </sheetView>
  </sheetViews>
  <sheetFormatPr defaultColWidth="9.109375" defaultRowHeight="14.25" customHeight="false" zeroHeight="false" outlineLevelRow="0" outlineLevelCol="0"/>
  <cols>
    <col collapsed="false" customWidth="false" hidden="false" outlineLevel="0" max="2" min="1" style="9" width="9.11"/>
    <col collapsed="false" customWidth="true" hidden="false" outlineLevel="0" max="3" min="3" style="9" width="60"/>
    <col collapsed="false" customWidth="true" hidden="false" outlineLevel="0" max="4" min="4" style="9" width="75"/>
    <col collapsed="false" customWidth="false" hidden="false" outlineLevel="0" max="5" min="5" style="9" width="9.11"/>
    <col collapsed="false" customWidth="false" hidden="true" outlineLevel="0" max="16384" min="6" style="0" width="9.11"/>
  </cols>
  <sheetData>
    <row r="2" customFormat="false" ht="15" hidden="false" customHeight="true" outlineLevel="0" collapsed="false">
      <c r="B2" s="164" t="s">
        <v>44</v>
      </c>
      <c r="C2" s="164"/>
      <c r="D2" s="164"/>
    </row>
    <row r="3" customFormat="false" ht="15.75" hidden="false" customHeight="true" outlineLevel="0" collapsed="false">
      <c r="B3" s="164"/>
      <c r="C3" s="164"/>
      <c r="D3" s="164"/>
    </row>
    <row r="4" customFormat="false" ht="15" hidden="false" customHeight="true" outlineLevel="0" collapsed="false">
      <c r="B4" s="165" t="s">
        <v>307</v>
      </c>
      <c r="C4" s="165"/>
      <c r="D4" s="165"/>
    </row>
    <row r="5" customFormat="false" ht="14.25" hidden="false" customHeight="false" outlineLevel="0" collapsed="false">
      <c r="B5" s="166"/>
      <c r="C5" s="167"/>
      <c r="D5" s="168"/>
    </row>
    <row r="6" customFormat="false" ht="14.25" hidden="false" customHeight="false" outlineLevel="0" collapsed="false">
      <c r="B6" s="169" t="s">
        <v>308</v>
      </c>
      <c r="C6" s="169"/>
      <c r="D6" s="169"/>
    </row>
    <row r="7" customFormat="false" ht="15" hidden="false" customHeight="true" outlineLevel="0" collapsed="false">
      <c r="B7" s="170" t="s">
        <v>309</v>
      </c>
      <c r="C7" s="170" t="s">
        <v>44</v>
      </c>
      <c r="D7" s="170" t="s">
        <v>63</v>
      </c>
    </row>
    <row r="8" customFormat="false" ht="57" hidden="false" customHeight="true" outlineLevel="0" collapsed="false">
      <c r="B8" s="171" t="s">
        <v>310</v>
      </c>
      <c r="C8" s="171" t="s">
        <v>311</v>
      </c>
      <c r="D8" s="172" t="s">
        <v>312</v>
      </c>
    </row>
    <row r="9" customFormat="false" ht="28.5" hidden="false" customHeight="true" outlineLevel="0" collapsed="false">
      <c r="B9" s="171" t="s">
        <v>313</v>
      </c>
      <c r="C9" s="171" t="s">
        <v>314</v>
      </c>
      <c r="D9" s="172" t="s">
        <v>315</v>
      </c>
    </row>
    <row r="10" customFormat="false" ht="28.5" hidden="false" customHeight="true" outlineLevel="0" collapsed="false">
      <c r="B10" s="171" t="s">
        <v>316</v>
      </c>
      <c r="C10" s="171" t="s">
        <v>317</v>
      </c>
      <c r="D10" s="172" t="s">
        <v>318</v>
      </c>
    </row>
    <row r="11" customFormat="false" ht="28.5" hidden="false" customHeight="true" outlineLevel="0" collapsed="false">
      <c r="B11" s="171" t="s">
        <v>319</v>
      </c>
      <c r="C11" s="171" t="s">
        <v>320</v>
      </c>
      <c r="D11" s="172" t="s">
        <v>321</v>
      </c>
    </row>
    <row r="12" customFormat="false" ht="42.75" hidden="false" customHeight="true" outlineLevel="0" collapsed="false">
      <c r="B12" s="171" t="s">
        <v>322</v>
      </c>
      <c r="C12" s="171" t="s">
        <v>323</v>
      </c>
      <c r="D12" s="172" t="s">
        <v>324</v>
      </c>
    </row>
    <row r="13" customFormat="false" ht="28.5" hidden="false" customHeight="true" outlineLevel="0" collapsed="false">
      <c r="B13" s="171" t="s">
        <v>325</v>
      </c>
      <c r="C13" s="171" t="s">
        <v>326</v>
      </c>
      <c r="D13" s="173" t="s">
        <v>327</v>
      </c>
    </row>
    <row r="14" customFormat="false" ht="14.25" hidden="false" customHeight="false" outlineLevel="0" collapsed="false">
      <c r="B14" s="166"/>
      <c r="C14" s="167"/>
      <c r="D14" s="168"/>
    </row>
    <row r="15" customFormat="false" ht="15" hidden="false" customHeight="true" outlineLevel="0" collapsed="false">
      <c r="B15" s="164" t="s">
        <v>45</v>
      </c>
      <c r="C15" s="164"/>
      <c r="D15" s="164"/>
    </row>
    <row r="16" customFormat="false" ht="15.75" hidden="false" customHeight="true" outlineLevel="0" collapsed="false">
      <c r="B16" s="164"/>
      <c r="C16" s="164"/>
      <c r="D16" s="164"/>
    </row>
    <row r="17" customFormat="false" ht="15.75" hidden="false" customHeight="true" outlineLevel="0" collapsed="false">
      <c r="B17" s="165" t="s">
        <v>328</v>
      </c>
      <c r="C17" s="165"/>
      <c r="D17" s="165"/>
    </row>
    <row r="18" customFormat="false" ht="14.25" hidden="false" customHeight="false" outlineLevel="0" collapsed="false">
      <c r="B18" s="166"/>
      <c r="C18" s="167"/>
      <c r="D18" s="168"/>
    </row>
    <row r="19" customFormat="false" ht="14.25" hidden="false" customHeight="false" outlineLevel="0" collapsed="false">
      <c r="B19" s="174" t="s">
        <v>329</v>
      </c>
      <c r="C19" s="174"/>
      <c r="D19" s="174"/>
    </row>
    <row r="20" customFormat="false" ht="15" hidden="false" customHeight="true" outlineLevel="0" collapsed="false">
      <c r="B20" s="175" t="s">
        <v>309</v>
      </c>
      <c r="C20" s="175" t="s">
        <v>330</v>
      </c>
      <c r="D20" s="175" t="s">
        <v>63</v>
      </c>
    </row>
    <row r="21" customFormat="false" ht="14.25" hidden="false" customHeight="false" outlineLevel="0" collapsed="false">
      <c r="B21" s="171" t="s">
        <v>331</v>
      </c>
      <c r="C21" s="172" t="s">
        <v>332</v>
      </c>
      <c r="D21" s="172"/>
    </row>
    <row r="22" customFormat="false" ht="14.25" hidden="false" customHeight="false" outlineLevel="0" collapsed="false">
      <c r="B22" s="171" t="s">
        <v>331</v>
      </c>
      <c r="C22" s="172" t="s">
        <v>332</v>
      </c>
      <c r="D22" s="172"/>
    </row>
    <row r="23" customFormat="false" ht="14.25" hidden="false" customHeight="false" outlineLevel="0" collapsed="false">
      <c r="B23" s="171" t="s">
        <v>331</v>
      </c>
      <c r="C23" s="172" t="s">
        <v>332</v>
      </c>
      <c r="D23" s="172"/>
    </row>
    <row r="24" customFormat="false" ht="14.25" hidden="false" customHeight="false" outlineLevel="0" collapsed="false">
      <c r="B24" s="171" t="s">
        <v>331</v>
      </c>
      <c r="C24" s="172" t="s">
        <v>332</v>
      </c>
      <c r="D24" s="172"/>
    </row>
    <row r="25" customFormat="false" ht="14.25" hidden="false" customHeight="false" outlineLevel="0" collapsed="false">
      <c r="B25" s="171" t="s">
        <v>331</v>
      </c>
      <c r="C25" s="172" t="s">
        <v>332</v>
      </c>
      <c r="D25" s="173"/>
    </row>
    <row r="26" customFormat="false" ht="14.25" hidden="false" customHeight="false" outlineLevel="0" collapsed="false">
      <c r="B26" s="176" t="s">
        <v>331</v>
      </c>
      <c r="C26" s="172" t="s">
        <v>333</v>
      </c>
      <c r="D26" s="176"/>
    </row>
    <row r="27" customFormat="false" ht="14.25" hidden="false" customHeight="false" outlineLevel="0" collapsed="false">
      <c r="B27" s="176" t="s">
        <v>331</v>
      </c>
      <c r="C27" s="172" t="s">
        <v>333</v>
      </c>
      <c r="D27" s="176"/>
    </row>
    <row r="28" customFormat="false" ht="14.25" hidden="false" customHeight="false" outlineLevel="0" collapsed="false">
      <c r="B28" s="176" t="s">
        <v>331</v>
      </c>
      <c r="C28" s="172" t="s">
        <v>333</v>
      </c>
      <c r="D28" s="176"/>
    </row>
    <row r="29" customFormat="false" ht="14.25" hidden="false" customHeight="false" outlineLevel="0" collapsed="false">
      <c r="B29" s="176" t="s">
        <v>331</v>
      </c>
      <c r="C29" s="172" t="s">
        <v>333</v>
      </c>
      <c r="D29" s="176"/>
    </row>
    <row r="30" customFormat="false" ht="14.25" hidden="false" customHeight="false" outlineLevel="0" collapsed="false">
      <c r="B30" s="176" t="s">
        <v>331</v>
      </c>
      <c r="C30" s="172" t="s">
        <v>333</v>
      </c>
      <c r="D30" s="176"/>
    </row>
    <row r="31" customFormat="false" ht="14.25" hidden="false" customHeight="false" outlineLevel="0" collapsed="false">
      <c r="B31" s="176" t="s">
        <v>331</v>
      </c>
      <c r="C31" s="176" t="s">
        <v>334</v>
      </c>
      <c r="D31" s="176"/>
    </row>
    <row r="32" customFormat="false" ht="14.25" hidden="false" customHeight="false" outlineLevel="0" collapsed="false">
      <c r="B32" s="176" t="s">
        <v>331</v>
      </c>
      <c r="C32" s="176" t="s">
        <v>334</v>
      </c>
      <c r="D32" s="176"/>
    </row>
    <row r="33" customFormat="false" ht="14.25" hidden="false" customHeight="false" outlineLevel="0" collapsed="false">
      <c r="B33" s="176" t="s">
        <v>331</v>
      </c>
      <c r="C33" s="176" t="s">
        <v>334</v>
      </c>
      <c r="D33" s="176"/>
    </row>
    <row r="34" customFormat="false" ht="14.25" hidden="false" customHeight="false" outlineLevel="0" collapsed="false">
      <c r="B34" s="176" t="s">
        <v>331</v>
      </c>
      <c r="C34" s="176" t="s">
        <v>334</v>
      </c>
      <c r="D34" s="176"/>
    </row>
    <row r="35" customFormat="false" ht="14.25" hidden="false" customHeight="false" outlineLevel="0" collapsed="false">
      <c r="B35" s="176" t="s">
        <v>331</v>
      </c>
      <c r="C35" s="176" t="s">
        <v>334</v>
      </c>
      <c r="D35" s="176"/>
    </row>
    <row r="36" customFormat="false" ht="14.25" hidden="false" customHeight="false" outlineLevel="0" collapsed="false">
      <c r="B36" s="176"/>
      <c r="C36" s="176"/>
      <c r="D36" s="176"/>
    </row>
    <row r="37" customFormat="false" ht="14.25" hidden="false" customHeight="false" outlineLevel="0" collapsed="false">
      <c r="B37" s="176"/>
      <c r="C37" s="176"/>
      <c r="D37" s="176"/>
    </row>
    <row r="38" customFormat="false" ht="14.25" hidden="false" customHeight="false" outlineLevel="0" collapsed="false">
      <c r="B38" s="176"/>
      <c r="C38" s="176"/>
      <c r="D38" s="176"/>
    </row>
    <row r="39" customFormat="false" ht="14.25" hidden="false" customHeight="false" outlineLevel="0" collapsed="false">
      <c r="B39" s="176"/>
      <c r="C39" s="176"/>
      <c r="D39" s="176"/>
    </row>
    <row r="40" customFormat="false" ht="14.25" hidden="false" customHeight="false" outlineLevel="0" collapsed="false">
      <c r="B40" s="176"/>
      <c r="C40" s="176"/>
      <c r="D40" s="176"/>
    </row>
    <row r="41" customFormat="false" ht="14.25" hidden="false" customHeight="false" outlineLevel="0" collapsed="false">
      <c r="B41" s="176"/>
      <c r="C41" s="176"/>
      <c r="D41" s="176"/>
    </row>
    <row r="42" customFormat="false" ht="14.25" hidden="false" customHeight="false" outlineLevel="0" collapsed="false">
      <c r="B42" s="176"/>
      <c r="C42" s="176"/>
      <c r="D42" s="176"/>
    </row>
    <row r="43" customFormat="false" ht="14.25" hidden="false" customHeight="false" outlineLevel="0" collapsed="false">
      <c r="B43" s="176"/>
      <c r="C43" s="176"/>
      <c r="D43" s="176"/>
    </row>
    <row r="44" customFormat="false" ht="14.25" hidden="false" customHeight="false" outlineLevel="0" collapsed="false">
      <c r="B44" s="176"/>
      <c r="C44" s="176"/>
      <c r="D44" s="176"/>
    </row>
    <row r="45" customFormat="false" ht="14.25" hidden="false" customHeight="false" outlineLevel="0" collapsed="false">
      <c r="B45" s="176"/>
      <c r="C45" s="176"/>
      <c r="D45" s="176"/>
    </row>
    <row r="46" customFormat="false" ht="14.25" hidden="false" customHeight="false" outlineLevel="0" collapsed="false">
      <c r="B46" s="176"/>
      <c r="C46" s="176"/>
      <c r="D46" s="176"/>
    </row>
    <row r="47" customFormat="false" ht="14.25" hidden="false" customHeight="false" outlineLevel="0" collapsed="false">
      <c r="B47" s="176"/>
      <c r="C47" s="176"/>
      <c r="D47" s="176"/>
    </row>
    <row r="48" customFormat="false" ht="14.25" hidden="false" customHeight="false" outlineLevel="0" collapsed="false">
      <c r="B48" s="176"/>
      <c r="C48" s="176"/>
      <c r="D48" s="176"/>
    </row>
    <row r="49" customFormat="false" ht="14.25" hidden="false" customHeight="false" outlineLevel="0" collapsed="false">
      <c r="B49" s="176"/>
      <c r="C49" s="176"/>
      <c r="D49" s="176"/>
    </row>
    <row r="50" customFormat="false" ht="14.25" hidden="false" customHeight="false" outlineLevel="0" collapsed="false">
      <c r="B50" s="176"/>
      <c r="C50" s="176"/>
      <c r="D50" s="176"/>
    </row>
  </sheetData>
  <mergeCells count="6">
    <mergeCell ref="B2:D3"/>
    <mergeCell ref="B4:D4"/>
    <mergeCell ref="B6:D6"/>
    <mergeCell ref="B15:D16"/>
    <mergeCell ref="B17:D17"/>
    <mergeCell ref="B19:D1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C54"/>
  <sheetViews>
    <sheetView showFormulas="false" showGridLines="true" showRowColHeaders="true" showZeros="true" rightToLeft="false" tabSelected="false" showOutlineSymbols="true" defaultGridColor="true" view="normal" topLeftCell="A61" colorId="64" zoomScale="100" zoomScaleNormal="100" zoomScalePageLayoutView="100" workbookViewId="0">
      <selection pane="topLeft" activeCell="A55" activeCellId="0" sqref="A55"/>
    </sheetView>
  </sheetViews>
  <sheetFormatPr defaultColWidth="9.109375" defaultRowHeight="14.25" customHeight="false" zeroHeight="false" outlineLevelRow="0" outlineLevelCol="0"/>
  <cols>
    <col collapsed="false" customWidth="false" hidden="false" outlineLevel="0" max="1" min="1" style="9" width="9.11"/>
    <col collapsed="false" customWidth="true" hidden="false" outlineLevel="0" max="2" min="2" style="9" width="17.67"/>
    <col collapsed="false" customWidth="true" hidden="false" outlineLevel="0" max="3" min="3" style="9" width="120"/>
    <col collapsed="false" customWidth="false" hidden="false" outlineLevel="0" max="4" min="4" style="9" width="9.11"/>
    <col collapsed="false" customWidth="false" hidden="true" outlineLevel="0" max="16384" min="5" style="0" width="9.11"/>
  </cols>
  <sheetData>
    <row r="2" customFormat="false" ht="30" hidden="false" customHeight="true" outlineLevel="0" collapsed="false">
      <c r="B2" s="164" t="s">
        <v>335</v>
      </c>
      <c r="C2" s="164"/>
    </row>
    <row r="3" customFormat="false" ht="30" hidden="false" customHeight="true" outlineLevel="0" collapsed="false">
      <c r="B3" s="151" t="s">
        <v>336</v>
      </c>
      <c r="C3" s="151" t="s">
        <v>63</v>
      </c>
    </row>
    <row r="4" customFormat="false" ht="30" hidden="false" customHeight="true" outlineLevel="0" collapsed="false">
      <c r="B4" s="177" t="s">
        <v>337</v>
      </c>
      <c r="C4" s="178" t="s">
        <v>338</v>
      </c>
    </row>
    <row r="5" customFormat="false" ht="30" hidden="false" customHeight="true" outlineLevel="0" collapsed="false">
      <c r="B5" s="177" t="s">
        <v>339</v>
      </c>
      <c r="C5" s="178" t="s">
        <v>340</v>
      </c>
    </row>
    <row r="6" customFormat="false" ht="30" hidden="false" customHeight="true" outlineLevel="0" collapsed="false">
      <c r="B6" s="177" t="s">
        <v>341</v>
      </c>
      <c r="C6" s="178" t="s">
        <v>342</v>
      </c>
    </row>
    <row r="7" customFormat="false" ht="41.25" hidden="false" customHeight="true" outlineLevel="0" collapsed="false">
      <c r="B7" s="177" t="s">
        <v>343</v>
      </c>
      <c r="C7" s="178" t="s">
        <v>344</v>
      </c>
    </row>
    <row r="8" customFormat="false" ht="30" hidden="false" customHeight="true" outlineLevel="0" collapsed="false">
      <c r="B8" s="177" t="s">
        <v>345</v>
      </c>
      <c r="C8" s="178" t="s">
        <v>346</v>
      </c>
    </row>
    <row r="9" customFormat="false" ht="30" hidden="false" customHeight="true" outlineLevel="0" collapsed="false">
      <c r="B9" s="177" t="s">
        <v>347</v>
      </c>
      <c r="C9" s="178" t="s">
        <v>348</v>
      </c>
    </row>
    <row r="10" customFormat="false" ht="30" hidden="false" customHeight="true" outlineLevel="0" collapsed="false">
      <c r="B10" s="177" t="s">
        <v>349</v>
      </c>
      <c r="C10" s="178" t="s">
        <v>350</v>
      </c>
    </row>
    <row r="11" customFormat="false" ht="14.25" hidden="false" customHeight="false" outlineLevel="0" collapsed="false">
      <c r="B11" s="166"/>
      <c r="C11" s="168"/>
    </row>
    <row r="12" customFormat="false" ht="30" hidden="false" customHeight="true" outlineLevel="0" collapsed="false">
      <c r="B12" s="164" t="s">
        <v>49</v>
      </c>
      <c r="C12" s="164"/>
    </row>
    <row r="13" customFormat="false" ht="30" hidden="false" customHeight="true" outlineLevel="0" collapsed="false">
      <c r="B13" s="151" t="s">
        <v>351</v>
      </c>
      <c r="C13" s="151" t="s">
        <v>63</v>
      </c>
    </row>
    <row r="14" customFormat="false" ht="30" hidden="false" customHeight="true" outlineLevel="0" collapsed="false">
      <c r="B14" s="177" t="s">
        <v>352</v>
      </c>
      <c r="C14" s="178" t="s">
        <v>353</v>
      </c>
    </row>
    <row r="15" customFormat="false" ht="30" hidden="false" customHeight="true" outlineLevel="0" collapsed="false">
      <c r="B15" s="177" t="s">
        <v>354</v>
      </c>
      <c r="C15" s="178" t="s">
        <v>355</v>
      </c>
    </row>
    <row r="16" customFormat="false" ht="30" hidden="false" customHeight="true" outlineLevel="0" collapsed="false">
      <c r="B16" s="177" t="s">
        <v>356</v>
      </c>
      <c r="C16" s="178" t="s">
        <v>357</v>
      </c>
    </row>
    <row r="17" customFormat="false" ht="30" hidden="false" customHeight="true" outlineLevel="0" collapsed="false">
      <c r="B17" s="177" t="s">
        <v>358</v>
      </c>
      <c r="C17" s="178" t="s">
        <v>359</v>
      </c>
    </row>
    <row r="18" customFormat="false" ht="30" hidden="false" customHeight="true" outlineLevel="0" collapsed="false">
      <c r="B18" s="177" t="s">
        <v>360</v>
      </c>
      <c r="C18" s="178" t="s">
        <v>361</v>
      </c>
    </row>
    <row r="19" customFormat="false" ht="30" hidden="false" customHeight="true" outlineLevel="0" collapsed="false">
      <c r="B19" s="177" t="s">
        <v>362</v>
      </c>
      <c r="C19" s="178" t="s">
        <v>363</v>
      </c>
    </row>
    <row r="20" customFormat="false" ht="30" hidden="false" customHeight="true" outlineLevel="0" collapsed="false">
      <c r="B20" s="177" t="s">
        <v>364</v>
      </c>
      <c r="C20" s="179" t="s">
        <v>365</v>
      </c>
    </row>
    <row r="21" customFormat="false" ht="30" hidden="false" customHeight="true" outlineLevel="0" collapsed="false">
      <c r="B21" s="180" t="s">
        <v>366</v>
      </c>
      <c r="C21" s="179" t="s">
        <v>366</v>
      </c>
    </row>
    <row r="22" customFormat="false" ht="14.25" hidden="false" customHeight="false" outlineLevel="0" collapsed="false">
      <c r="B22" s="166"/>
      <c r="C22" s="168"/>
    </row>
    <row r="23" customFormat="false" ht="30" hidden="false" customHeight="true" outlineLevel="0" collapsed="false">
      <c r="B23" s="164" t="s">
        <v>367</v>
      </c>
      <c r="C23" s="164"/>
    </row>
    <row r="24" customFormat="false" ht="30" hidden="false" customHeight="true" outlineLevel="0" collapsed="false">
      <c r="B24" s="151" t="s">
        <v>368</v>
      </c>
      <c r="C24" s="151" t="s">
        <v>63</v>
      </c>
    </row>
    <row r="25" customFormat="false" ht="30" hidden="false" customHeight="true" outlineLevel="0" collapsed="false">
      <c r="B25" s="177" t="s">
        <v>369</v>
      </c>
      <c r="C25" s="178" t="s">
        <v>370</v>
      </c>
    </row>
    <row r="26" customFormat="false" ht="30" hidden="false" customHeight="true" outlineLevel="0" collapsed="false">
      <c r="B26" s="177" t="s">
        <v>371</v>
      </c>
      <c r="C26" s="178" t="s">
        <v>372</v>
      </c>
    </row>
    <row r="27" customFormat="false" ht="30" hidden="false" customHeight="true" outlineLevel="0" collapsed="false">
      <c r="B27" s="177" t="s">
        <v>373</v>
      </c>
      <c r="C27" s="178" t="s">
        <v>374</v>
      </c>
    </row>
    <row r="28" customFormat="false" ht="30" hidden="false" customHeight="true" outlineLevel="0" collapsed="false">
      <c r="B28" s="177" t="s">
        <v>375</v>
      </c>
      <c r="C28" s="178" t="s">
        <v>376</v>
      </c>
    </row>
    <row r="29" customFormat="false" ht="30" hidden="false" customHeight="true" outlineLevel="0" collapsed="false">
      <c r="B29" s="177" t="s">
        <v>377</v>
      </c>
      <c r="C29" s="178" t="s">
        <v>378</v>
      </c>
    </row>
    <row r="30" customFormat="false" ht="30" hidden="false" customHeight="true" outlineLevel="0" collapsed="false">
      <c r="B30" s="177" t="s">
        <v>379</v>
      </c>
      <c r="C30" s="178" t="s">
        <v>380</v>
      </c>
    </row>
    <row r="31" customFormat="false" ht="30" hidden="false" customHeight="true" outlineLevel="0" collapsed="false">
      <c r="B31" s="177" t="s">
        <v>381</v>
      </c>
      <c r="C31" s="179" t="s">
        <v>382</v>
      </c>
    </row>
    <row r="32" customFormat="false" ht="30" hidden="false" customHeight="true" outlineLevel="0" collapsed="false">
      <c r="B32" s="180" t="s">
        <v>366</v>
      </c>
      <c r="C32" s="179" t="s">
        <v>366</v>
      </c>
    </row>
    <row r="33" customFormat="false" ht="14.25" hidden="false" customHeight="false" outlineLevel="0" collapsed="false">
      <c r="B33" s="166"/>
      <c r="C33" s="168"/>
    </row>
    <row r="34" customFormat="false" ht="30" hidden="false" customHeight="true" outlineLevel="0" collapsed="false">
      <c r="B34" s="164" t="s">
        <v>232</v>
      </c>
      <c r="C34" s="164"/>
    </row>
    <row r="35" customFormat="false" ht="30" hidden="false" customHeight="true" outlineLevel="0" collapsed="false">
      <c r="B35" s="151" t="s">
        <v>232</v>
      </c>
      <c r="C35" s="151" t="s">
        <v>63</v>
      </c>
    </row>
    <row r="36" customFormat="false" ht="30" hidden="false" customHeight="true" outlineLevel="0" collapsed="false">
      <c r="B36" s="177" t="s">
        <v>383</v>
      </c>
      <c r="C36" s="178" t="s">
        <v>384</v>
      </c>
    </row>
    <row r="37" customFormat="false" ht="30" hidden="false" customHeight="true" outlineLevel="0" collapsed="false">
      <c r="B37" s="177" t="s">
        <v>385</v>
      </c>
      <c r="C37" s="178" t="s">
        <v>386</v>
      </c>
    </row>
    <row r="38" customFormat="false" ht="30" hidden="false" customHeight="true" outlineLevel="0" collapsed="false">
      <c r="B38" s="177" t="s">
        <v>387</v>
      </c>
      <c r="C38" s="178" t="s">
        <v>388</v>
      </c>
    </row>
    <row r="39" customFormat="false" ht="30" hidden="false" customHeight="true" outlineLevel="0" collapsed="false">
      <c r="B39" s="177" t="s">
        <v>389</v>
      </c>
      <c r="C39" s="178" t="s">
        <v>390</v>
      </c>
    </row>
    <row r="40" customFormat="false" ht="30" hidden="false" customHeight="true" outlineLevel="0" collapsed="false">
      <c r="B40" s="177" t="s">
        <v>391</v>
      </c>
      <c r="C40" s="178" t="s">
        <v>392</v>
      </c>
    </row>
    <row r="41" customFormat="false" ht="30" hidden="false" customHeight="true" outlineLevel="0" collapsed="false">
      <c r="B41" s="177" t="s">
        <v>393</v>
      </c>
      <c r="C41" s="178" t="s">
        <v>394</v>
      </c>
    </row>
    <row r="42" customFormat="false" ht="30" hidden="false" customHeight="true" outlineLevel="0" collapsed="false">
      <c r="B42" s="177" t="s">
        <v>395</v>
      </c>
      <c r="C42" s="178" t="s">
        <v>396</v>
      </c>
    </row>
    <row r="43" customFormat="false" ht="30" hidden="false" customHeight="true" outlineLevel="0" collapsed="false">
      <c r="B43" s="177" t="s">
        <v>397</v>
      </c>
      <c r="C43" s="178" t="s">
        <v>398</v>
      </c>
    </row>
    <row r="44" customFormat="false" ht="30" hidden="false" customHeight="true" outlineLevel="0" collapsed="false">
      <c r="B44" s="177" t="s">
        <v>399</v>
      </c>
      <c r="C44" s="178" t="s">
        <v>400</v>
      </c>
    </row>
    <row r="45" customFormat="false" ht="30" hidden="false" customHeight="true" outlineLevel="0" collapsed="false">
      <c r="B45" s="177" t="s">
        <v>401</v>
      </c>
      <c r="C45" s="178" t="s">
        <v>402</v>
      </c>
    </row>
    <row r="46" customFormat="false" ht="30" hidden="false" customHeight="true" outlineLevel="0" collapsed="false">
      <c r="B46" s="177" t="s">
        <v>403</v>
      </c>
      <c r="C46" s="178" t="s">
        <v>404</v>
      </c>
    </row>
    <row r="47" customFormat="false" ht="30" hidden="false" customHeight="true" outlineLevel="0" collapsed="false">
      <c r="B47" s="177" t="s">
        <v>405</v>
      </c>
      <c r="C47" s="179" t="s">
        <v>406</v>
      </c>
    </row>
    <row r="48" customFormat="false" ht="30" hidden="false" customHeight="true" outlineLevel="0" collapsed="false">
      <c r="B48" s="180" t="s">
        <v>407</v>
      </c>
      <c r="C48" s="179" t="s">
        <v>408</v>
      </c>
    </row>
    <row r="49" customFormat="false" ht="30" hidden="false" customHeight="true" outlineLevel="0" collapsed="false">
      <c r="B49" s="177" t="s">
        <v>409</v>
      </c>
      <c r="C49" s="179" t="s">
        <v>410</v>
      </c>
    </row>
    <row r="50" customFormat="false" ht="30" hidden="false" customHeight="true" outlineLevel="0" collapsed="false">
      <c r="B50" s="177" t="s">
        <v>411</v>
      </c>
      <c r="C50" s="179" t="s">
        <v>412</v>
      </c>
    </row>
    <row r="51" customFormat="false" ht="30" hidden="false" customHeight="true" outlineLevel="0" collapsed="false">
      <c r="B51" s="177" t="s">
        <v>413</v>
      </c>
      <c r="C51" s="179" t="s">
        <v>414</v>
      </c>
    </row>
    <row r="52" customFormat="false" ht="30" hidden="false" customHeight="true" outlineLevel="0" collapsed="false">
      <c r="B52" s="177" t="s">
        <v>415</v>
      </c>
      <c r="C52" s="179" t="s">
        <v>416</v>
      </c>
    </row>
    <row r="53" customFormat="false" ht="30" hidden="false" customHeight="true" outlineLevel="0" collapsed="false">
      <c r="B53" s="180" t="s">
        <v>417</v>
      </c>
      <c r="C53" s="179" t="s">
        <v>418</v>
      </c>
    </row>
    <row r="54" customFormat="false" ht="14.25" hidden="false" customHeight="false" outlineLevel="0" collapsed="false">
      <c r="B54" s="181" t="s">
        <v>366</v>
      </c>
      <c r="C54" s="182" t="s">
        <v>366</v>
      </c>
    </row>
  </sheetData>
  <mergeCells count="4">
    <mergeCell ref="B2:C2"/>
    <mergeCell ref="B12:C12"/>
    <mergeCell ref="B23:C23"/>
    <mergeCell ref="B34:C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2" min="1" style="0" width="12"/>
    <col collapsed="false" customWidth="true" hidden="false" outlineLevel="0" max="3" min="3" style="0" width="60"/>
    <col collapsed="false" customWidth="true" hidden="false" outlineLevel="0" max="4" min="4" style="0" width="50"/>
  </cols>
  <sheetData>
    <row r="1" customFormat="false" ht="15" hidden="false" customHeight="false" outlineLevel="0" collapsed="false">
      <c r="A1" s="183" t="s">
        <v>419</v>
      </c>
      <c r="B1" s="183" t="s">
        <v>309</v>
      </c>
      <c r="C1" s="183" t="s">
        <v>420</v>
      </c>
      <c r="D1" s="183" t="s">
        <v>421</v>
      </c>
    </row>
    <row r="2" customFormat="false" ht="15" hidden="false" customHeight="false" outlineLevel="0" collapsed="false">
      <c r="A2" s="0" t="s">
        <v>422</v>
      </c>
      <c r="B2" s="0" t="s">
        <v>422</v>
      </c>
      <c r="C2" s="0" t="s">
        <v>423</v>
      </c>
      <c r="D2" s="0" t="s">
        <v>424</v>
      </c>
    </row>
    <row r="3" customFormat="false" ht="15" hidden="false" customHeight="false" outlineLevel="0" collapsed="false">
      <c r="A3" s="0" t="s">
        <v>422</v>
      </c>
      <c r="B3" s="0" t="s">
        <v>425</v>
      </c>
      <c r="C3" s="0" t="s">
        <v>426</v>
      </c>
      <c r="D3" s="0" t="s">
        <v>424</v>
      </c>
    </row>
    <row r="4" customFormat="false" ht="15" hidden="false" customHeight="false" outlineLevel="0" collapsed="false">
      <c r="A4" s="0" t="s">
        <v>422</v>
      </c>
      <c r="B4" s="0" t="s">
        <v>427</v>
      </c>
      <c r="C4" s="0" t="s">
        <v>428</v>
      </c>
      <c r="D4" s="0" t="s">
        <v>424</v>
      </c>
    </row>
    <row r="5" customFormat="false" ht="15" hidden="false" customHeight="false" outlineLevel="0" collapsed="false">
      <c r="A5" s="0" t="s">
        <v>422</v>
      </c>
      <c r="B5" s="0" t="s">
        <v>429</v>
      </c>
      <c r="C5" s="0" t="s">
        <v>430</v>
      </c>
      <c r="D5" s="0" t="s">
        <v>424</v>
      </c>
    </row>
    <row r="6" customFormat="false" ht="15" hidden="false" customHeight="false" outlineLevel="0" collapsed="false">
      <c r="A6" s="0" t="s">
        <v>431</v>
      </c>
      <c r="B6" s="0" t="s">
        <v>431</v>
      </c>
      <c r="C6" s="0" t="s">
        <v>432</v>
      </c>
      <c r="D6" s="0" t="s">
        <v>146</v>
      </c>
    </row>
    <row r="7" customFormat="false" ht="15" hidden="false" customHeight="false" outlineLevel="0" collapsed="false">
      <c r="A7" s="0" t="s">
        <v>431</v>
      </c>
      <c r="B7" s="0" t="s">
        <v>433</v>
      </c>
      <c r="C7" s="0" t="s">
        <v>434</v>
      </c>
      <c r="D7" s="0" t="s">
        <v>146</v>
      </c>
    </row>
    <row r="8" customFormat="false" ht="15" hidden="false" customHeight="false" outlineLevel="0" collapsed="false">
      <c r="A8" s="0" t="s">
        <v>431</v>
      </c>
      <c r="B8" s="0" t="s">
        <v>435</v>
      </c>
      <c r="C8" s="0" t="s">
        <v>436</v>
      </c>
      <c r="D8" s="0" t="s">
        <v>146</v>
      </c>
    </row>
    <row r="9" customFormat="false" ht="15" hidden="false" customHeight="false" outlineLevel="0" collapsed="false">
      <c r="A9" s="0" t="s">
        <v>431</v>
      </c>
      <c r="B9" s="0" t="s">
        <v>437</v>
      </c>
      <c r="C9" s="0" t="s">
        <v>438</v>
      </c>
      <c r="D9" s="0" t="s">
        <v>146</v>
      </c>
    </row>
    <row r="10" customFormat="false" ht="15" hidden="false" customHeight="false" outlineLevel="0" collapsed="false">
      <c r="A10" s="0" t="s">
        <v>431</v>
      </c>
      <c r="B10" s="0" t="s">
        <v>439</v>
      </c>
      <c r="C10" s="0" t="s">
        <v>440</v>
      </c>
      <c r="D10" s="0" t="s">
        <v>146</v>
      </c>
    </row>
    <row r="11" customFormat="false" ht="15" hidden="false" customHeight="false" outlineLevel="0" collapsed="false">
      <c r="A11" s="0" t="s">
        <v>431</v>
      </c>
      <c r="B11" s="0" t="s">
        <v>441</v>
      </c>
      <c r="C11" s="0" t="s">
        <v>442</v>
      </c>
      <c r="D11" s="0" t="s">
        <v>146</v>
      </c>
    </row>
    <row r="12" customFormat="false" ht="15" hidden="false" customHeight="false" outlineLevel="0" collapsed="false">
      <c r="A12" s="0" t="s">
        <v>431</v>
      </c>
      <c r="B12" s="0" t="s">
        <v>443</v>
      </c>
      <c r="C12" s="0" t="s">
        <v>444</v>
      </c>
      <c r="D12" s="0" t="s">
        <v>146</v>
      </c>
    </row>
    <row r="13" customFormat="false" ht="15" hidden="false" customHeight="false" outlineLevel="0" collapsed="false">
      <c r="A13" s="0" t="s">
        <v>431</v>
      </c>
      <c r="B13" s="0" t="s">
        <v>445</v>
      </c>
      <c r="C13" s="0" t="s">
        <v>446</v>
      </c>
      <c r="D13" s="0" t="s">
        <v>146</v>
      </c>
    </row>
    <row r="14" customFormat="false" ht="15" hidden="false" customHeight="false" outlineLevel="0" collapsed="false">
      <c r="A14" s="0" t="s">
        <v>431</v>
      </c>
      <c r="B14" s="0" t="s">
        <v>447</v>
      </c>
      <c r="C14" s="0" t="s">
        <v>448</v>
      </c>
      <c r="D14" s="0" t="s">
        <v>146</v>
      </c>
    </row>
    <row r="15" customFormat="false" ht="15" hidden="false" customHeight="false" outlineLevel="0" collapsed="false">
      <c r="A15" s="0" t="s">
        <v>280</v>
      </c>
      <c r="B15" s="0" t="s">
        <v>280</v>
      </c>
      <c r="C15" s="0" t="s">
        <v>449</v>
      </c>
      <c r="D15" s="0" t="s">
        <v>176</v>
      </c>
    </row>
    <row r="16" customFormat="false" ht="15" hidden="false" customHeight="false" outlineLevel="0" collapsed="false">
      <c r="A16" s="0" t="s">
        <v>450</v>
      </c>
      <c r="B16" s="0" t="s">
        <v>450</v>
      </c>
      <c r="C16" s="0" t="s">
        <v>451</v>
      </c>
      <c r="D16" s="0" t="s">
        <v>128</v>
      </c>
    </row>
    <row r="17" customFormat="false" ht="15" hidden="false" customHeight="false" outlineLevel="0" collapsed="false">
      <c r="A17" s="0" t="s">
        <v>452</v>
      </c>
      <c r="B17" s="0" t="s">
        <v>452</v>
      </c>
      <c r="C17" s="0" t="s">
        <v>453</v>
      </c>
      <c r="D17" s="0" t="s">
        <v>137</v>
      </c>
    </row>
    <row r="18" customFormat="false" ht="15" hidden="false" customHeight="false" outlineLevel="0" collapsed="false">
      <c r="A18" s="0" t="s">
        <v>454</v>
      </c>
      <c r="B18" s="0" t="s">
        <v>454</v>
      </c>
      <c r="C18" s="0" t="s">
        <v>455</v>
      </c>
      <c r="D18" s="0" t="s">
        <v>424</v>
      </c>
    </row>
    <row r="19" customFormat="false" ht="15" hidden="false" customHeight="false" outlineLevel="0" collapsed="false">
      <c r="A19" s="0" t="s">
        <v>456</v>
      </c>
      <c r="B19" s="0" t="s">
        <v>456</v>
      </c>
      <c r="C19" s="0" t="s">
        <v>457</v>
      </c>
      <c r="D19" s="0" t="s">
        <v>137</v>
      </c>
    </row>
    <row r="20" customFormat="false" ht="15" hidden="false" customHeight="false" outlineLevel="0" collapsed="false">
      <c r="A20" s="0" t="s">
        <v>458</v>
      </c>
      <c r="B20" s="0" t="s">
        <v>458</v>
      </c>
      <c r="C20" s="0" t="s">
        <v>459</v>
      </c>
      <c r="D20" s="0" t="s">
        <v>460</v>
      </c>
    </row>
    <row r="21" customFormat="false" ht="15" hidden="false" customHeight="false" outlineLevel="0" collapsed="false">
      <c r="A21" s="0" t="s">
        <v>458</v>
      </c>
      <c r="B21" s="0" t="s">
        <v>461</v>
      </c>
      <c r="C21" s="0" t="s">
        <v>462</v>
      </c>
      <c r="D21" s="0" t="s">
        <v>460</v>
      </c>
    </row>
    <row r="22" customFormat="false" ht="15" hidden="false" customHeight="false" outlineLevel="0" collapsed="false">
      <c r="A22" s="0" t="s">
        <v>463</v>
      </c>
      <c r="B22" s="0" t="s">
        <v>463</v>
      </c>
      <c r="C22" s="0" t="s">
        <v>464</v>
      </c>
      <c r="D22" s="0" t="s">
        <v>137</v>
      </c>
    </row>
    <row r="23" customFormat="false" ht="15" hidden="false" customHeight="false" outlineLevel="0" collapsed="false">
      <c r="A23" s="0" t="s">
        <v>249</v>
      </c>
      <c r="B23" s="0" t="s">
        <v>249</v>
      </c>
      <c r="C23" s="0" t="s">
        <v>465</v>
      </c>
      <c r="D23" s="0" t="s">
        <v>128</v>
      </c>
    </row>
    <row r="24" customFormat="false" ht="15" hidden="false" customHeight="false" outlineLevel="0" collapsed="false">
      <c r="A24" s="0" t="s">
        <v>466</v>
      </c>
      <c r="B24" s="0" t="s">
        <v>466</v>
      </c>
      <c r="C24" s="0" t="s">
        <v>467</v>
      </c>
      <c r="D24" s="0" t="s">
        <v>137</v>
      </c>
    </row>
    <row r="25" customFormat="false" ht="15" hidden="false" customHeight="false" outlineLevel="0" collapsed="false">
      <c r="A25" s="0" t="s">
        <v>466</v>
      </c>
      <c r="B25" s="0" t="s">
        <v>468</v>
      </c>
      <c r="C25" s="0" t="s">
        <v>469</v>
      </c>
      <c r="D25" s="0" t="s">
        <v>137</v>
      </c>
    </row>
    <row r="26" customFormat="false" ht="15" hidden="false" customHeight="false" outlineLevel="0" collapsed="false">
      <c r="A26" s="0" t="s">
        <v>466</v>
      </c>
      <c r="B26" s="0" t="s">
        <v>470</v>
      </c>
      <c r="C26" s="0" t="s">
        <v>471</v>
      </c>
      <c r="D26" s="0" t="s">
        <v>137</v>
      </c>
    </row>
    <row r="27" customFormat="false" ht="15" hidden="false" customHeight="false" outlineLevel="0" collapsed="false">
      <c r="A27" s="0" t="s">
        <v>472</v>
      </c>
      <c r="B27" s="0" t="s">
        <v>472</v>
      </c>
      <c r="C27" s="0" t="s">
        <v>473</v>
      </c>
      <c r="D27" s="0" t="s">
        <v>137</v>
      </c>
    </row>
    <row r="28" customFormat="false" ht="15" hidden="false" customHeight="false" outlineLevel="0" collapsed="false">
      <c r="A28" s="0" t="s">
        <v>474</v>
      </c>
      <c r="B28" s="0" t="s">
        <v>474</v>
      </c>
      <c r="C28" s="0" t="s">
        <v>475</v>
      </c>
      <c r="D28" s="0" t="s">
        <v>460</v>
      </c>
    </row>
    <row r="29" customFormat="false" ht="15" hidden="false" customHeight="false" outlineLevel="0" collapsed="false">
      <c r="A29" s="0" t="s">
        <v>474</v>
      </c>
      <c r="B29" s="0" t="s">
        <v>476</v>
      </c>
      <c r="C29" s="0" t="s">
        <v>477</v>
      </c>
      <c r="D29" s="0" t="s">
        <v>460</v>
      </c>
    </row>
    <row r="30" customFormat="false" ht="15" hidden="false" customHeight="false" outlineLevel="0" collapsed="false">
      <c r="A30" s="0" t="s">
        <v>255</v>
      </c>
      <c r="B30" s="0" t="s">
        <v>255</v>
      </c>
      <c r="C30" s="0" t="s">
        <v>478</v>
      </c>
      <c r="D30" s="0" t="s">
        <v>149</v>
      </c>
    </row>
    <row r="31" customFormat="false" ht="15" hidden="false" customHeight="false" outlineLevel="0" collapsed="false">
      <c r="A31" s="0" t="s">
        <v>255</v>
      </c>
      <c r="B31" s="0" t="s">
        <v>479</v>
      </c>
      <c r="C31" s="0" t="s">
        <v>480</v>
      </c>
      <c r="D31" s="0" t="s">
        <v>149</v>
      </c>
    </row>
    <row r="32" customFormat="false" ht="15" hidden="false" customHeight="false" outlineLevel="0" collapsed="false">
      <c r="A32" s="0" t="s">
        <v>255</v>
      </c>
      <c r="B32" s="0" t="s">
        <v>481</v>
      </c>
      <c r="C32" s="0" t="s">
        <v>482</v>
      </c>
      <c r="D32" s="0" t="s">
        <v>149</v>
      </c>
    </row>
    <row r="33" customFormat="false" ht="15" hidden="false" customHeight="false" outlineLevel="0" collapsed="false">
      <c r="A33" s="0" t="s">
        <v>255</v>
      </c>
      <c r="B33" s="0" t="s">
        <v>483</v>
      </c>
      <c r="C33" s="0" t="s">
        <v>484</v>
      </c>
      <c r="D33" s="0" t="s">
        <v>149</v>
      </c>
    </row>
    <row r="34" customFormat="false" ht="15" hidden="false" customHeight="false" outlineLevel="0" collapsed="false">
      <c r="A34" s="0" t="s">
        <v>255</v>
      </c>
      <c r="B34" s="0" t="s">
        <v>485</v>
      </c>
      <c r="C34" s="0" t="s">
        <v>486</v>
      </c>
      <c r="D34" s="0" t="s">
        <v>149</v>
      </c>
    </row>
    <row r="35" customFormat="false" ht="15" hidden="false" customHeight="false" outlineLevel="0" collapsed="false">
      <c r="A35" s="0" t="s">
        <v>255</v>
      </c>
      <c r="B35" s="0" t="s">
        <v>487</v>
      </c>
      <c r="C35" s="0" t="s">
        <v>488</v>
      </c>
      <c r="D35" s="0" t="s">
        <v>149</v>
      </c>
    </row>
    <row r="36" customFormat="false" ht="15" hidden="false" customHeight="false" outlineLevel="0" collapsed="false">
      <c r="A36" s="0" t="s">
        <v>255</v>
      </c>
      <c r="B36" s="0" t="s">
        <v>489</v>
      </c>
      <c r="C36" s="0" t="s">
        <v>490</v>
      </c>
      <c r="D36" s="0" t="s">
        <v>149</v>
      </c>
    </row>
    <row r="37" customFormat="false" ht="15" hidden="false" customHeight="false" outlineLevel="0" collapsed="false">
      <c r="A37" s="0" t="s">
        <v>255</v>
      </c>
      <c r="B37" s="0" t="s">
        <v>491</v>
      </c>
      <c r="C37" s="0" t="s">
        <v>492</v>
      </c>
      <c r="D37" s="0" t="s">
        <v>149</v>
      </c>
    </row>
    <row r="38" customFormat="false" ht="15" hidden="false" customHeight="false" outlineLevel="0" collapsed="false">
      <c r="A38" s="0" t="s">
        <v>255</v>
      </c>
      <c r="B38" s="0" t="s">
        <v>493</v>
      </c>
      <c r="C38" s="0" t="s">
        <v>494</v>
      </c>
      <c r="D38" s="0" t="s">
        <v>149</v>
      </c>
    </row>
    <row r="39" customFormat="false" ht="15" hidden="false" customHeight="false" outlineLevel="0" collapsed="false">
      <c r="A39" s="0" t="s">
        <v>495</v>
      </c>
      <c r="B39" s="0" t="s">
        <v>495</v>
      </c>
      <c r="C39" s="0" t="s">
        <v>496</v>
      </c>
      <c r="D39" s="0" t="s">
        <v>176</v>
      </c>
    </row>
    <row r="40" customFormat="false" ht="15" hidden="false" customHeight="false" outlineLevel="0" collapsed="false">
      <c r="A40" s="0" t="s">
        <v>497</v>
      </c>
      <c r="B40" s="0" t="s">
        <v>497</v>
      </c>
      <c r="C40" s="0" t="s">
        <v>498</v>
      </c>
      <c r="D40" s="0" t="s">
        <v>128</v>
      </c>
    </row>
    <row r="41" customFormat="false" ht="15" hidden="false" customHeight="false" outlineLevel="0" collapsed="false">
      <c r="A41" s="0" t="s">
        <v>497</v>
      </c>
      <c r="B41" s="0" t="s">
        <v>499</v>
      </c>
      <c r="C41" s="0" t="s">
        <v>500</v>
      </c>
      <c r="D41" s="0" t="s">
        <v>128</v>
      </c>
    </row>
    <row r="42" customFormat="false" ht="15" hidden="false" customHeight="false" outlineLevel="0" collapsed="false">
      <c r="A42" s="0" t="s">
        <v>497</v>
      </c>
      <c r="B42" s="0" t="s">
        <v>501</v>
      </c>
      <c r="C42" s="0" t="s">
        <v>502</v>
      </c>
      <c r="D42" s="0" t="s">
        <v>128</v>
      </c>
    </row>
    <row r="43" customFormat="false" ht="15" hidden="false" customHeight="false" outlineLevel="0" collapsed="false">
      <c r="A43" s="0" t="s">
        <v>497</v>
      </c>
      <c r="B43" s="0" t="s">
        <v>503</v>
      </c>
      <c r="C43" s="0" t="s">
        <v>504</v>
      </c>
      <c r="D43" s="0" t="s">
        <v>128</v>
      </c>
    </row>
    <row r="44" customFormat="false" ht="15" hidden="false" customHeight="false" outlineLevel="0" collapsed="false">
      <c r="A44" s="0" t="s">
        <v>497</v>
      </c>
      <c r="B44" s="0" t="s">
        <v>505</v>
      </c>
      <c r="C44" s="0" t="s">
        <v>506</v>
      </c>
      <c r="D44" s="0" t="s">
        <v>128</v>
      </c>
    </row>
    <row r="45" customFormat="false" ht="15" hidden="false" customHeight="false" outlineLevel="0" collapsed="false">
      <c r="A45" s="0" t="s">
        <v>497</v>
      </c>
      <c r="B45" s="0" t="s">
        <v>507</v>
      </c>
      <c r="C45" s="0" t="s">
        <v>508</v>
      </c>
      <c r="D45" s="0" t="s">
        <v>128</v>
      </c>
    </row>
    <row r="46" customFormat="false" ht="15" hidden="false" customHeight="false" outlineLevel="0" collapsed="false">
      <c r="A46" s="0" t="s">
        <v>497</v>
      </c>
      <c r="B46" s="0" t="s">
        <v>509</v>
      </c>
      <c r="C46" s="0" t="s">
        <v>510</v>
      </c>
      <c r="D46" s="0" t="s">
        <v>128</v>
      </c>
    </row>
    <row r="47" customFormat="false" ht="15" hidden="false" customHeight="false" outlineLevel="0" collapsed="false">
      <c r="A47" s="0" t="s">
        <v>497</v>
      </c>
      <c r="B47" s="0" t="s">
        <v>511</v>
      </c>
      <c r="C47" s="0" t="s">
        <v>512</v>
      </c>
      <c r="D47" s="0" t="s">
        <v>128</v>
      </c>
    </row>
    <row r="48" customFormat="false" ht="15" hidden="false" customHeight="false" outlineLevel="0" collapsed="false">
      <c r="A48" s="0" t="s">
        <v>497</v>
      </c>
      <c r="B48" s="0" t="s">
        <v>513</v>
      </c>
      <c r="C48" s="0" t="s">
        <v>514</v>
      </c>
      <c r="D48" s="0" t="s">
        <v>128</v>
      </c>
    </row>
    <row r="49" customFormat="false" ht="15" hidden="false" customHeight="false" outlineLevel="0" collapsed="false">
      <c r="A49" s="0" t="s">
        <v>497</v>
      </c>
      <c r="B49" s="0" t="s">
        <v>515</v>
      </c>
      <c r="C49" s="0" t="s">
        <v>516</v>
      </c>
      <c r="D49" s="0" t="s">
        <v>128</v>
      </c>
    </row>
    <row r="50" customFormat="false" ht="15" hidden="false" customHeight="false" outlineLevel="0" collapsed="false">
      <c r="A50" s="0" t="s">
        <v>497</v>
      </c>
      <c r="B50" s="0" t="s">
        <v>517</v>
      </c>
      <c r="C50" s="0" t="s">
        <v>518</v>
      </c>
      <c r="D50" s="0" t="s">
        <v>128</v>
      </c>
    </row>
    <row r="51" customFormat="false" ht="15" hidden="false" customHeight="false" outlineLevel="0" collapsed="false">
      <c r="A51" s="0" t="s">
        <v>497</v>
      </c>
      <c r="B51" s="0" t="s">
        <v>519</v>
      </c>
      <c r="C51" s="0" t="s">
        <v>520</v>
      </c>
      <c r="D51" s="0" t="s">
        <v>128</v>
      </c>
    </row>
    <row r="52" customFormat="false" ht="15" hidden="false" customHeight="false" outlineLevel="0" collapsed="false">
      <c r="A52" s="0" t="s">
        <v>497</v>
      </c>
      <c r="B52" s="0" t="s">
        <v>521</v>
      </c>
      <c r="C52" s="0" t="s">
        <v>522</v>
      </c>
      <c r="D52" s="0" t="s">
        <v>128</v>
      </c>
    </row>
    <row r="53" customFormat="false" ht="15" hidden="false" customHeight="false" outlineLevel="0" collapsed="false">
      <c r="A53" s="0" t="s">
        <v>497</v>
      </c>
      <c r="B53" s="0" t="s">
        <v>523</v>
      </c>
      <c r="C53" s="0" t="s">
        <v>524</v>
      </c>
      <c r="D53" s="0" t="s">
        <v>128</v>
      </c>
    </row>
    <row r="54" customFormat="false" ht="15" hidden="false" customHeight="false" outlineLevel="0" collapsed="false">
      <c r="A54" s="0" t="s">
        <v>497</v>
      </c>
      <c r="B54" s="0" t="s">
        <v>525</v>
      </c>
      <c r="C54" s="0" t="s">
        <v>526</v>
      </c>
      <c r="D54" s="0" t="s">
        <v>128</v>
      </c>
    </row>
    <row r="55" customFormat="false" ht="15" hidden="false" customHeight="false" outlineLevel="0" collapsed="false">
      <c r="A55" s="0" t="s">
        <v>527</v>
      </c>
      <c r="B55" s="0" t="s">
        <v>527</v>
      </c>
      <c r="C55" s="0" t="s">
        <v>528</v>
      </c>
      <c r="D55" s="0" t="s">
        <v>460</v>
      </c>
    </row>
    <row r="56" customFormat="false" ht="15" hidden="false" customHeight="false" outlineLevel="0" collapsed="false">
      <c r="A56" s="0" t="s">
        <v>529</v>
      </c>
      <c r="B56" s="0" t="s">
        <v>529</v>
      </c>
      <c r="C56" s="0" t="s">
        <v>530</v>
      </c>
      <c r="D56" s="0" t="s">
        <v>460</v>
      </c>
    </row>
    <row r="57" customFormat="false" ht="15" hidden="false" customHeight="false" outlineLevel="0" collapsed="false">
      <c r="A57" s="0" t="s">
        <v>531</v>
      </c>
      <c r="B57" s="0" t="s">
        <v>531</v>
      </c>
      <c r="C57" s="0" t="s">
        <v>532</v>
      </c>
      <c r="D57" s="0" t="s">
        <v>137</v>
      </c>
    </row>
    <row r="58" customFormat="false" ht="15" hidden="false" customHeight="false" outlineLevel="0" collapsed="false">
      <c r="A58" s="0" t="s">
        <v>243</v>
      </c>
      <c r="B58" s="0" t="s">
        <v>243</v>
      </c>
      <c r="C58" s="0" t="s">
        <v>533</v>
      </c>
      <c r="D58" s="0" t="s">
        <v>128</v>
      </c>
    </row>
    <row r="59" customFormat="false" ht="15" hidden="false" customHeight="false" outlineLevel="0" collapsed="false">
      <c r="A59" s="0" t="s">
        <v>243</v>
      </c>
      <c r="B59" s="0" t="s">
        <v>534</v>
      </c>
      <c r="C59" s="0" t="s">
        <v>535</v>
      </c>
      <c r="D59" s="0" t="s">
        <v>128</v>
      </c>
    </row>
    <row r="60" customFormat="false" ht="15" hidden="false" customHeight="false" outlineLevel="0" collapsed="false">
      <c r="A60" s="0" t="s">
        <v>243</v>
      </c>
      <c r="B60" s="0" t="s">
        <v>536</v>
      </c>
      <c r="C60" s="0" t="s">
        <v>537</v>
      </c>
      <c r="D60" s="0" t="s">
        <v>128</v>
      </c>
    </row>
    <row r="61" customFormat="false" ht="15" hidden="false" customHeight="false" outlineLevel="0" collapsed="false">
      <c r="A61" s="0" t="s">
        <v>243</v>
      </c>
      <c r="B61" s="0" t="s">
        <v>538</v>
      </c>
      <c r="C61" s="0" t="s">
        <v>539</v>
      </c>
      <c r="D61" s="0" t="s">
        <v>128</v>
      </c>
    </row>
    <row r="62" customFormat="false" ht="15" hidden="false" customHeight="false" outlineLevel="0" collapsed="false">
      <c r="A62" s="0" t="s">
        <v>243</v>
      </c>
      <c r="B62" s="0" t="s">
        <v>540</v>
      </c>
      <c r="C62" s="0" t="s">
        <v>541</v>
      </c>
      <c r="D62" s="0" t="s">
        <v>128</v>
      </c>
    </row>
    <row r="63" customFormat="false" ht="15" hidden="false" customHeight="false" outlineLevel="0" collapsed="false">
      <c r="A63" s="0" t="s">
        <v>243</v>
      </c>
      <c r="B63" s="0" t="s">
        <v>542</v>
      </c>
      <c r="C63" s="0" t="s">
        <v>543</v>
      </c>
      <c r="D63" s="0" t="s">
        <v>128</v>
      </c>
    </row>
    <row r="64" customFormat="false" ht="15" hidden="false" customHeight="false" outlineLevel="0" collapsed="false">
      <c r="A64" s="0" t="s">
        <v>243</v>
      </c>
      <c r="B64" s="0" t="s">
        <v>544</v>
      </c>
      <c r="C64" s="0" t="s">
        <v>545</v>
      </c>
      <c r="D64" s="0" t="s">
        <v>128</v>
      </c>
    </row>
    <row r="65" customFormat="false" ht="15" hidden="false" customHeight="false" outlineLevel="0" collapsed="false">
      <c r="A65" s="0" t="s">
        <v>243</v>
      </c>
      <c r="B65" s="0" t="s">
        <v>546</v>
      </c>
      <c r="C65" s="0" t="s">
        <v>547</v>
      </c>
      <c r="D65" s="0" t="s">
        <v>128</v>
      </c>
    </row>
    <row r="66" customFormat="false" ht="15" hidden="false" customHeight="false" outlineLevel="0" collapsed="false">
      <c r="A66" s="0" t="s">
        <v>243</v>
      </c>
      <c r="B66" s="0" t="s">
        <v>548</v>
      </c>
      <c r="C66" s="0" t="s">
        <v>549</v>
      </c>
      <c r="D66" s="0" t="s">
        <v>128</v>
      </c>
    </row>
    <row r="67" customFormat="false" ht="15" hidden="false" customHeight="false" outlineLevel="0" collapsed="false">
      <c r="A67" s="0" t="s">
        <v>243</v>
      </c>
      <c r="B67" s="0" t="s">
        <v>550</v>
      </c>
      <c r="C67" s="0" t="s">
        <v>551</v>
      </c>
      <c r="D67" s="0" t="s">
        <v>128</v>
      </c>
    </row>
    <row r="68" customFormat="false" ht="15" hidden="false" customHeight="false" outlineLevel="0" collapsed="false">
      <c r="A68" s="0" t="s">
        <v>243</v>
      </c>
      <c r="B68" s="0" t="s">
        <v>552</v>
      </c>
      <c r="C68" s="0" t="s">
        <v>553</v>
      </c>
      <c r="D68" s="0" t="s">
        <v>128</v>
      </c>
    </row>
    <row r="69" customFormat="false" ht="15" hidden="false" customHeight="false" outlineLevel="0" collapsed="false">
      <c r="A69" s="0" t="s">
        <v>554</v>
      </c>
      <c r="B69" s="0" t="s">
        <v>554</v>
      </c>
      <c r="C69" s="0" t="s">
        <v>555</v>
      </c>
      <c r="D69" s="0" t="s">
        <v>556</v>
      </c>
    </row>
    <row r="70" customFormat="false" ht="15" hidden="false" customHeight="false" outlineLevel="0" collapsed="false">
      <c r="A70" s="0" t="s">
        <v>554</v>
      </c>
      <c r="B70" s="0" t="s">
        <v>557</v>
      </c>
      <c r="C70" s="0" t="s">
        <v>558</v>
      </c>
      <c r="D70" s="0" t="s">
        <v>556</v>
      </c>
    </row>
    <row r="71" customFormat="false" ht="15" hidden="false" customHeight="false" outlineLevel="0" collapsed="false">
      <c r="A71" s="0" t="s">
        <v>554</v>
      </c>
      <c r="B71" s="0" t="s">
        <v>559</v>
      </c>
      <c r="C71" s="0" t="s">
        <v>560</v>
      </c>
      <c r="D71" s="0" t="s">
        <v>556</v>
      </c>
    </row>
    <row r="72" customFormat="false" ht="15" hidden="false" customHeight="false" outlineLevel="0" collapsed="false">
      <c r="A72" s="0" t="s">
        <v>554</v>
      </c>
      <c r="B72" s="0" t="s">
        <v>561</v>
      </c>
      <c r="C72" s="0" t="s">
        <v>562</v>
      </c>
      <c r="D72" s="0" t="s">
        <v>556</v>
      </c>
    </row>
    <row r="73" customFormat="false" ht="15" hidden="false" customHeight="false" outlineLevel="0" collapsed="false">
      <c r="A73" s="0" t="s">
        <v>554</v>
      </c>
      <c r="B73" s="0" t="s">
        <v>563</v>
      </c>
      <c r="C73" s="0" t="s">
        <v>564</v>
      </c>
      <c r="D73" s="0" t="s">
        <v>556</v>
      </c>
    </row>
    <row r="74" customFormat="false" ht="15" hidden="false" customHeight="false" outlineLevel="0" collapsed="false">
      <c r="A74" s="0" t="s">
        <v>554</v>
      </c>
      <c r="B74" s="0" t="s">
        <v>565</v>
      </c>
      <c r="C74" s="0" t="s">
        <v>566</v>
      </c>
      <c r="D74" s="0" t="s">
        <v>556</v>
      </c>
    </row>
    <row r="75" customFormat="false" ht="15" hidden="false" customHeight="false" outlineLevel="0" collapsed="false">
      <c r="A75" s="0" t="s">
        <v>567</v>
      </c>
      <c r="B75" s="0" t="s">
        <v>567</v>
      </c>
      <c r="C75" s="0" t="s">
        <v>568</v>
      </c>
      <c r="D75" s="0" t="s">
        <v>176</v>
      </c>
    </row>
    <row r="76" customFormat="false" ht="15" hidden="false" customHeight="false" outlineLevel="0" collapsed="false">
      <c r="A76" s="0" t="s">
        <v>253</v>
      </c>
      <c r="B76" s="0" t="s">
        <v>253</v>
      </c>
      <c r="C76" s="0" t="s">
        <v>569</v>
      </c>
      <c r="D76" s="0" t="s">
        <v>570</v>
      </c>
    </row>
    <row r="77" customFormat="false" ht="15" hidden="false" customHeight="false" outlineLevel="0" collapsed="false">
      <c r="A77" s="0" t="s">
        <v>571</v>
      </c>
      <c r="B77" s="0" t="s">
        <v>571</v>
      </c>
      <c r="C77" s="0" t="s">
        <v>572</v>
      </c>
      <c r="D77" s="0" t="s">
        <v>460</v>
      </c>
    </row>
    <row r="78" customFormat="false" ht="15" hidden="false" customHeight="false" outlineLevel="0" collapsed="false">
      <c r="A78" s="0" t="s">
        <v>573</v>
      </c>
      <c r="B78" s="0" t="s">
        <v>573</v>
      </c>
      <c r="C78" s="0" t="s">
        <v>574</v>
      </c>
      <c r="D78" s="0" t="s">
        <v>137</v>
      </c>
    </row>
    <row r="79" customFormat="false" ht="15" hidden="false" customHeight="false" outlineLevel="0" collapsed="false">
      <c r="A79" s="0" t="s">
        <v>301</v>
      </c>
      <c r="B79" s="0" t="s">
        <v>301</v>
      </c>
      <c r="C79" s="0" t="s">
        <v>575</v>
      </c>
      <c r="D79" s="0" t="s">
        <v>143</v>
      </c>
    </row>
    <row r="80" customFormat="false" ht="15" hidden="false" customHeight="false" outlineLevel="0" collapsed="false">
      <c r="A80" s="0" t="s">
        <v>576</v>
      </c>
      <c r="B80" s="0" t="s">
        <v>576</v>
      </c>
      <c r="C80" s="0" t="s">
        <v>577</v>
      </c>
      <c r="D80" s="0" t="s">
        <v>460</v>
      </c>
    </row>
    <row r="81" customFormat="false" ht="15" hidden="false" customHeight="false" outlineLevel="0" collapsed="false">
      <c r="A81" s="0" t="s">
        <v>576</v>
      </c>
      <c r="B81" s="0" t="s">
        <v>578</v>
      </c>
      <c r="C81" s="0" t="s">
        <v>579</v>
      </c>
      <c r="D81" s="0" t="s">
        <v>460</v>
      </c>
    </row>
    <row r="82" customFormat="false" ht="15" hidden="false" customHeight="false" outlineLevel="0" collapsed="false">
      <c r="A82" s="0" t="s">
        <v>576</v>
      </c>
      <c r="B82" s="0" t="s">
        <v>580</v>
      </c>
      <c r="C82" s="0" t="s">
        <v>581</v>
      </c>
      <c r="D82" s="0" t="s">
        <v>460</v>
      </c>
    </row>
    <row r="83" customFormat="false" ht="15" hidden="false" customHeight="false" outlineLevel="0" collapsed="false">
      <c r="A83" s="0" t="s">
        <v>576</v>
      </c>
      <c r="B83" s="0" t="s">
        <v>582</v>
      </c>
      <c r="C83" s="0" t="s">
        <v>583</v>
      </c>
      <c r="D83" s="0" t="s">
        <v>460</v>
      </c>
    </row>
    <row r="84" customFormat="false" ht="15" hidden="false" customHeight="false" outlineLevel="0" collapsed="false">
      <c r="A84" s="0" t="s">
        <v>294</v>
      </c>
      <c r="B84" s="0" t="s">
        <v>294</v>
      </c>
      <c r="C84" s="0" t="s">
        <v>584</v>
      </c>
      <c r="D84" s="0" t="s">
        <v>137</v>
      </c>
    </row>
    <row r="85" customFormat="false" ht="15" hidden="false" customHeight="false" outlineLevel="0" collapsed="false">
      <c r="A85" s="0" t="s">
        <v>585</v>
      </c>
      <c r="B85" s="0" t="s">
        <v>585</v>
      </c>
      <c r="C85" s="0" t="s">
        <v>586</v>
      </c>
      <c r="D85" s="0" t="s">
        <v>460</v>
      </c>
    </row>
    <row r="86" customFormat="false" ht="15" hidden="false" customHeight="false" outlineLevel="0" collapsed="false">
      <c r="A86" s="0" t="s">
        <v>585</v>
      </c>
      <c r="B86" s="0" t="s">
        <v>587</v>
      </c>
      <c r="C86" s="0" t="s">
        <v>588</v>
      </c>
      <c r="D86" s="0" t="s">
        <v>460</v>
      </c>
    </row>
    <row r="87" customFormat="false" ht="15" hidden="false" customHeight="false" outlineLevel="0" collapsed="false">
      <c r="A87" s="0" t="s">
        <v>237</v>
      </c>
      <c r="B87" s="0" t="s">
        <v>237</v>
      </c>
      <c r="C87" s="0" t="s">
        <v>589</v>
      </c>
      <c r="D87" s="0" t="s">
        <v>590</v>
      </c>
    </row>
    <row r="88" customFormat="false" ht="15" hidden="false" customHeight="false" outlineLevel="0" collapsed="false">
      <c r="A88" s="0" t="s">
        <v>237</v>
      </c>
      <c r="B88" s="0" t="s">
        <v>591</v>
      </c>
      <c r="C88" s="0" t="s">
        <v>592</v>
      </c>
      <c r="D88" s="0" t="s">
        <v>590</v>
      </c>
    </row>
    <row r="89" customFormat="false" ht="15" hidden="false" customHeight="false" outlineLevel="0" collapsed="false">
      <c r="A89" s="0" t="s">
        <v>237</v>
      </c>
      <c r="B89" s="0" t="s">
        <v>593</v>
      </c>
      <c r="C89" s="0" t="s">
        <v>594</v>
      </c>
      <c r="D89" s="0" t="s">
        <v>590</v>
      </c>
    </row>
    <row r="90" customFormat="false" ht="15" hidden="false" customHeight="false" outlineLevel="0" collapsed="false">
      <c r="A90" s="0" t="s">
        <v>237</v>
      </c>
      <c r="B90" s="0" t="s">
        <v>595</v>
      </c>
      <c r="C90" s="0" t="s">
        <v>596</v>
      </c>
      <c r="D90" s="0" t="s">
        <v>590</v>
      </c>
    </row>
    <row r="91" customFormat="false" ht="15" hidden="false" customHeight="false" outlineLevel="0" collapsed="false">
      <c r="A91" s="0" t="s">
        <v>237</v>
      </c>
      <c r="B91" s="0" t="s">
        <v>597</v>
      </c>
      <c r="C91" s="0" t="s">
        <v>598</v>
      </c>
      <c r="D91" s="0" t="s">
        <v>590</v>
      </c>
    </row>
    <row r="92" customFormat="false" ht="15" hidden="false" customHeight="false" outlineLevel="0" collapsed="false">
      <c r="A92" s="0" t="s">
        <v>237</v>
      </c>
      <c r="B92" s="0" t="s">
        <v>599</v>
      </c>
      <c r="C92" s="0" t="s">
        <v>600</v>
      </c>
      <c r="D92" s="0" t="s">
        <v>590</v>
      </c>
    </row>
    <row r="93" customFormat="false" ht="15" hidden="false" customHeight="false" outlineLevel="0" collapsed="false">
      <c r="A93" s="0" t="s">
        <v>270</v>
      </c>
      <c r="B93" s="0" t="s">
        <v>270</v>
      </c>
      <c r="C93" s="0" t="s">
        <v>601</v>
      </c>
      <c r="D93" s="0" t="s">
        <v>602</v>
      </c>
    </row>
    <row r="94" customFormat="false" ht="15" hidden="false" customHeight="false" outlineLevel="0" collapsed="false">
      <c r="A94" s="0" t="s">
        <v>270</v>
      </c>
      <c r="B94" s="0" t="s">
        <v>603</v>
      </c>
      <c r="C94" s="0" t="s">
        <v>604</v>
      </c>
      <c r="D94" s="0" t="s">
        <v>602</v>
      </c>
    </row>
    <row r="95" customFormat="false" ht="15" hidden="false" customHeight="false" outlineLevel="0" collapsed="false">
      <c r="A95" s="0" t="s">
        <v>270</v>
      </c>
      <c r="B95" s="0" t="s">
        <v>605</v>
      </c>
      <c r="C95" s="0" t="s">
        <v>606</v>
      </c>
      <c r="D95" s="0" t="s">
        <v>602</v>
      </c>
    </row>
    <row r="96" customFormat="false" ht="15" hidden="false" customHeight="false" outlineLevel="0" collapsed="false">
      <c r="A96" s="0" t="s">
        <v>270</v>
      </c>
      <c r="B96" s="0" t="s">
        <v>607</v>
      </c>
      <c r="C96" s="0" t="s">
        <v>608</v>
      </c>
      <c r="D96" s="0" t="s">
        <v>602</v>
      </c>
    </row>
    <row r="97" customFormat="false" ht="15" hidden="false" customHeight="false" outlineLevel="0" collapsed="false">
      <c r="A97" s="0" t="s">
        <v>270</v>
      </c>
      <c r="B97" s="0" t="s">
        <v>609</v>
      </c>
      <c r="C97" s="0" t="s">
        <v>610</v>
      </c>
      <c r="D97" s="0" t="s">
        <v>602</v>
      </c>
    </row>
    <row r="98" customFormat="false" ht="15" hidden="false" customHeight="false" outlineLevel="0" collapsed="false">
      <c r="A98" s="0" t="s">
        <v>270</v>
      </c>
      <c r="B98" s="0" t="s">
        <v>611</v>
      </c>
      <c r="C98" s="0" t="s">
        <v>612</v>
      </c>
      <c r="D98" s="0" t="s">
        <v>602</v>
      </c>
    </row>
    <row r="99" customFormat="false" ht="15" hidden="false" customHeight="false" outlineLevel="0" collapsed="false">
      <c r="A99" s="0" t="s">
        <v>270</v>
      </c>
      <c r="B99" s="0" t="s">
        <v>613</v>
      </c>
      <c r="C99" s="0" t="s">
        <v>614</v>
      </c>
      <c r="D99" s="0" t="s">
        <v>602</v>
      </c>
    </row>
    <row r="100" customFormat="false" ht="15" hidden="false" customHeight="false" outlineLevel="0" collapsed="false">
      <c r="A100" s="0" t="s">
        <v>270</v>
      </c>
      <c r="B100" s="0" t="s">
        <v>615</v>
      </c>
      <c r="C100" s="0" t="s">
        <v>616</v>
      </c>
      <c r="D100" s="0" t="s">
        <v>602</v>
      </c>
    </row>
    <row r="101" customFormat="false" ht="15" hidden="false" customHeight="false" outlineLevel="0" collapsed="false">
      <c r="A101" s="0" t="s">
        <v>270</v>
      </c>
      <c r="B101" s="0" t="s">
        <v>617</v>
      </c>
      <c r="C101" s="0" t="s">
        <v>618</v>
      </c>
      <c r="D101" s="0" t="s">
        <v>602</v>
      </c>
    </row>
    <row r="102" customFormat="false" ht="15" hidden="false" customHeight="false" outlineLevel="0" collapsed="false">
      <c r="A102" s="0" t="s">
        <v>270</v>
      </c>
      <c r="B102" s="0" t="s">
        <v>619</v>
      </c>
      <c r="C102" s="0" t="s">
        <v>620</v>
      </c>
      <c r="D102" s="0" t="s">
        <v>602</v>
      </c>
    </row>
    <row r="103" customFormat="false" ht="15" hidden="false" customHeight="false" outlineLevel="0" collapsed="false">
      <c r="A103" s="0" t="s">
        <v>270</v>
      </c>
      <c r="B103" s="0" t="s">
        <v>621</v>
      </c>
      <c r="C103" s="0" t="s">
        <v>622</v>
      </c>
      <c r="D103" s="0" t="s">
        <v>602</v>
      </c>
    </row>
    <row r="104" customFormat="false" ht="15" hidden="false" customHeight="false" outlineLevel="0" collapsed="false">
      <c r="A104" s="0" t="s">
        <v>270</v>
      </c>
      <c r="B104" s="0" t="s">
        <v>623</v>
      </c>
      <c r="C104" s="0" t="s">
        <v>624</v>
      </c>
      <c r="D104" s="0" t="s">
        <v>602</v>
      </c>
    </row>
    <row r="105" customFormat="false" ht="15" hidden="false" customHeight="false" outlineLevel="0" collapsed="false">
      <c r="A105" s="0" t="s">
        <v>270</v>
      </c>
      <c r="B105" s="0" t="s">
        <v>625</v>
      </c>
      <c r="C105" s="0" t="s">
        <v>626</v>
      </c>
      <c r="D105" s="0" t="s">
        <v>602</v>
      </c>
    </row>
    <row r="106" customFormat="false" ht="15" hidden="false" customHeight="false" outlineLevel="0" collapsed="false">
      <c r="A106" s="0" t="s">
        <v>284</v>
      </c>
      <c r="B106" s="0" t="s">
        <v>284</v>
      </c>
      <c r="C106" s="0" t="s">
        <v>627</v>
      </c>
      <c r="D106" s="0" t="s">
        <v>628</v>
      </c>
    </row>
    <row r="107" customFormat="false" ht="15" hidden="false" customHeight="false" outlineLevel="0" collapsed="false">
      <c r="A107" s="0" t="s">
        <v>284</v>
      </c>
      <c r="B107" s="0" t="s">
        <v>629</v>
      </c>
      <c r="C107" s="0" t="s">
        <v>630</v>
      </c>
      <c r="D107" s="0" t="s">
        <v>628</v>
      </c>
    </row>
    <row r="108" customFormat="false" ht="15" hidden="false" customHeight="false" outlineLevel="0" collapsed="false">
      <c r="A108" s="0" t="s">
        <v>284</v>
      </c>
      <c r="B108" s="0" t="s">
        <v>631</v>
      </c>
      <c r="C108" s="0" t="s">
        <v>632</v>
      </c>
      <c r="D108" s="0" t="s">
        <v>628</v>
      </c>
    </row>
    <row r="109" customFormat="false" ht="15" hidden="false" customHeight="false" outlineLevel="0" collapsed="false">
      <c r="A109" s="0" t="s">
        <v>284</v>
      </c>
      <c r="B109" s="0" t="s">
        <v>633</v>
      </c>
      <c r="C109" s="0" t="s">
        <v>634</v>
      </c>
      <c r="D109" s="0" t="s">
        <v>628</v>
      </c>
    </row>
    <row r="110" customFormat="false" ht="15" hidden="false" customHeight="false" outlineLevel="0" collapsed="false">
      <c r="A110" s="0" t="s">
        <v>284</v>
      </c>
      <c r="B110" s="0" t="s">
        <v>635</v>
      </c>
      <c r="C110" s="0" t="s">
        <v>636</v>
      </c>
      <c r="D110" s="0" t="s">
        <v>628</v>
      </c>
    </row>
    <row r="111" customFormat="false" ht="15" hidden="false" customHeight="false" outlineLevel="0" collapsed="false">
      <c r="A111" s="0" t="s">
        <v>637</v>
      </c>
      <c r="B111" s="0" t="s">
        <v>637</v>
      </c>
      <c r="C111" s="0" t="s">
        <v>638</v>
      </c>
      <c r="D111" s="0" t="s">
        <v>137</v>
      </c>
    </row>
    <row r="112" customFormat="false" ht="15" hidden="false" customHeight="false" outlineLevel="0" collapsed="false">
      <c r="A112" s="0" t="s">
        <v>265</v>
      </c>
      <c r="B112" s="0" t="s">
        <v>265</v>
      </c>
      <c r="C112" s="0" t="s">
        <v>639</v>
      </c>
      <c r="D112" s="0" t="s">
        <v>143</v>
      </c>
    </row>
    <row r="113" customFormat="false" ht="15" hidden="false" customHeight="false" outlineLevel="0" collapsed="false">
      <c r="A113" s="0" t="s">
        <v>265</v>
      </c>
      <c r="B113" s="0" t="s">
        <v>640</v>
      </c>
      <c r="C113" s="0" t="s">
        <v>641</v>
      </c>
      <c r="D113" s="0" t="s">
        <v>143</v>
      </c>
    </row>
    <row r="114" customFormat="false" ht="15" hidden="false" customHeight="false" outlineLevel="0" collapsed="false">
      <c r="A114" s="0" t="s">
        <v>265</v>
      </c>
      <c r="B114" s="0" t="s">
        <v>642</v>
      </c>
      <c r="C114" s="0" t="s">
        <v>643</v>
      </c>
      <c r="D114" s="0" t="s">
        <v>143</v>
      </c>
    </row>
    <row r="115" customFormat="false" ht="15" hidden="false" customHeight="false" outlineLevel="0" collapsed="false">
      <c r="A115" s="0" t="s">
        <v>265</v>
      </c>
      <c r="B115" s="0" t="s">
        <v>644</v>
      </c>
      <c r="C115" s="0" t="s">
        <v>645</v>
      </c>
      <c r="D115" s="0" t="s">
        <v>143</v>
      </c>
    </row>
    <row r="116" customFormat="false" ht="15" hidden="false" customHeight="false" outlineLevel="0" collapsed="false">
      <c r="A116" s="0" t="s">
        <v>265</v>
      </c>
      <c r="B116" s="0" t="s">
        <v>646</v>
      </c>
      <c r="C116" s="0" t="s">
        <v>647</v>
      </c>
      <c r="D116" s="0" t="s">
        <v>143</v>
      </c>
    </row>
    <row r="117" customFormat="false" ht="15" hidden="false" customHeight="false" outlineLevel="0" collapsed="false">
      <c r="A117" s="0" t="s">
        <v>265</v>
      </c>
      <c r="B117" s="0" t="s">
        <v>648</v>
      </c>
      <c r="C117" s="0" t="s">
        <v>649</v>
      </c>
      <c r="D117" s="0" t="s">
        <v>143</v>
      </c>
    </row>
    <row r="118" customFormat="false" ht="15" hidden="false" customHeight="false" outlineLevel="0" collapsed="false">
      <c r="A118" s="0" t="s">
        <v>265</v>
      </c>
      <c r="B118" s="0" t="s">
        <v>650</v>
      </c>
      <c r="C118" s="0" t="s">
        <v>651</v>
      </c>
      <c r="D118" s="0" t="s">
        <v>143</v>
      </c>
    </row>
    <row r="119" customFormat="false" ht="15" hidden="false" customHeight="false" outlineLevel="0" collapsed="false">
      <c r="A119" s="0" t="s">
        <v>265</v>
      </c>
      <c r="B119" s="0" t="s">
        <v>652</v>
      </c>
      <c r="C119" s="0" t="s">
        <v>653</v>
      </c>
      <c r="D119" s="0" t="s">
        <v>143</v>
      </c>
    </row>
    <row r="120" customFormat="false" ht="15" hidden="false" customHeight="false" outlineLevel="0" collapsed="false">
      <c r="A120" s="0" t="s">
        <v>265</v>
      </c>
      <c r="B120" s="0" t="s">
        <v>654</v>
      </c>
      <c r="C120" s="0" t="s">
        <v>655</v>
      </c>
      <c r="D120" s="0" t="s">
        <v>143</v>
      </c>
    </row>
    <row r="121" customFormat="false" ht="15" hidden="false" customHeight="false" outlineLevel="0" collapsed="false">
      <c r="A121" s="0" t="s">
        <v>265</v>
      </c>
      <c r="B121" s="0" t="s">
        <v>656</v>
      </c>
      <c r="C121" s="0" t="s">
        <v>657</v>
      </c>
      <c r="D121" s="0" t="s">
        <v>143</v>
      </c>
    </row>
    <row r="122" customFormat="false" ht="15" hidden="false" customHeight="false" outlineLevel="0" collapsed="false">
      <c r="A122" s="0" t="s">
        <v>265</v>
      </c>
      <c r="B122" s="0" t="s">
        <v>658</v>
      </c>
      <c r="C122" s="0" t="s">
        <v>659</v>
      </c>
      <c r="D122" s="0" t="s">
        <v>143</v>
      </c>
    </row>
    <row r="123" customFormat="false" ht="15" hidden="false" customHeight="false" outlineLevel="0" collapsed="false">
      <c r="A123" s="0" t="s">
        <v>265</v>
      </c>
      <c r="B123" s="0" t="s">
        <v>660</v>
      </c>
      <c r="C123" s="0" t="s">
        <v>661</v>
      </c>
      <c r="D123" s="0" t="s">
        <v>143</v>
      </c>
    </row>
    <row r="124" customFormat="false" ht="15" hidden="false" customHeight="false" outlineLevel="0" collapsed="false">
      <c r="A124" s="0" t="s">
        <v>662</v>
      </c>
      <c r="B124" s="0" t="s">
        <v>662</v>
      </c>
      <c r="C124" s="0" t="s">
        <v>663</v>
      </c>
      <c r="D124" s="0" t="s">
        <v>140</v>
      </c>
    </row>
    <row r="125" customFormat="false" ht="15" hidden="false" customHeight="false" outlineLevel="0" collapsed="false">
      <c r="A125" s="0" t="s">
        <v>664</v>
      </c>
      <c r="B125" s="0" t="s">
        <v>664</v>
      </c>
      <c r="C125" s="0" t="s">
        <v>665</v>
      </c>
      <c r="D125" s="0" t="s">
        <v>137</v>
      </c>
    </row>
    <row r="126" customFormat="false" ht="15" hidden="false" customHeight="false" outlineLevel="0" collapsed="false">
      <c r="A126" s="0" t="s">
        <v>664</v>
      </c>
      <c r="B126" s="0" t="s">
        <v>666</v>
      </c>
      <c r="C126" s="0" t="s">
        <v>667</v>
      </c>
      <c r="D126" s="0" t="s">
        <v>137</v>
      </c>
    </row>
    <row r="127" customFormat="false" ht="15" hidden="false" customHeight="false" outlineLevel="0" collapsed="false">
      <c r="A127" s="0" t="s">
        <v>664</v>
      </c>
      <c r="B127" s="0" t="s">
        <v>668</v>
      </c>
      <c r="C127" s="0" t="s">
        <v>669</v>
      </c>
      <c r="D127" s="0" t="s">
        <v>137</v>
      </c>
    </row>
    <row r="128" customFormat="false" ht="15" hidden="false" customHeight="false" outlineLevel="0" collapsed="false">
      <c r="A128" s="0" t="s">
        <v>664</v>
      </c>
      <c r="B128" s="0" t="s">
        <v>670</v>
      </c>
      <c r="C128" s="0" t="s">
        <v>671</v>
      </c>
      <c r="D128" s="0" t="s">
        <v>137</v>
      </c>
    </row>
    <row r="129" customFormat="false" ht="15" hidden="false" customHeight="false" outlineLevel="0" collapsed="false">
      <c r="A129" s="0" t="s">
        <v>672</v>
      </c>
      <c r="B129" s="0" t="s">
        <v>672</v>
      </c>
      <c r="C129" s="0" t="s">
        <v>673</v>
      </c>
      <c r="D129" s="0" t="s">
        <v>128</v>
      </c>
    </row>
    <row r="130" customFormat="false" ht="15" hidden="false" customHeight="false" outlineLevel="0" collapsed="false">
      <c r="A130" s="0" t="s">
        <v>672</v>
      </c>
      <c r="B130" s="0" t="s">
        <v>674</v>
      </c>
      <c r="C130" s="0" t="s">
        <v>675</v>
      </c>
      <c r="D130" s="0" t="s">
        <v>128</v>
      </c>
    </row>
    <row r="131" customFormat="false" ht="15" hidden="false" customHeight="false" outlineLevel="0" collapsed="false">
      <c r="A131" s="0" t="s">
        <v>672</v>
      </c>
      <c r="B131" s="0" t="s">
        <v>676</v>
      </c>
      <c r="C131" s="0" t="s">
        <v>677</v>
      </c>
      <c r="D131" s="0" t="s">
        <v>128</v>
      </c>
    </row>
    <row r="132" customFormat="false" ht="15" hidden="false" customHeight="false" outlineLevel="0" collapsed="false">
      <c r="A132" s="0" t="s">
        <v>672</v>
      </c>
      <c r="B132" s="0" t="s">
        <v>678</v>
      </c>
      <c r="C132" s="0" t="s">
        <v>679</v>
      </c>
      <c r="D132" s="0" t="s">
        <v>128</v>
      </c>
    </row>
    <row r="133" customFormat="false" ht="15" hidden="false" customHeight="false" outlineLevel="0" collapsed="false">
      <c r="A133" s="0" t="s">
        <v>672</v>
      </c>
      <c r="B133" s="0" t="s">
        <v>680</v>
      </c>
      <c r="C133" s="0" t="s">
        <v>681</v>
      </c>
      <c r="D133" s="0" t="s">
        <v>128</v>
      </c>
    </row>
    <row r="134" customFormat="false" ht="15" hidden="false" customHeight="false" outlineLevel="0" collapsed="false">
      <c r="A134" s="0" t="s">
        <v>672</v>
      </c>
      <c r="B134" s="0" t="s">
        <v>682</v>
      </c>
      <c r="C134" s="0" t="s">
        <v>683</v>
      </c>
      <c r="D134" s="0" t="s">
        <v>128</v>
      </c>
    </row>
    <row r="135" customFormat="false" ht="15" hidden="false" customHeight="false" outlineLevel="0" collapsed="false">
      <c r="A135" s="0" t="s">
        <v>672</v>
      </c>
      <c r="B135" s="0" t="s">
        <v>684</v>
      </c>
      <c r="C135" s="0" t="s">
        <v>685</v>
      </c>
      <c r="D135" s="0" t="s">
        <v>128</v>
      </c>
    </row>
    <row r="136" customFormat="false" ht="15" hidden="false" customHeight="false" outlineLevel="0" collapsed="false">
      <c r="A136" s="0" t="s">
        <v>672</v>
      </c>
      <c r="B136" s="0" t="s">
        <v>686</v>
      </c>
      <c r="C136" s="0" t="s">
        <v>687</v>
      </c>
      <c r="D136" s="0" t="s">
        <v>128</v>
      </c>
    </row>
    <row r="137" customFormat="false" ht="15" hidden="false" customHeight="false" outlineLevel="0" collapsed="false">
      <c r="A137" s="0" t="s">
        <v>672</v>
      </c>
      <c r="B137" s="0" t="s">
        <v>688</v>
      </c>
      <c r="C137" s="0" t="s">
        <v>689</v>
      </c>
      <c r="D137" s="0" t="s">
        <v>128</v>
      </c>
    </row>
    <row r="138" customFormat="false" ht="15" hidden="false" customHeight="false" outlineLevel="0" collapsed="false">
      <c r="A138" s="0" t="s">
        <v>672</v>
      </c>
      <c r="B138" s="0" t="s">
        <v>690</v>
      </c>
      <c r="C138" s="0" t="s">
        <v>691</v>
      </c>
      <c r="D138" s="0" t="s">
        <v>128</v>
      </c>
    </row>
    <row r="139" customFormat="false" ht="15" hidden="false" customHeight="false" outlineLevel="0" collapsed="false">
      <c r="A139" s="0" t="s">
        <v>672</v>
      </c>
      <c r="B139" s="0" t="s">
        <v>692</v>
      </c>
      <c r="C139" s="0" t="s">
        <v>693</v>
      </c>
      <c r="D139" s="0" t="s">
        <v>128</v>
      </c>
    </row>
    <row r="140" customFormat="false" ht="15" hidden="false" customHeight="false" outlineLevel="0" collapsed="false">
      <c r="A140" s="0" t="s">
        <v>694</v>
      </c>
      <c r="B140" s="0" t="s">
        <v>694</v>
      </c>
      <c r="C140" s="0" t="s">
        <v>695</v>
      </c>
      <c r="D140" s="0" t="s">
        <v>424</v>
      </c>
    </row>
    <row r="141" customFormat="false" ht="15" hidden="false" customHeight="false" outlineLevel="0" collapsed="false">
      <c r="A141" s="0" t="s">
        <v>694</v>
      </c>
      <c r="B141" s="0" t="s">
        <v>696</v>
      </c>
      <c r="C141" s="0" t="s">
        <v>697</v>
      </c>
      <c r="D141" s="0" t="s">
        <v>424</v>
      </c>
    </row>
    <row r="142" customFormat="false" ht="15" hidden="false" customHeight="false" outlineLevel="0" collapsed="false">
      <c r="A142" s="0" t="s">
        <v>694</v>
      </c>
      <c r="B142" s="0" t="s">
        <v>698</v>
      </c>
      <c r="C142" s="0" t="s">
        <v>699</v>
      </c>
      <c r="D142" s="0" t="s">
        <v>424</v>
      </c>
    </row>
    <row r="143" customFormat="false" ht="15" hidden="false" customHeight="false" outlineLevel="0" collapsed="false">
      <c r="A143" s="0" t="s">
        <v>694</v>
      </c>
      <c r="B143" s="0" t="s">
        <v>700</v>
      </c>
      <c r="C143" s="0" t="s">
        <v>701</v>
      </c>
      <c r="D143" s="0" t="s">
        <v>424</v>
      </c>
    </row>
    <row r="144" customFormat="false" ht="15" hidden="false" customHeight="false" outlineLevel="0" collapsed="false">
      <c r="A144" s="0" t="s">
        <v>694</v>
      </c>
      <c r="B144" s="0" t="s">
        <v>702</v>
      </c>
      <c r="C144" s="0" t="s">
        <v>703</v>
      </c>
      <c r="D144" s="0" t="s">
        <v>424</v>
      </c>
    </row>
    <row r="145" customFormat="false" ht="15" hidden="false" customHeight="false" outlineLevel="0" collapsed="false">
      <c r="A145" s="0" t="s">
        <v>694</v>
      </c>
      <c r="B145" s="0" t="s">
        <v>704</v>
      </c>
      <c r="C145" s="0" t="s">
        <v>705</v>
      </c>
      <c r="D145" s="0" t="s">
        <v>424</v>
      </c>
    </row>
    <row r="146" customFormat="false" ht="15" hidden="false" customHeight="false" outlineLevel="0" collapsed="false">
      <c r="A146" s="0" t="s">
        <v>706</v>
      </c>
      <c r="B146" s="0" t="s">
        <v>706</v>
      </c>
      <c r="C146" s="0" t="s">
        <v>707</v>
      </c>
      <c r="D146" s="0" t="s">
        <v>708</v>
      </c>
    </row>
    <row r="147" customFormat="false" ht="15" hidden="false" customHeight="false" outlineLevel="0" collapsed="false">
      <c r="A147" s="0" t="s">
        <v>709</v>
      </c>
      <c r="B147" s="0" t="s">
        <v>709</v>
      </c>
      <c r="C147" s="0" t="s">
        <v>710</v>
      </c>
      <c r="D147" s="0" t="s">
        <v>176</v>
      </c>
    </row>
    <row r="148" customFormat="false" ht="15" hidden="false" customHeight="false" outlineLevel="0" collapsed="false">
      <c r="A148" s="0" t="s">
        <v>709</v>
      </c>
      <c r="B148" s="0" t="s">
        <v>711</v>
      </c>
      <c r="C148" s="0" t="s">
        <v>712</v>
      </c>
      <c r="D148" s="0" t="s">
        <v>176</v>
      </c>
    </row>
    <row r="149" customFormat="false" ht="15" hidden="false" customHeight="false" outlineLevel="0" collapsed="false">
      <c r="A149" s="0" t="s">
        <v>709</v>
      </c>
      <c r="B149" s="0" t="s">
        <v>713</v>
      </c>
      <c r="C149" s="0" t="s">
        <v>714</v>
      </c>
      <c r="D149" s="0" t="s">
        <v>176</v>
      </c>
    </row>
    <row r="150" customFormat="false" ht="15" hidden="false" customHeight="false" outlineLevel="0" collapsed="false">
      <c r="A150" s="0" t="s">
        <v>261</v>
      </c>
      <c r="B150" s="0" t="s">
        <v>261</v>
      </c>
      <c r="C150" s="0" t="s">
        <v>715</v>
      </c>
      <c r="D150" s="0" t="s">
        <v>716</v>
      </c>
    </row>
    <row r="151" customFormat="false" ht="15" hidden="false" customHeight="false" outlineLevel="0" collapsed="false">
      <c r="A151" s="0" t="s">
        <v>261</v>
      </c>
      <c r="B151" s="0" t="s">
        <v>717</v>
      </c>
      <c r="C151" s="0" t="s">
        <v>718</v>
      </c>
      <c r="D151" s="0" t="s">
        <v>716</v>
      </c>
    </row>
    <row r="152" customFormat="false" ht="15" hidden="false" customHeight="false" outlineLevel="0" collapsed="false">
      <c r="A152" s="0" t="s">
        <v>261</v>
      </c>
      <c r="B152" s="0" t="s">
        <v>719</v>
      </c>
      <c r="C152" s="0" t="s">
        <v>720</v>
      </c>
      <c r="D152" s="0" t="s">
        <v>716</v>
      </c>
    </row>
    <row r="153" customFormat="false" ht="15" hidden="false" customHeight="false" outlineLevel="0" collapsed="false">
      <c r="A153" s="0" t="s">
        <v>261</v>
      </c>
      <c r="B153" s="0" t="s">
        <v>721</v>
      </c>
      <c r="C153" s="0" t="s">
        <v>722</v>
      </c>
      <c r="D153" s="0" t="s">
        <v>716</v>
      </c>
    </row>
    <row r="154" customFormat="false" ht="15" hidden="false" customHeight="false" outlineLevel="0" collapsed="false">
      <c r="A154" s="0" t="s">
        <v>261</v>
      </c>
      <c r="B154" s="0" t="s">
        <v>723</v>
      </c>
      <c r="C154" s="0" t="s">
        <v>724</v>
      </c>
      <c r="D154" s="0" t="s">
        <v>716</v>
      </c>
    </row>
    <row r="155" customFormat="false" ht="15" hidden="false" customHeight="false" outlineLevel="0" collapsed="false">
      <c r="A155" s="0" t="s">
        <v>725</v>
      </c>
      <c r="B155" s="0" t="s">
        <v>725</v>
      </c>
      <c r="C155" s="0" t="s">
        <v>726</v>
      </c>
      <c r="D155" s="0" t="s">
        <v>149</v>
      </c>
    </row>
    <row r="156" customFormat="false" ht="15" hidden="false" customHeight="false" outlineLevel="0" collapsed="false">
      <c r="A156" s="0" t="s">
        <v>267</v>
      </c>
      <c r="B156" s="0" t="s">
        <v>267</v>
      </c>
      <c r="C156" s="0" t="s">
        <v>727</v>
      </c>
      <c r="D156" s="0" t="s">
        <v>137</v>
      </c>
    </row>
    <row r="157" customFormat="false" ht="15" hidden="false" customHeight="false" outlineLevel="0" collapsed="false">
      <c r="A157" s="0" t="s">
        <v>282</v>
      </c>
      <c r="B157" s="0" t="s">
        <v>282</v>
      </c>
      <c r="C157" s="0" t="s">
        <v>728</v>
      </c>
      <c r="D157" s="0" t="s">
        <v>137</v>
      </c>
    </row>
    <row r="158" customFormat="false" ht="15" hidden="false" customHeight="false" outlineLevel="0" collapsed="false">
      <c r="A158" s="0" t="s">
        <v>729</v>
      </c>
      <c r="B158" s="0" t="s">
        <v>729</v>
      </c>
      <c r="C158" s="0" t="s">
        <v>730</v>
      </c>
      <c r="D158" s="0" t="s">
        <v>137</v>
      </c>
    </row>
    <row r="159" customFormat="false" ht="15" hidden="false" customHeight="false" outlineLevel="0" collapsed="false">
      <c r="A159" s="0" t="s">
        <v>729</v>
      </c>
      <c r="B159" s="0" t="s">
        <v>731</v>
      </c>
      <c r="C159" s="0" t="s">
        <v>732</v>
      </c>
      <c r="D159" s="0" t="s">
        <v>137</v>
      </c>
    </row>
    <row r="160" customFormat="false" ht="15" hidden="false" customHeight="false" outlineLevel="0" collapsed="false">
      <c r="A160" s="0" t="s">
        <v>729</v>
      </c>
      <c r="B160" s="0" t="s">
        <v>733</v>
      </c>
      <c r="C160" s="0" t="s">
        <v>734</v>
      </c>
      <c r="D160" s="0" t="s">
        <v>137</v>
      </c>
    </row>
    <row r="161" customFormat="false" ht="15" hidden="false" customHeight="false" outlineLevel="0" collapsed="false">
      <c r="A161" s="0" t="s">
        <v>729</v>
      </c>
      <c r="B161" s="0" t="s">
        <v>735</v>
      </c>
      <c r="C161" s="0" t="s">
        <v>736</v>
      </c>
      <c r="D161" s="0" t="s">
        <v>137</v>
      </c>
    </row>
    <row r="162" customFormat="false" ht="15" hidden="false" customHeight="false" outlineLevel="0" collapsed="false">
      <c r="A162" s="0" t="s">
        <v>729</v>
      </c>
      <c r="B162" s="0" t="s">
        <v>737</v>
      </c>
      <c r="C162" s="0" t="s">
        <v>738</v>
      </c>
      <c r="D162" s="0" t="s">
        <v>137</v>
      </c>
    </row>
    <row r="163" customFormat="false" ht="15" hidden="false" customHeight="false" outlineLevel="0" collapsed="false">
      <c r="A163" s="0" t="s">
        <v>739</v>
      </c>
      <c r="B163" s="0" t="s">
        <v>739</v>
      </c>
      <c r="C163" s="0" t="s">
        <v>740</v>
      </c>
      <c r="D163" s="0" t="s">
        <v>424</v>
      </c>
    </row>
    <row r="164" customFormat="false" ht="15" hidden="false" customHeight="false" outlineLevel="0" collapsed="false">
      <c r="A164" s="0" t="s">
        <v>739</v>
      </c>
      <c r="B164" s="0" t="s">
        <v>741</v>
      </c>
      <c r="C164" s="0" t="s">
        <v>742</v>
      </c>
      <c r="D164" s="0" t="s">
        <v>424</v>
      </c>
    </row>
    <row r="165" customFormat="false" ht="15" hidden="false" customHeight="false" outlineLevel="0" collapsed="false">
      <c r="A165" s="0" t="s">
        <v>739</v>
      </c>
      <c r="B165" s="0" t="s">
        <v>743</v>
      </c>
      <c r="C165" s="0" t="s">
        <v>744</v>
      </c>
      <c r="D165" s="0" t="s">
        <v>424</v>
      </c>
    </row>
    <row r="166" customFormat="false" ht="15" hidden="false" customHeight="false" outlineLevel="0" collapsed="false">
      <c r="A166" s="0" t="s">
        <v>739</v>
      </c>
      <c r="B166" s="0" t="s">
        <v>745</v>
      </c>
      <c r="C166" s="0" t="s">
        <v>746</v>
      </c>
      <c r="D166" s="0" t="s">
        <v>424</v>
      </c>
    </row>
    <row r="167" customFormat="false" ht="15" hidden="false" customHeight="false" outlineLevel="0" collapsed="false">
      <c r="A167" s="0" t="s">
        <v>739</v>
      </c>
      <c r="B167" s="0" t="s">
        <v>747</v>
      </c>
      <c r="C167" s="0" t="s">
        <v>748</v>
      </c>
      <c r="D167" s="0" t="s">
        <v>424</v>
      </c>
    </row>
    <row r="168" customFormat="false" ht="15" hidden="false" customHeight="false" outlineLevel="0" collapsed="false">
      <c r="A168" s="0" t="s">
        <v>272</v>
      </c>
      <c r="B168" s="0" t="s">
        <v>272</v>
      </c>
      <c r="C168" s="0" t="s">
        <v>749</v>
      </c>
      <c r="D168" s="0" t="s">
        <v>750</v>
      </c>
    </row>
    <row r="169" customFormat="false" ht="15" hidden="false" customHeight="false" outlineLevel="0" collapsed="false">
      <c r="A169" s="0" t="s">
        <v>751</v>
      </c>
      <c r="B169" s="0" t="s">
        <v>751</v>
      </c>
      <c r="C169" s="0" t="s">
        <v>752</v>
      </c>
      <c r="D169" s="0" t="s">
        <v>424</v>
      </c>
    </row>
    <row r="170" customFormat="false" ht="15" hidden="false" customHeight="false" outlineLevel="0" collapsed="false">
      <c r="A170" s="0" t="s">
        <v>753</v>
      </c>
      <c r="B170" s="0" t="s">
        <v>753</v>
      </c>
      <c r="C170" s="0" t="s">
        <v>754</v>
      </c>
      <c r="D170" s="0" t="s">
        <v>424</v>
      </c>
    </row>
    <row r="171" customFormat="false" ht="15" hidden="false" customHeight="false" outlineLevel="0" collapsed="false">
      <c r="A171" s="0" t="s">
        <v>755</v>
      </c>
      <c r="B171" s="0" t="s">
        <v>755</v>
      </c>
      <c r="C171" s="0" t="s">
        <v>756</v>
      </c>
      <c r="D171" s="0" t="s">
        <v>556</v>
      </c>
    </row>
    <row r="172" customFormat="false" ht="15" hidden="false" customHeight="false" outlineLevel="0" collapsed="false">
      <c r="A172" s="0" t="s">
        <v>755</v>
      </c>
      <c r="B172" s="0" t="s">
        <v>757</v>
      </c>
      <c r="C172" s="0" t="s">
        <v>758</v>
      </c>
      <c r="D172" s="0" t="s">
        <v>556</v>
      </c>
    </row>
    <row r="173" customFormat="false" ht="15" hidden="false" customHeight="false" outlineLevel="0" collapsed="false">
      <c r="A173" s="0" t="s">
        <v>755</v>
      </c>
      <c r="B173" s="0" t="s">
        <v>759</v>
      </c>
      <c r="C173" s="0" t="s">
        <v>760</v>
      </c>
      <c r="D173" s="0" t="s">
        <v>556</v>
      </c>
    </row>
    <row r="174" customFormat="false" ht="15" hidden="false" customHeight="false" outlineLevel="0" collapsed="false">
      <c r="A174" s="0" t="s">
        <v>755</v>
      </c>
      <c r="B174" s="0" t="s">
        <v>761</v>
      </c>
      <c r="C174" s="0" t="s">
        <v>762</v>
      </c>
      <c r="D174" s="0" t="s">
        <v>556</v>
      </c>
    </row>
    <row r="175" customFormat="false" ht="15" hidden="false" customHeight="false" outlineLevel="0" collapsed="false">
      <c r="A175" s="0" t="s">
        <v>755</v>
      </c>
      <c r="B175" s="0" t="s">
        <v>763</v>
      </c>
      <c r="C175" s="0" t="s">
        <v>764</v>
      </c>
      <c r="D175" s="0" t="s">
        <v>556</v>
      </c>
    </row>
    <row r="176" customFormat="false" ht="15" hidden="false" customHeight="false" outlineLevel="0" collapsed="false">
      <c r="A176" s="0" t="s">
        <v>755</v>
      </c>
      <c r="B176" s="0" t="s">
        <v>765</v>
      </c>
      <c r="C176" s="0" t="s">
        <v>766</v>
      </c>
      <c r="D176" s="0" t="s">
        <v>556</v>
      </c>
    </row>
    <row r="177" customFormat="false" ht="15" hidden="false" customHeight="false" outlineLevel="0" collapsed="false">
      <c r="A177" s="0" t="s">
        <v>755</v>
      </c>
      <c r="B177" s="0" t="s">
        <v>767</v>
      </c>
      <c r="C177" s="0" t="s">
        <v>768</v>
      </c>
      <c r="D177" s="0" t="s">
        <v>556</v>
      </c>
    </row>
    <row r="178" customFormat="false" ht="15" hidden="false" customHeight="false" outlineLevel="0" collapsed="false">
      <c r="A178" s="0" t="s">
        <v>755</v>
      </c>
      <c r="B178" s="0" t="s">
        <v>769</v>
      </c>
      <c r="C178" s="0" t="s">
        <v>770</v>
      </c>
      <c r="D178" s="0" t="s">
        <v>556</v>
      </c>
    </row>
    <row r="179" customFormat="false" ht="15" hidden="false" customHeight="false" outlineLevel="0" collapsed="false">
      <c r="A179" s="0" t="s">
        <v>771</v>
      </c>
      <c r="B179" s="0" t="s">
        <v>771</v>
      </c>
      <c r="C179" s="0" t="s">
        <v>772</v>
      </c>
      <c r="D179" s="0" t="s">
        <v>424</v>
      </c>
    </row>
    <row r="180" customFormat="false" ht="15" hidden="false" customHeight="false" outlineLevel="0" collapsed="false">
      <c r="A180" s="0" t="s">
        <v>771</v>
      </c>
      <c r="B180" s="0" t="s">
        <v>773</v>
      </c>
      <c r="C180" s="0" t="s">
        <v>774</v>
      </c>
      <c r="D180" s="0" t="s">
        <v>424</v>
      </c>
    </row>
    <row r="181" customFormat="false" ht="15" hidden="false" customHeight="false" outlineLevel="0" collapsed="false">
      <c r="A181" s="0" t="s">
        <v>771</v>
      </c>
      <c r="B181" s="0" t="s">
        <v>775</v>
      </c>
      <c r="C181" s="0" t="s">
        <v>776</v>
      </c>
      <c r="D181" s="0" t="s">
        <v>424</v>
      </c>
    </row>
    <row r="182" customFormat="false" ht="15" hidden="false" customHeight="false" outlineLevel="0" collapsed="false">
      <c r="A182" s="0" t="s">
        <v>771</v>
      </c>
      <c r="B182" s="0" t="s">
        <v>777</v>
      </c>
      <c r="C182" s="0" t="s">
        <v>778</v>
      </c>
      <c r="D182" s="0" t="s">
        <v>424</v>
      </c>
    </row>
    <row r="183" customFormat="false" ht="15" hidden="false" customHeight="false" outlineLevel="0" collapsed="false">
      <c r="A183" s="0" t="s">
        <v>779</v>
      </c>
      <c r="B183" s="0" t="s">
        <v>779</v>
      </c>
      <c r="C183" s="0" t="s">
        <v>780</v>
      </c>
      <c r="D183" s="0" t="s">
        <v>424</v>
      </c>
    </row>
    <row r="184" customFormat="false" ht="15" hidden="false" customHeight="false" outlineLevel="0" collapsed="false">
      <c r="A184" s="0" t="s">
        <v>781</v>
      </c>
      <c r="B184" s="0" t="s">
        <v>781</v>
      </c>
      <c r="C184" s="0" t="s">
        <v>782</v>
      </c>
      <c r="D184" s="0" t="s">
        <v>424</v>
      </c>
    </row>
    <row r="185" customFormat="false" ht="15" hidden="false" customHeight="false" outlineLevel="0" collapsed="false">
      <c r="A185" s="0" t="s">
        <v>783</v>
      </c>
      <c r="B185" s="0" t="s">
        <v>783</v>
      </c>
      <c r="C185" s="0" t="s">
        <v>784</v>
      </c>
      <c r="D185" s="0" t="s">
        <v>143</v>
      </c>
    </row>
    <row r="186" customFormat="false" ht="15" hidden="false" customHeight="false" outlineLevel="0" collapsed="false">
      <c r="A186" s="0" t="s">
        <v>235</v>
      </c>
      <c r="B186" s="0" t="s">
        <v>235</v>
      </c>
      <c r="C186" s="0" t="s">
        <v>785</v>
      </c>
      <c r="D186" s="0" t="s">
        <v>146</v>
      </c>
    </row>
    <row r="187" customFormat="false" ht="15" hidden="false" customHeight="false" outlineLevel="0" collapsed="false">
      <c r="A187" s="0" t="s">
        <v>235</v>
      </c>
      <c r="B187" s="0" t="s">
        <v>786</v>
      </c>
      <c r="C187" s="0" t="s">
        <v>787</v>
      </c>
      <c r="D187" s="0" t="s">
        <v>146</v>
      </c>
    </row>
    <row r="188" customFormat="false" ht="15" hidden="false" customHeight="false" outlineLevel="0" collapsed="false">
      <c r="A188" s="0" t="s">
        <v>235</v>
      </c>
      <c r="B188" s="0" t="s">
        <v>788</v>
      </c>
      <c r="C188" s="0" t="s">
        <v>789</v>
      </c>
      <c r="D188" s="0" t="s">
        <v>146</v>
      </c>
    </row>
    <row r="189" customFormat="false" ht="15" hidden="false" customHeight="false" outlineLevel="0" collapsed="false">
      <c r="A189" s="0" t="s">
        <v>235</v>
      </c>
      <c r="B189" s="0" t="s">
        <v>790</v>
      </c>
      <c r="C189" s="0" t="s">
        <v>791</v>
      </c>
      <c r="D189" s="0" t="s">
        <v>146</v>
      </c>
    </row>
    <row r="190" customFormat="false" ht="15" hidden="false" customHeight="false" outlineLevel="0" collapsed="false">
      <c r="A190" s="0" t="s">
        <v>235</v>
      </c>
      <c r="B190" s="0" t="s">
        <v>792</v>
      </c>
      <c r="C190" s="0" t="s">
        <v>793</v>
      </c>
      <c r="D190" s="0" t="s">
        <v>146</v>
      </c>
    </row>
    <row r="191" customFormat="false" ht="15" hidden="false" customHeight="false" outlineLevel="0" collapsed="false">
      <c r="A191" s="0" t="s">
        <v>794</v>
      </c>
      <c r="B191" s="0" t="s">
        <v>794</v>
      </c>
      <c r="C191" s="0" t="s">
        <v>795</v>
      </c>
      <c r="D191" s="0" t="s">
        <v>146</v>
      </c>
    </row>
    <row r="192" customFormat="false" ht="15" hidden="false" customHeight="false" outlineLevel="0" collapsed="false">
      <c r="A192" s="0" t="s">
        <v>796</v>
      </c>
      <c r="B192" s="0" t="s">
        <v>796</v>
      </c>
      <c r="C192" s="0" t="s">
        <v>797</v>
      </c>
      <c r="D192" s="0" t="s">
        <v>128</v>
      </c>
    </row>
    <row r="193" customFormat="false" ht="15" hidden="false" customHeight="false" outlineLevel="0" collapsed="false">
      <c r="A193" s="0" t="s">
        <v>251</v>
      </c>
      <c r="B193" s="0" t="s">
        <v>251</v>
      </c>
      <c r="C193" s="0" t="s">
        <v>798</v>
      </c>
      <c r="D193" s="0" t="s">
        <v>176</v>
      </c>
    </row>
    <row r="194" customFormat="false" ht="15" hidden="false" customHeight="false" outlineLevel="0" collapsed="false">
      <c r="A194" s="0" t="s">
        <v>259</v>
      </c>
      <c r="B194" s="0" t="s">
        <v>259</v>
      </c>
      <c r="C194" s="0" t="s">
        <v>799</v>
      </c>
      <c r="D194" s="0" t="s">
        <v>176</v>
      </c>
    </row>
    <row r="195" customFormat="false" ht="15" hidden="false" customHeight="false" outlineLevel="0" collapsed="false">
      <c r="A195" s="0" t="s">
        <v>259</v>
      </c>
      <c r="B195" s="0" t="s">
        <v>800</v>
      </c>
      <c r="C195" s="0" t="s">
        <v>801</v>
      </c>
      <c r="D195" s="0" t="s">
        <v>176</v>
      </c>
    </row>
    <row r="196" customFormat="false" ht="15" hidden="false" customHeight="false" outlineLevel="0" collapsed="false">
      <c r="A196" s="0" t="s">
        <v>259</v>
      </c>
      <c r="B196" s="0" t="s">
        <v>802</v>
      </c>
      <c r="C196" s="0" t="s">
        <v>803</v>
      </c>
      <c r="D196" s="0" t="s">
        <v>176</v>
      </c>
    </row>
    <row r="197" customFormat="false" ht="15" hidden="false" customHeight="false" outlineLevel="0" collapsed="false">
      <c r="A197" s="0" t="s">
        <v>259</v>
      </c>
      <c r="B197" s="0" t="s">
        <v>804</v>
      </c>
      <c r="C197" s="0" t="s">
        <v>805</v>
      </c>
      <c r="D197" s="0" t="s">
        <v>176</v>
      </c>
    </row>
    <row r="198" customFormat="false" ht="15" hidden="false" customHeight="false" outlineLevel="0" collapsed="false">
      <c r="A198" s="0" t="s">
        <v>806</v>
      </c>
      <c r="B198" s="0" t="s">
        <v>806</v>
      </c>
      <c r="C198" s="0" t="s">
        <v>807</v>
      </c>
      <c r="D198" s="0" t="s">
        <v>176</v>
      </c>
    </row>
    <row r="199" customFormat="false" ht="15" hidden="false" customHeight="false" outlineLevel="0" collapsed="false">
      <c r="A199" s="0" t="s">
        <v>808</v>
      </c>
      <c r="B199" s="0" t="s">
        <v>808</v>
      </c>
      <c r="C199" s="0" t="s">
        <v>809</v>
      </c>
      <c r="D199" s="0" t="s">
        <v>176</v>
      </c>
    </row>
    <row r="200" customFormat="false" ht="15" hidden="false" customHeight="false" outlineLevel="0" collapsed="false">
      <c r="A200" s="0" t="s">
        <v>810</v>
      </c>
      <c r="B200" s="0" t="s">
        <v>810</v>
      </c>
      <c r="C200" s="0" t="s">
        <v>811</v>
      </c>
      <c r="D200" s="0" t="s">
        <v>137</v>
      </c>
    </row>
    <row r="201" customFormat="false" ht="15" hidden="false" customHeight="false" outlineLevel="0" collapsed="false">
      <c r="A201" s="0" t="s">
        <v>812</v>
      </c>
      <c r="B201" s="0" t="s">
        <v>812</v>
      </c>
      <c r="C201" s="0" t="s">
        <v>813</v>
      </c>
      <c r="D201" s="0" t="s">
        <v>176</v>
      </c>
    </row>
    <row r="202" customFormat="false" ht="15" hidden="false" customHeight="false" outlineLevel="0" collapsed="false">
      <c r="A202" s="0" t="s">
        <v>814</v>
      </c>
      <c r="B202" s="0" t="s">
        <v>814</v>
      </c>
      <c r="C202" s="0" t="s">
        <v>815</v>
      </c>
      <c r="D202" s="0" t="s">
        <v>137</v>
      </c>
    </row>
    <row r="203" customFormat="false" ht="15" hidden="false" customHeight="false" outlineLevel="0" collapsed="false">
      <c r="A203" s="0" t="s">
        <v>816</v>
      </c>
      <c r="B203" s="0" t="s">
        <v>816</v>
      </c>
      <c r="C203" s="0" t="s">
        <v>817</v>
      </c>
      <c r="D203" s="0" t="s">
        <v>176</v>
      </c>
    </row>
    <row r="204" customFormat="false" ht="15" hidden="false" customHeight="false" outlineLevel="0" collapsed="false">
      <c r="A204" s="0" t="s">
        <v>818</v>
      </c>
      <c r="B204" s="0" t="s">
        <v>818</v>
      </c>
      <c r="C204" s="0" t="s">
        <v>819</v>
      </c>
      <c r="D204" s="0" t="s">
        <v>128</v>
      </c>
    </row>
    <row r="205" customFormat="false" ht="15" hidden="false" customHeight="false" outlineLevel="0" collapsed="false">
      <c r="A205" s="0" t="s">
        <v>818</v>
      </c>
      <c r="B205" s="0" t="s">
        <v>820</v>
      </c>
      <c r="C205" s="0" t="s">
        <v>821</v>
      </c>
      <c r="D205" s="0" t="s">
        <v>128</v>
      </c>
    </row>
    <row r="206" customFormat="false" ht="15" hidden="false" customHeight="false" outlineLevel="0" collapsed="false">
      <c r="A206" s="0" t="s">
        <v>818</v>
      </c>
      <c r="B206" s="0" t="s">
        <v>822</v>
      </c>
      <c r="C206" s="0" t="s">
        <v>823</v>
      </c>
      <c r="D206" s="0" t="s">
        <v>128</v>
      </c>
    </row>
    <row r="207" customFormat="false" ht="15" hidden="false" customHeight="false" outlineLevel="0" collapsed="false">
      <c r="A207" s="0" t="s">
        <v>824</v>
      </c>
      <c r="B207" s="0" t="s">
        <v>824</v>
      </c>
      <c r="C207" s="0" t="s">
        <v>825</v>
      </c>
      <c r="D207" s="0" t="s">
        <v>143</v>
      </c>
    </row>
    <row r="208" customFormat="false" ht="15" hidden="false" customHeight="false" outlineLevel="0" collapsed="false">
      <c r="A208" s="0" t="s">
        <v>826</v>
      </c>
      <c r="B208" s="0" t="s">
        <v>826</v>
      </c>
      <c r="C208" s="0" t="s">
        <v>827</v>
      </c>
      <c r="D208" s="0" t="s">
        <v>424</v>
      </c>
    </row>
    <row r="209" customFormat="false" ht="15" hidden="false" customHeight="false" outlineLevel="0" collapsed="false">
      <c r="A209" s="0" t="s">
        <v>826</v>
      </c>
      <c r="B209" s="0" t="s">
        <v>828</v>
      </c>
      <c r="C209" s="0" t="s">
        <v>829</v>
      </c>
      <c r="D209" s="0" t="s">
        <v>424</v>
      </c>
    </row>
    <row r="210" customFormat="false" ht="15" hidden="false" customHeight="false" outlineLevel="0" collapsed="false">
      <c r="A210" s="0" t="s">
        <v>826</v>
      </c>
      <c r="B210" s="0" t="s">
        <v>830</v>
      </c>
      <c r="C210" s="0" t="s">
        <v>831</v>
      </c>
      <c r="D210" s="0" t="s">
        <v>424</v>
      </c>
    </row>
    <row r="211" customFormat="false" ht="15" hidden="false" customHeight="false" outlineLevel="0" collapsed="false">
      <c r="A211" s="0" t="s">
        <v>832</v>
      </c>
      <c r="B211" s="0" t="s">
        <v>832</v>
      </c>
      <c r="C211" s="0" t="s">
        <v>833</v>
      </c>
      <c r="D211" s="0" t="s">
        <v>834</v>
      </c>
    </row>
    <row r="212" customFormat="false" ht="15" hidden="false" customHeight="false" outlineLevel="0" collapsed="false">
      <c r="A212" s="0" t="s">
        <v>276</v>
      </c>
      <c r="B212" s="0" t="s">
        <v>276</v>
      </c>
      <c r="C212" s="0" t="s">
        <v>835</v>
      </c>
      <c r="D212" s="0" t="s">
        <v>602</v>
      </c>
    </row>
    <row r="213" customFormat="false" ht="15" hidden="false" customHeight="false" outlineLevel="0" collapsed="false">
      <c r="A213" s="0" t="s">
        <v>276</v>
      </c>
      <c r="B213" s="0" t="s">
        <v>836</v>
      </c>
      <c r="C213" s="0" t="s">
        <v>837</v>
      </c>
      <c r="D213" s="0" t="s">
        <v>602</v>
      </c>
    </row>
    <row r="214" customFormat="false" ht="15" hidden="false" customHeight="false" outlineLevel="0" collapsed="false">
      <c r="A214" s="0" t="s">
        <v>276</v>
      </c>
      <c r="B214" s="0" t="s">
        <v>838</v>
      </c>
      <c r="C214" s="0" t="s">
        <v>839</v>
      </c>
      <c r="D214" s="0" t="s">
        <v>602</v>
      </c>
    </row>
    <row r="215" customFormat="false" ht="15" hidden="false" customHeight="false" outlineLevel="0" collapsed="false">
      <c r="A215" s="0" t="s">
        <v>276</v>
      </c>
      <c r="B215" s="0" t="s">
        <v>840</v>
      </c>
      <c r="C215" s="0" t="s">
        <v>841</v>
      </c>
      <c r="D215" s="0" t="s">
        <v>602</v>
      </c>
    </row>
    <row r="216" customFormat="false" ht="15" hidden="false" customHeight="false" outlineLevel="0" collapsed="false">
      <c r="A216" s="0" t="s">
        <v>276</v>
      </c>
      <c r="B216" s="0" t="s">
        <v>842</v>
      </c>
      <c r="C216" s="0" t="s">
        <v>843</v>
      </c>
      <c r="D216" s="0" t="s">
        <v>602</v>
      </c>
    </row>
    <row r="217" customFormat="false" ht="15" hidden="false" customHeight="false" outlineLevel="0" collapsed="false">
      <c r="A217" s="0" t="s">
        <v>276</v>
      </c>
      <c r="B217" s="0" t="s">
        <v>844</v>
      </c>
      <c r="C217" s="0" t="s">
        <v>845</v>
      </c>
      <c r="D217" s="0" t="s">
        <v>602</v>
      </c>
    </row>
    <row r="218" customFormat="false" ht="15" hidden="false" customHeight="false" outlineLevel="0" collapsed="false">
      <c r="A218" s="0" t="s">
        <v>846</v>
      </c>
      <c r="B218" s="0" t="s">
        <v>846</v>
      </c>
      <c r="C218" s="0" t="s">
        <v>847</v>
      </c>
      <c r="D218" s="0" t="s">
        <v>137</v>
      </c>
    </row>
    <row r="219" customFormat="false" ht="15" hidden="false" customHeight="false" outlineLevel="0" collapsed="false">
      <c r="A219" s="0" t="s">
        <v>241</v>
      </c>
      <c r="B219" s="0" t="s">
        <v>241</v>
      </c>
      <c r="C219" s="0" t="s">
        <v>848</v>
      </c>
      <c r="D219" s="0" t="s">
        <v>126</v>
      </c>
    </row>
    <row r="220" customFormat="false" ht="15" hidden="false" customHeight="false" outlineLevel="0" collapsed="false">
      <c r="A220" s="0" t="s">
        <v>241</v>
      </c>
      <c r="B220" s="0" t="s">
        <v>849</v>
      </c>
      <c r="C220" s="0" t="s">
        <v>850</v>
      </c>
      <c r="D220" s="0" t="s">
        <v>126</v>
      </c>
    </row>
    <row r="221" customFormat="false" ht="15" hidden="false" customHeight="false" outlineLevel="0" collapsed="false">
      <c r="A221" s="0" t="s">
        <v>241</v>
      </c>
      <c r="B221" s="0" t="s">
        <v>851</v>
      </c>
      <c r="C221" s="0" t="s">
        <v>852</v>
      </c>
      <c r="D221" s="0" t="s">
        <v>126</v>
      </c>
    </row>
    <row r="222" customFormat="false" ht="15" hidden="false" customHeight="false" outlineLevel="0" collapsed="false">
      <c r="A222" s="0" t="s">
        <v>241</v>
      </c>
      <c r="B222" s="0" t="s">
        <v>853</v>
      </c>
      <c r="C222" s="0" t="s">
        <v>854</v>
      </c>
      <c r="D222" s="0" t="s">
        <v>126</v>
      </c>
    </row>
    <row r="223" customFormat="false" ht="15" hidden="false" customHeight="false" outlineLevel="0" collapsed="false">
      <c r="A223" s="0" t="s">
        <v>855</v>
      </c>
      <c r="B223" s="0" t="s">
        <v>855</v>
      </c>
      <c r="C223" s="0" t="s">
        <v>856</v>
      </c>
      <c r="D223" s="0" t="s">
        <v>126</v>
      </c>
    </row>
    <row r="224" customFormat="false" ht="15" hidden="false" customHeight="false" outlineLevel="0" collapsed="false">
      <c r="A224" s="0" t="s">
        <v>855</v>
      </c>
      <c r="B224" s="0" t="s">
        <v>857</v>
      </c>
      <c r="C224" s="0" t="s">
        <v>858</v>
      </c>
      <c r="D224" s="0" t="s">
        <v>126</v>
      </c>
    </row>
    <row r="225" customFormat="false" ht="15" hidden="false" customHeight="false" outlineLevel="0" collapsed="false">
      <c r="A225" s="0" t="s">
        <v>855</v>
      </c>
      <c r="B225" s="0" t="s">
        <v>859</v>
      </c>
      <c r="C225" s="0" t="s">
        <v>860</v>
      </c>
      <c r="D225" s="0" t="s">
        <v>126</v>
      </c>
    </row>
    <row r="226" customFormat="false" ht="15" hidden="false" customHeight="false" outlineLevel="0" collapsed="false">
      <c r="A226" s="0" t="s">
        <v>855</v>
      </c>
      <c r="B226" s="0" t="s">
        <v>861</v>
      </c>
      <c r="C226" s="0" t="s">
        <v>862</v>
      </c>
      <c r="D226" s="0" t="s">
        <v>126</v>
      </c>
    </row>
    <row r="227" customFormat="false" ht="15" hidden="false" customHeight="false" outlineLevel="0" collapsed="false">
      <c r="A227" s="0" t="s">
        <v>855</v>
      </c>
      <c r="B227" s="0" t="s">
        <v>863</v>
      </c>
      <c r="C227" s="0" t="s">
        <v>864</v>
      </c>
      <c r="D227" s="0" t="s">
        <v>126</v>
      </c>
    </row>
    <row r="228" customFormat="false" ht="15" hidden="false" customHeight="false" outlineLevel="0" collapsed="false">
      <c r="A228" s="0" t="s">
        <v>855</v>
      </c>
      <c r="B228" s="0" t="s">
        <v>865</v>
      </c>
      <c r="C228" s="0" t="s">
        <v>866</v>
      </c>
      <c r="D228" s="0" t="s">
        <v>126</v>
      </c>
    </row>
    <row r="229" customFormat="false" ht="15" hidden="false" customHeight="false" outlineLevel="0" collapsed="false">
      <c r="A229" s="0" t="s">
        <v>855</v>
      </c>
      <c r="B229" s="0" t="s">
        <v>867</v>
      </c>
      <c r="C229" s="0" t="s">
        <v>868</v>
      </c>
      <c r="D229" s="0" t="s">
        <v>126</v>
      </c>
    </row>
    <row r="230" customFormat="false" ht="15" hidden="false" customHeight="false" outlineLevel="0" collapsed="false">
      <c r="A230" s="0" t="s">
        <v>869</v>
      </c>
      <c r="B230" s="0" t="s">
        <v>869</v>
      </c>
      <c r="C230" s="0" t="s">
        <v>870</v>
      </c>
      <c r="D230" s="0" t="s">
        <v>128</v>
      </c>
    </row>
    <row r="231" customFormat="false" ht="15" hidden="false" customHeight="false" outlineLevel="0" collapsed="false">
      <c r="A231" s="0" t="s">
        <v>871</v>
      </c>
      <c r="B231" s="0" t="s">
        <v>871</v>
      </c>
      <c r="C231" s="0" t="s">
        <v>872</v>
      </c>
      <c r="D231" s="0" t="s">
        <v>126</v>
      </c>
    </row>
    <row r="232" customFormat="false" ht="15" hidden="false" customHeight="false" outlineLevel="0" collapsed="false">
      <c r="A232" s="0" t="s">
        <v>873</v>
      </c>
      <c r="B232" s="0" t="s">
        <v>873</v>
      </c>
      <c r="C232" s="0" t="s">
        <v>874</v>
      </c>
      <c r="D232" s="0" t="s">
        <v>176</v>
      </c>
    </row>
    <row r="233" customFormat="false" ht="15" hidden="false" customHeight="false" outlineLevel="0" collapsed="false">
      <c r="A233" s="0" t="s">
        <v>875</v>
      </c>
      <c r="B233" s="0" t="s">
        <v>875</v>
      </c>
      <c r="C233" s="0" t="s">
        <v>876</v>
      </c>
      <c r="D233" s="0" t="s">
        <v>146</v>
      </c>
    </row>
    <row r="234" customFormat="false" ht="15" hidden="false" customHeight="false" outlineLevel="0" collapsed="false">
      <c r="A234" s="0" t="s">
        <v>877</v>
      </c>
      <c r="B234" s="0" t="s">
        <v>877</v>
      </c>
      <c r="C234" s="0" t="s">
        <v>878</v>
      </c>
      <c r="D234" s="0" t="s">
        <v>879</v>
      </c>
    </row>
    <row r="235" customFormat="false" ht="15" hidden="false" customHeight="false" outlineLevel="0" collapsed="false">
      <c r="A235" s="0" t="s">
        <v>239</v>
      </c>
      <c r="B235" s="0" t="s">
        <v>239</v>
      </c>
      <c r="C235" s="0" t="s">
        <v>880</v>
      </c>
      <c r="D235" s="0" t="s">
        <v>879</v>
      </c>
    </row>
    <row r="236" customFormat="false" ht="15" hidden="false" customHeight="false" outlineLevel="0" collapsed="false">
      <c r="A236" s="0" t="s">
        <v>881</v>
      </c>
      <c r="B236" s="0" t="s">
        <v>881</v>
      </c>
      <c r="C236" s="0" t="s">
        <v>882</v>
      </c>
      <c r="D236" s="0" t="s">
        <v>879</v>
      </c>
    </row>
    <row r="237" customFormat="false" ht="15" hidden="false" customHeight="false" outlineLevel="0" collapsed="false">
      <c r="A237" s="0" t="s">
        <v>881</v>
      </c>
      <c r="B237" s="0" t="s">
        <v>883</v>
      </c>
      <c r="C237" s="0" t="s">
        <v>884</v>
      </c>
      <c r="D237" s="0" t="s">
        <v>879</v>
      </c>
    </row>
    <row r="238" customFormat="false" ht="15" hidden="false" customHeight="false" outlineLevel="0" collapsed="false">
      <c r="A238" s="0" t="s">
        <v>881</v>
      </c>
      <c r="B238" s="0" t="s">
        <v>885</v>
      </c>
      <c r="C238" s="0" t="s">
        <v>886</v>
      </c>
      <c r="D238" s="0" t="s">
        <v>879</v>
      </c>
    </row>
    <row r="239" customFormat="false" ht="15" hidden="false" customHeight="false" outlineLevel="0" collapsed="false">
      <c r="A239" s="0" t="s">
        <v>881</v>
      </c>
      <c r="B239" s="0" t="s">
        <v>887</v>
      </c>
      <c r="C239" s="0" t="s">
        <v>888</v>
      </c>
      <c r="D239" s="0" t="s">
        <v>879</v>
      </c>
    </row>
    <row r="240" customFormat="false" ht="15" hidden="false" customHeight="false" outlineLevel="0" collapsed="false">
      <c r="A240" s="0" t="s">
        <v>889</v>
      </c>
      <c r="B240" s="0" t="s">
        <v>889</v>
      </c>
      <c r="C240" s="0" t="s">
        <v>890</v>
      </c>
      <c r="D240" s="0" t="s">
        <v>891</v>
      </c>
    </row>
    <row r="241" customFormat="false" ht="15" hidden="false" customHeight="false" outlineLevel="0" collapsed="false">
      <c r="A241" s="0" t="s">
        <v>892</v>
      </c>
      <c r="B241" s="0" t="s">
        <v>892</v>
      </c>
      <c r="C241" s="0" t="s">
        <v>893</v>
      </c>
      <c r="D241" s="0" t="s">
        <v>879</v>
      </c>
    </row>
    <row r="242" customFormat="false" ht="15" hidden="false" customHeight="false" outlineLevel="0" collapsed="false">
      <c r="A242" s="0" t="s">
        <v>894</v>
      </c>
      <c r="B242" s="0" t="s">
        <v>894</v>
      </c>
      <c r="C242" s="0" t="s">
        <v>895</v>
      </c>
      <c r="D242" s="0" t="s">
        <v>879</v>
      </c>
    </row>
    <row r="243" customFormat="false" ht="15" hidden="false" customHeight="false" outlineLevel="0" collapsed="false">
      <c r="A243" s="0" t="s">
        <v>896</v>
      </c>
      <c r="B243" s="0" t="s">
        <v>896</v>
      </c>
      <c r="C243" s="0" t="s">
        <v>897</v>
      </c>
      <c r="D243" s="0" t="s">
        <v>137</v>
      </c>
    </row>
    <row r="244" customFormat="false" ht="15" hidden="false" customHeight="false" outlineLevel="0" collapsed="false">
      <c r="A244" s="0" t="s">
        <v>898</v>
      </c>
      <c r="B244" s="0" t="s">
        <v>898</v>
      </c>
      <c r="C244" s="0" t="s">
        <v>899</v>
      </c>
      <c r="D244" s="0" t="s">
        <v>128</v>
      </c>
    </row>
    <row r="245" customFormat="false" ht="15" hidden="false" customHeight="false" outlineLevel="0" collapsed="false">
      <c r="A245" s="0" t="s">
        <v>247</v>
      </c>
      <c r="B245" s="0" t="s">
        <v>247</v>
      </c>
      <c r="C245" s="0" t="s">
        <v>900</v>
      </c>
      <c r="D245" s="0" t="s">
        <v>143</v>
      </c>
    </row>
    <row r="246" customFormat="false" ht="15" hidden="false" customHeight="false" outlineLevel="0" collapsed="false">
      <c r="A246" s="0" t="s">
        <v>901</v>
      </c>
      <c r="B246" s="0" t="s">
        <v>901</v>
      </c>
      <c r="C246" s="0" t="s">
        <v>902</v>
      </c>
      <c r="D246" s="0" t="s">
        <v>143</v>
      </c>
    </row>
    <row r="247" customFormat="false" ht="15" hidden="false" customHeight="false" outlineLevel="0" collapsed="false">
      <c r="A247" s="0" t="s">
        <v>901</v>
      </c>
      <c r="B247" s="0" t="s">
        <v>903</v>
      </c>
      <c r="C247" s="0" t="s">
        <v>904</v>
      </c>
      <c r="D247" s="0" t="s">
        <v>143</v>
      </c>
    </row>
    <row r="248" customFormat="false" ht="15" hidden="false" customHeight="false" outlineLevel="0" collapsed="false">
      <c r="A248" s="0" t="s">
        <v>901</v>
      </c>
      <c r="B248" s="0" t="s">
        <v>905</v>
      </c>
      <c r="C248" s="0" t="s">
        <v>906</v>
      </c>
      <c r="D248" s="0" t="s">
        <v>143</v>
      </c>
    </row>
    <row r="249" customFormat="false" ht="15" hidden="false" customHeight="false" outlineLevel="0" collapsed="false">
      <c r="A249" s="0" t="s">
        <v>901</v>
      </c>
      <c r="B249" s="0" t="s">
        <v>907</v>
      </c>
      <c r="C249" s="0" t="s">
        <v>908</v>
      </c>
      <c r="D249" s="0" t="s">
        <v>143</v>
      </c>
    </row>
    <row r="250" customFormat="false" ht="15" hidden="false" customHeight="false" outlineLevel="0" collapsed="false">
      <c r="A250" s="0" t="s">
        <v>909</v>
      </c>
      <c r="B250" s="0" t="s">
        <v>909</v>
      </c>
      <c r="C250" s="0" t="s">
        <v>910</v>
      </c>
      <c r="D250" s="0" t="s">
        <v>911</v>
      </c>
    </row>
    <row r="251" customFormat="false" ht="15" hidden="false" customHeight="false" outlineLevel="0" collapsed="false">
      <c r="A251" s="0" t="s">
        <v>909</v>
      </c>
      <c r="B251" s="0" t="s">
        <v>912</v>
      </c>
      <c r="C251" s="0" t="s">
        <v>913</v>
      </c>
      <c r="D251" s="0" t="s">
        <v>911</v>
      </c>
    </row>
    <row r="252" customFormat="false" ht="15" hidden="false" customHeight="false" outlineLevel="0" collapsed="false">
      <c r="A252" s="0" t="s">
        <v>909</v>
      </c>
      <c r="B252" s="0" t="s">
        <v>914</v>
      </c>
      <c r="C252" s="0" t="s">
        <v>915</v>
      </c>
      <c r="D252" s="0" t="s">
        <v>911</v>
      </c>
    </row>
    <row r="253" customFormat="false" ht="15" hidden="false" customHeight="false" outlineLevel="0" collapsed="false">
      <c r="A253" s="0" t="s">
        <v>916</v>
      </c>
      <c r="B253" s="0" t="s">
        <v>916</v>
      </c>
      <c r="C253" s="0" t="s">
        <v>917</v>
      </c>
      <c r="D253" s="0" t="s">
        <v>128</v>
      </c>
    </row>
    <row r="254" customFormat="false" ht="15" hidden="false" customHeight="false" outlineLevel="0" collapsed="false">
      <c r="A254" s="0" t="s">
        <v>918</v>
      </c>
      <c r="B254" s="0" t="s">
        <v>918</v>
      </c>
      <c r="C254" s="0" t="s">
        <v>919</v>
      </c>
      <c r="D254" s="0" t="s">
        <v>149</v>
      </c>
    </row>
    <row r="255" customFormat="false" ht="15" hidden="false" customHeight="false" outlineLevel="0" collapsed="false">
      <c r="A255" s="0" t="s">
        <v>920</v>
      </c>
      <c r="B255" s="0" t="s">
        <v>920</v>
      </c>
      <c r="C255" s="0" t="s">
        <v>921</v>
      </c>
      <c r="D255" s="0" t="s">
        <v>128</v>
      </c>
    </row>
    <row r="256" customFormat="false" ht="15" hidden="false" customHeight="false" outlineLevel="0" collapsed="false">
      <c r="A256" s="0" t="s">
        <v>922</v>
      </c>
      <c r="B256" s="0" t="s">
        <v>922</v>
      </c>
      <c r="C256" s="0" t="s">
        <v>923</v>
      </c>
      <c r="D256" s="0" t="s">
        <v>146</v>
      </c>
    </row>
    <row r="257" customFormat="false" ht="15" hidden="false" customHeight="false" outlineLevel="0" collapsed="false">
      <c r="A257" s="0" t="s">
        <v>924</v>
      </c>
      <c r="B257" s="0" t="s">
        <v>924</v>
      </c>
      <c r="C257" s="0" t="s">
        <v>925</v>
      </c>
      <c r="D257" s="0" t="s">
        <v>176</v>
      </c>
    </row>
    <row r="258" customFormat="false" ht="15" hidden="false" customHeight="false" outlineLevel="0" collapsed="false">
      <c r="A258" s="0" t="s">
        <v>924</v>
      </c>
      <c r="B258" s="0" t="s">
        <v>926</v>
      </c>
      <c r="C258" s="0" t="s">
        <v>927</v>
      </c>
      <c r="D258" s="0" t="s">
        <v>176</v>
      </c>
    </row>
    <row r="259" customFormat="false" ht="15" hidden="false" customHeight="false" outlineLevel="0" collapsed="false">
      <c r="A259" s="0" t="s">
        <v>924</v>
      </c>
      <c r="B259" s="0" t="s">
        <v>928</v>
      </c>
      <c r="C259" s="0" t="s">
        <v>929</v>
      </c>
      <c r="D259" s="0" t="s">
        <v>176</v>
      </c>
    </row>
    <row r="260" customFormat="false" ht="15" hidden="false" customHeight="false" outlineLevel="0" collapsed="false">
      <c r="A260" s="0" t="s">
        <v>924</v>
      </c>
      <c r="B260" s="0" t="s">
        <v>930</v>
      </c>
      <c r="C260" s="0" t="s">
        <v>931</v>
      </c>
      <c r="D260" s="0" t="s">
        <v>176</v>
      </c>
    </row>
    <row r="261" customFormat="false" ht="15" hidden="false" customHeight="false" outlineLevel="0" collapsed="false">
      <c r="A261" s="0" t="s">
        <v>924</v>
      </c>
      <c r="B261" s="0" t="s">
        <v>932</v>
      </c>
      <c r="C261" s="0" t="s">
        <v>933</v>
      </c>
      <c r="D261" s="0" t="s">
        <v>176</v>
      </c>
    </row>
    <row r="262" customFormat="false" ht="15" hidden="false" customHeight="false" outlineLevel="0" collapsed="false">
      <c r="A262" s="0" t="s">
        <v>924</v>
      </c>
      <c r="B262" s="0" t="s">
        <v>934</v>
      </c>
      <c r="C262" s="0" t="s">
        <v>935</v>
      </c>
      <c r="D262" s="0" t="s">
        <v>176</v>
      </c>
    </row>
    <row r="263" customFormat="false" ht="15" hidden="false" customHeight="false" outlineLevel="0" collapsed="false">
      <c r="A263" s="0" t="s">
        <v>936</v>
      </c>
      <c r="B263" s="0" t="s">
        <v>936</v>
      </c>
      <c r="C263" s="0" t="s">
        <v>937</v>
      </c>
      <c r="D263" s="0" t="s">
        <v>128</v>
      </c>
    </row>
    <row r="264" customFormat="false" ht="15" hidden="false" customHeight="false" outlineLevel="0" collapsed="false">
      <c r="A264" s="0" t="s">
        <v>936</v>
      </c>
      <c r="B264" s="0" t="s">
        <v>938</v>
      </c>
      <c r="C264" s="0" t="s">
        <v>939</v>
      </c>
      <c r="D264" s="0" t="s">
        <v>128</v>
      </c>
    </row>
    <row r="265" customFormat="false" ht="15" hidden="false" customHeight="false" outlineLevel="0" collapsed="false">
      <c r="A265" s="0" t="s">
        <v>936</v>
      </c>
      <c r="B265" s="0" t="s">
        <v>940</v>
      </c>
      <c r="C265" s="0" t="s">
        <v>941</v>
      </c>
      <c r="D265" s="0" t="s">
        <v>128</v>
      </c>
    </row>
    <row r="266" customFormat="false" ht="15" hidden="false" customHeight="false" outlineLevel="0" collapsed="false">
      <c r="A266" s="0" t="s">
        <v>942</v>
      </c>
      <c r="B266" s="0" t="s">
        <v>942</v>
      </c>
      <c r="C266" s="0" t="s">
        <v>943</v>
      </c>
      <c r="D266" s="0" t="s">
        <v>137</v>
      </c>
    </row>
    <row r="267" customFormat="false" ht="15" hidden="false" customHeight="false" outlineLevel="0" collapsed="false">
      <c r="A267" s="0" t="s">
        <v>257</v>
      </c>
      <c r="B267" s="0" t="s">
        <v>257</v>
      </c>
      <c r="C267" s="0" t="s">
        <v>944</v>
      </c>
      <c r="D267" s="0" t="s">
        <v>128</v>
      </c>
    </row>
    <row r="268" customFormat="false" ht="15" hidden="false" customHeight="false" outlineLevel="0" collapsed="false">
      <c r="A268" s="0" t="s">
        <v>257</v>
      </c>
      <c r="B268" s="0" t="s">
        <v>945</v>
      </c>
      <c r="C268" s="0" t="s">
        <v>946</v>
      </c>
      <c r="D268" s="0" t="s">
        <v>128</v>
      </c>
    </row>
    <row r="269" customFormat="false" ht="15" hidden="false" customHeight="false" outlineLevel="0" collapsed="false">
      <c r="A269" s="0" t="s">
        <v>257</v>
      </c>
      <c r="B269" s="0" t="s">
        <v>947</v>
      </c>
      <c r="C269" s="0" t="s">
        <v>948</v>
      </c>
      <c r="D269" s="0" t="s">
        <v>128</v>
      </c>
    </row>
    <row r="270" customFormat="false" ht="15" hidden="false" customHeight="false" outlineLevel="0" collapsed="false">
      <c r="A270" s="0" t="s">
        <v>257</v>
      </c>
      <c r="B270" s="0" t="s">
        <v>949</v>
      </c>
      <c r="C270" s="0" t="s">
        <v>950</v>
      </c>
      <c r="D270" s="0" t="s">
        <v>128</v>
      </c>
    </row>
    <row r="271" customFormat="false" ht="15" hidden="false" customHeight="false" outlineLevel="0" collapsed="false">
      <c r="A271" s="0" t="s">
        <v>257</v>
      </c>
      <c r="B271" s="0" t="s">
        <v>951</v>
      </c>
      <c r="C271" s="0" t="s">
        <v>952</v>
      </c>
      <c r="D271" s="0" t="s">
        <v>128</v>
      </c>
    </row>
    <row r="272" customFormat="false" ht="15" hidden="false" customHeight="false" outlineLevel="0" collapsed="false">
      <c r="A272" s="0" t="s">
        <v>257</v>
      </c>
      <c r="B272" s="0" t="s">
        <v>953</v>
      </c>
      <c r="C272" s="0" t="s">
        <v>954</v>
      </c>
      <c r="D272" s="0" t="s">
        <v>128</v>
      </c>
    </row>
    <row r="273" customFormat="false" ht="15" hidden="false" customHeight="false" outlineLevel="0" collapsed="false">
      <c r="A273" s="0" t="s">
        <v>257</v>
      </c>
      <c r="B273" s="0" t="s">
        <v>955</v>
      </c>
      <c r="C273" s="0" t="s">
        <v>956</v>
      </c>
      <c r="D273" s="0" t="s">
        <v>128</v>
      </c>
    </row>
    <row r="274" customFormat="false" ht="15" hidden="false" customHeight="false" outlineLevel="0" collapsed="false">
      <c r="A274" s="0" t="s">
        <v>257</v>
      </c>
      <c r="B274" s="0" t="s">
        <v>957</v>
      </c>
      <c r="C274" s="0" t="s">
        <v>958</v>
      </c>
      <c r="D274" s="0" t="s">
        <v>128</v>
      </c>
    </row>
    <row r="275" customFormat="false" ht="15" hidden="false" customHeight="false" outlineLevel="0" collapsed="false">
      <c r="A275" s="0" t="s">
        <v>257</v>
      </c>
      <c r="B275" s="0" t="s">
        <v>959</v>
      </c>
      <c r="C275" s="0" t="s">
        <v>960</v>
      </c>
      <c r="D275" s="0" t="s">
        <v>128</v>
      </c>
    </row>
    <row r="276" customFormat="false" ht="15" hidden="false" customHeight="false" outlineLevel="0" collapsed="false">
      <c r="A276" s="0" t="s">
        <v>257</v>
      </c>
      <c r="B276" s="0" t="s">
        <v>961</v>
      </c>
      <c r="C276" s="0" t="s">
        <v>962</v>
      </c>
      <c r="D276" s="0" t="s">
        <v>128</v>
      </c>
    </row>
    <row r="277" customFormat="false" ht="15" hidden="false" customHeight="false" outlineLevel="0" collapsed="false">
      <c r="A277" s="0" t="s">
        <v>257</v>
      </c>
      <c r="B277" s="0" t="s">
        <v>963</v>
      </c>
      <c r="C277" s="0" t="s">
        <v>964</v>
      </c>
      <c r="D277" s="0" t="s">
        <v>128</v>
      </c>
    </row>
    <row r="278" customFormat="false" ht="15" hidden="false" customHeight="false" outlineLevel="0" collapsed="false">
      <c r="A278" s="0" t="s">
        <v>257</v>
      </c>
      <c r="B278" s="0" t="s">
        <v>965</v>
      </c>
      <c r="C278" s="0" t="s">
        <v>966</v>
      </c>
      <c r="D278" s="0" t="s">
        <v>128</v>
      </c>
    </row>
    <row r="279" customFormat="false" ht="15" hidden="false" customHeight="false" outlineLevel="0" collapsed="false">
      <c r="A279" s="0" t="s">
        <v>257</v>
      </c>
      <c r="B279" s="0" t="s">
        <v>967</v>
      </c>
      <c r="C279" s="0" t="s">
        <v>968</v>
      </c>
      <c r="D279" s="0" t="s">
        <v>128</v>
      </c>
    </row>
    <row r="280" customFormat="false" ht="15" hidden="false" customHeight="false" outlineLevel="0" collapsed="false">
      <c r="A280" s="0" t="s">
        <v>257</v>
      </c>
      <c r="B280" s="0" t="s">
        <v>969</v>
      </c>
      <c r="C280" s="0" t="s">
        <v>970</v>
      </c>
      <c r="D280" s="0" t="s">
        <v>128</v>
      </c>
    </row>
    <row r="281" customFormat="false" ht="15" hidden="false" customHeight="false" outlineLevel="0" collapsed="false">
      <c r="A281" s="0" t="s">
        <v>257</v>
      </c>
      <c r="B281" s="0" t="s">
        <v>971</v>
      </c>
      <c r="C281" s="0" t="s">
        <v>972</v>
      </c>
      <c r="D281" s="0" t="s">
        <v>128</v>
      </c>
    </row>
    <row r="282" customFormat="false" ht="15" hidden="false" customHeight="false" outlineLevel="0" collapsed="false">
      <c r="A282" s="0" t="s">
        <v>973</v>
      </c>
      <c r="B282" s="0" t="s">
        <v>973</v>
      </c>
      <c r="C282" s="0" t="s">
        <v>974</v>
      </c>
      <c r="D282" s="0" t="s">
        <v>424</v>
      </c>
    </row>
    <row r="283" customFormat="false" ht="15" hidden="false" customHeight="false" outlineLevel="0" collapsed="false">
      <c r="A283" s="0" t="s">
        <v>306</v>
      </c>
      <c r="B283" s="0" t="s">
        <v>306</v>
      </c>
      <c r="C283" s="0" t="s">
        <v>975</v>
      </c>
      <c r="D283" s="0" t="s">
        <v>128</v>
      </c>
    </row>
    <row r="284" customFormat="false" ht="15" hidden="false" customHeight="false" outlineLevel="0" collapsed="false">
      <c r="A284" s="0" t="s">
        <v>976</v>
      </c>
      <c r="B284" s="0" t="s">
        <v>976</v>
      </c>
      <c r="C284" s="0" t="s">
        <v>977</v>
      </c>
      <c r="D284" s="0" t="s">
        <v>128</v>
      </c>
    </row>
    <row r="285" customFormat="false" ht="15" hidden="false" customHeight="false" outlineLevel="0" collapsed="false">
      <c r="A285" s="0" t="s">
        <v>978</v>
      </c>
      <c r="B285" s="0" t="s">
        <v>978</v>
      </c>
      <c r="C285" s="0" t="s">
        <v>979</v>
      </c>
      <c r="D285" s="0" t="s">
        <v>128</v>
      </c>
    </row>
    <row r="286" customFormat="false" ht="15" hidden="false" customHeight="false" outlineLevel="0" collapsed="false">
      <c r="A286" s="0" t="s">
        <v>978</v>
      </c>
      <c r="B286" s="0" t="s">
        <v>980</v>
      </c>
      <c r="C286" s="0" t="s">
        <v>981</v>
      </c>
      <c r="D286" s="0" t="s">
        <v>128</v>
      </c>
    </row>
    <row r="287" customFormat="false" ht="15" hidden="false" customHeight="false" outlineLevel="0" collapsed="false">
      <c r="A287" s="0" t="s">
        <v>978</v>
      </c>
      <c r="B287" s="0" t="s">
        <v>982</v>
      </c>
      <c r="C287" s="0" t="s">
        <v>983</v>
      </c>
      <c r="D287" s="0" t="s">
        <v>128</v>
      </c>
    </row>
    <row r="288" customFormat="false" ht="15" hidden="false" customHeight="false" outlineLevel="0" collapsed="false">
      <c r="A288" s="0" t="s">
        <v>984</v>
      </c>
      <c r="B288" s="0" t="s">
        <v>984</v>
      </c>
      <c r="C288" s="0" t="s">
        <v>985</v>
      </c>
      <c r="D288" s="0" t="s">
        <v>128</v>
      </c>
    </row>
    <row r="289" customFormat="false" ht="15" hidden="false" customHeight="false" outlineLevel="0" collapsed="false">
      <c r="A289" s="0" t="s">
        <v>984</v>
      </c>
      <c r="B289" s="0" t="s">
        <v>986</v>
      </c>
      <c r="C289" s="0" t="s">
        <v>987</v>
      </c>
      <c r="D289" s="0" t="s">
        <v>128</v>
      </c>
    </row>
    <row r="290" customFormat="false" ht="15" hidden="false" customHeight="false" outlineLevel="0" collapsed="false">
      <c r="A290" s="0" t="s">
        <v>984</v>
      </c>
      <c r="B290" s="0" t="s">
        <v>988</v>
      </c>
      <c r="C290" s="0" t="s">
        <v>989</v>
      </c>
      <c r="D290" s="0" t="s">
        <v>128</v>
      </c>
    </row>
    <row r="291" customFormat="false" ht="15" hidden="false" customHeight="false" outlineLevel="0" collapsed="false">
      <c r="A291" s="0" t="s">
        <v>990</v>
      </c>
      <c r="B291" s="0" t="s">
        <v>990</v>
      </c>
      <c r="C291" s="0" t="s">
        <v>991</v>
      </c>
      <c r="D291" s="0" t="s">
        <v>137</v>
      </c>
    </row>
    <row r="292" customFormat="false" ht="15" hidden="false" customHeight="false" outlineLevel="0" collapsed="false">
      <c r="A292" s="0" t="s">
        <v>992</v>
      </c>
      <c r="B292" s="0" t="s">
        <v>992</v>
      </c>
      <c r="C292" s="0" t="s">
        <v>993</v>
      </c>
      <c r="D292" s="0" t="s">
        <v>602</v>
      </c>
    </row>
    <row r="293" customFormat="false" ht="15" hidden="false" customHeight="false" outlineLevel="0" collapsed="false">
      <c r="A293" s="0" t="s">
        <v>992</v>
      </c>
      <c r="B293" s="0" t="s">
        <v>994</v>
      </c>
      <c r="C293" s="0" t="s">
        <v>995</v>
      </c>
      <c r="D293" s="0" t="s">
        <v>602</v>
      </c>
    </row>
    <row r="294" customFormat="false" ht="15" hidden="false" customHeight="false" outlineLevel="0" collapsed="false">
      <c r="A294" s="0" t="s">
        <v>992</v>
      </c>
      <c r="B294" s="0" t="s">
        <v>996</v>
      </c>
      <c r="C294" s="0" t="s">
        <v>997</v>
      </c>
      <c r="D294" s="0" t="s">
        <v>602</v>
      </c>
    </row>
    <row r="295" customFormat="false" ht="15" hidden="false" customHeight="false" outlineLevel="0" collapsed="false">
      <c r="A295" s="0" t="s">
        <v>998</v>
      </c>
      <c r="B295" s="0" t="s">
        <v>998</v>
      </c>
      <c r="C295" s="0" t="s">
        <v>999</v>
      </c>
      <c r="D295" s="0" t="s">
        <v>1000</v>
      </c>
    </row>
    <row r="296" customFormat="false" ht="15" hidden="false" customHeight="false" outlineLevel="0" collapsed="false">
      <c r="A296" s="0" t="s">
        <v>998</v>
      </c>
      <c r="B296" s="0" t="s">
        <v>1001</v>
      </c>
      <c r="C296" s="0" t="s">
        <v>1002</v>
      </c>
      <c r="D296" s="0" t="s">
        <v>1000</v>
      </c>
    </row>
    <row r="297" customFormat="false" ht="15" hidden="false" customHeight="false" outlineLevel="0" collapsed="false">
      <c r="A297" s="0" t="s">
        <v>1003</v>
      </c>
      <c r="B297" s="0" t="s">
        <v>1003</v>
      </c>
      <c r="C297" s="0" t="s">
        <v>1004</v>
      </c>
      <c r="D297" s="0" t="s">
        <v>1000</v>
      </c>
    </row>
    <row r="298" customFormat="false" ht="15" hidden="false" customHeight="false" outlineLevel="0" collapsed="false">
      <c r="A298" s="0" t="s">
        <v>1005</v>
      </c>
      <c r="B298" s="0" t="s">
        <v>1005</v>
      </c>
      <c r="C298" s="0" t="s">
        <v>1006</v>
      </c>
      <c r="D298" s="0" t="s">
        <v>1000</v>
      </c>
    </row>
    <row r="299" customFormat="false" ht="15" hidden="false" customHeight="false" outlineLevel="0" collapsed="false">
      <c r="A299" s="0" t="s">
        <v>1007</v>
      </c>
      <c r="B299" s="0" t="s">
        <v>1007</v>
      </c>
      <c r="C299" s="0" t="s">
        <v>1008</v>
      </c>
      <c r="D299" s="0" t="s">
        <v>1000</v>
      </c>
    </row>
    <row r="300" customFormat="false" ht="15" hidden="false" customHeight="false" outlineLevel="0" collapsed="false">
      <c r="A300" s="0" t="s">
        <v>1009</v>
      </c>
      <c r="B300" s="0" t="s">
        <v>1009</v>
      </c>
      <c r="C300" s="0" t="s">
        <v>1010</v>
      </c>
      <c r="D300" s="0" t="s">
        <v>1000</v>
      </c>
    </row>
    <row r="301" customFormat="false" ht="15" hidden="false" customHeight="false" outlineLevel="0" collapsed="false">
      <c r="A301" s="0" t="s">
        <v>1009</v>
      </c>
      <c r="B301" s="0" t="s">
        <v>1011</v>
      </c>
      <c r="C301" s="0" t="s">
        <v>1012</v>
      </c>
      <c r="D301" s="0" t="s">
        <v>1000</v>
      </c>
    </row>
    <row r="302" customFormat="false" ht="15" hidden="false" customHeight="false" outlineLevel="0" collapsed="false">
      <c r="A302" s="0" t="s">
        <v>1009</v>
      </c>
      <c r="B302" s="0" t="s">
        <v>1013</v>
      </c>
      <c r="C302" s="0" t="s">
        <v>1014</v>
      </c>
      <c r="D302" s="0" t="s">
        <v>1000</v>
      </c>
    </row>
    <row r="303" customFormat="false" ht="15" hidden="false" customHeight="false" outlineLevel="0" collapsed="false">
      <c r="A303" s="0" t="s">
        <v>1015</v>
      </c>
      <c r="B303" s="0" t="s">
        <v>1015</v>
      </c>
      <c r="C303" s="0" t="s">
        <v>1016</v>
      </c>
      <c r="D303" s="0" t="s">
        <v>1000</v>
      </c>
    </row>
    <row r="304" customFormat="false" ht="15" hidden="false" customHeight="false" outlineLevel="0" collapsed="false">
      <c r="A304" s="0" t="s">
        <v>1017</v>
      </c>
      <c r="B304" s="0" t="s">
        <v>1017</v>
      </c>
      <c r="C304" s="0" t="s">
        <v>1018</v>
      </c>
      <c r="D304" s="0" t="s">
        <v>1000</v>
      </c>
    </row>
    <row r="305" customFormat="false" ht="15" hidden="false" customHeight="false" outlineLevel="0" collapsed="false">
      <c r="A305" s="0" t="s">
        <v>1017</v>
      </c>
      <c r="B305" s="0" t="s">
        <v>1019</v>
      </c>
      <c r="C305" s="0" t="s">
        <v>1020</v>
      </c>
      <c r="D305" s="0" t="s">
        <v>1000</v>
      </c>
    </row>
    <row r="306" customFormat="false" ht="15" hidden="false" customHeight="false" outlineLevel="0" collapsed="false">
      <c r="A306" s="0" t="s">
        <v>1017</v>
      </c>
      <c r="B306" s="0" t="s">
        <v>1021</v>
      </c>
      <c r="C306" s="0" t="s">
        <v>1022</v>
      </c>
      <c r="D306" s="0" t="s">
        <v>1000</v>
      </c>
    </row>
    <row r="307" customFormat="false" ht="15" hidden="false" customHeight="false" outlineLevel="0" collapsed="false">
      <c r="A307" s="0" t="s">
        <v>1017</v>
      </c>
      <c r="B307" s="0" t="s">
        <v>1023</v>
      </c>
      <c r="C307" s="0" t="s">
        <v>1024</v>
      </c>
      <c r="D307" s="0" t="s">
        <v>1000</v>
      </c>
    </row>
    <row r="308" customFormat="false" ht="15" hidden="false" customHeight="false" outlineLevel="0" collapsed="false">
      <c r="A308" s="0" t="s">
        <v>1017</v>
      </c>
      <c r="B308" s="0" t="s">
        <v>1025</v>
      </c>
      <c r="C308" s="0" t="s">
        <v>1026</v>
      </c>
      <c r="D308" s="0" t="s">
        <v>1000</v>
      </c>
    </row>
    <row r="309" customFormat="false" ht="15" hidden="false" customHeight="false" outlineLevel="0" collapsed="false">
      <c r="A309" s="0" t="s">
        <v>299</v>
      </c>
      <c r="B309" s="0" t="s">
        <v>299</v>
      </c>
      <c r="C309" s="0" t="s">
        <v>1027</v>
      </c>
      <c r="D309" s="0" t="s">
        <v>1028</v>
      </c>
    </row>
    <row r="310" customFormat="false" ht="15" hidden="false" customHeight="false" outlineLevel="0" collapsed="false">
      <c r="A310" s="0" t="s">
        <v>299</v>
      </c>
      <c r="B310" s="0" t="s">
        <v>1029</v>
      </c>
      <c r="C310" s="0" t="s">
        <v>1030</v>
      </c>
      <c r="D310" s="0" t="s">
        <v>1028</v>
      </c>
    </row>
    <row r="311" customFormat="false" ht="15" hidden="false" customHeight="false" outlineLevel="0" collapsed="false">
      <c r="A311" s="0" t="s">
        <v>299</v>
      </c>
      <c r="B311" s="0" t="s">
        <v>1031</v>
      </c>
      <c r="C311" s="0" t="s">
        <v>1032</v>
      </c>
      <c r="D311" s="0" t="s">
        <v>1028</v>
      </c>
    </row>
    <row r="312" customFormat="false" ht="15" hidden="false" customHeight="false" outlineLevel="0" collapsed="false">
      <c r="A312" s="0" t="s">
        <v>299</v>
      </c>
      <c r="B312" s="0" t="s">
        <v>1033</v>
      </c>
      <c r="C312" s="0" t="s">
        <v>1034</v>
      </c>
      <c r="D312" s="0" t="s">
        <v>1028</v>
      </c>
    </row>
    <row r="313" customFormat="false" ht="15" hidden="false" customHeight="false" outlineLevel="0" collapsed="false">
      <c r="A313" s="0" t="s">
        <v>1035</v>
      </c>
      <c r="B313" s="0" t="s">
        <v>1035</v>
      </c>
      <c r="C313" s="0" t="s">
        <v>1036</v>
      </c>
      <c r="D313" s="0" t="s">
        <v>1000</v>
      </c>
    </row>
    <row r="314" customFormat="false" ht="15" hidden="false" customHeight="false" outlineLevel="0" collapsed="false">
      <c r="A314" s="0" t="s">
        <v>1035</v>
      </c>
      <c r="B314" s="0" t="s">
        <v>1037</v>
      </c>
      <c r="C314" s="0" t="s">
        <v>1038</v>
      </c>
      <c r="D314" s="0" t="s">
        <v>1000</v>
      </c>
    </row>
    <row r="315" customFormat="false" ht="15" hidden="false" customHeight="false" outlineLevel="0" collapsed="false">
      <c r="A315" s="0" t="s">
        <v>1035</v>
      </c>
      <c r="B315" s="0" t="s">
        <v>1039</v>
      </c>
      <c r="C315" s="0" t="s">
        <v>1040</v>
      </c>
      <c r="D315" s="0" t="s">
        <v>1000</v>
      </c>
    </row>
    <row r="316" customFormat="false" ht="15" hidden="false" customHeight="false" outlineLevel="0" collapsed="false">
      <c r="A316" s="0" t="s">
        <v>1041</v>
      </c>
      <c r="B316" s="0" t="s">
        <v>1041</v>
      </c>
      <c r="C316" s="0" t="s">
        <v>1042</v>
      </c>
      <c r="D316" s="0" t="s">
        <v>1000</v>
      </c>
    </row>
    <row r="317" customFormat="false" ht="15" hidden="false" customHeight="false" outlineLevel="0" collapsed="false">
      <c r="A317" s="0" t="s">
        <v>1041</v>
      </c>
      <c r="B317" s="0" t="s">
        <v>1043</v>
      </c>
      <c r="C317" s="0" t="s">
        <v>1044</v>
      </c>
      <c r="D317" s="0" t="s">
        <v>1000</v>
      </c>
    </row>
    <row r="318" customFormat="false" ht="15" hidden="false" customHeight="false" outlineLevel="0" collapsed="false">
      <c r="A318" s="0" t="s">
        <v>1041</v>
      </c>
      <c r="B318" s="0" t="s">
        <v>1045</v>
      </c>
      <c r="C318" s="0" t="s">
        <v>1046</v>
      </c>
      <c r="D318" s="0" t="s">
        <v>1000</v>
      </c>
    </row>
    <row r="319" customFormat="false" ht="15" hidden="false" customHeight="false" outlineLevel="0" collapsed="false">
      <c r="A319" s="0" t="s">
        <v>1041</v>
      </c>
      <c r="B319" s="0" t="s">
        <v>1047</v>
      </c>
      <c r="C319" s="0" t="s">
        <v>1048</v>
      </c>
      <c r="D319" s="0" t="s">
        <v>1000</v>
      </c>
    </row>
    <row r="320" customFormat="false" ht="15" hidden="false" customHeight="false" outlineLevel="0" collapsed="false">
      <c r="A320" s="0" t="s">
        <v>1041</v>
      </c>
      <c r="B320" s="0" t="s">
        <v>1049</v>
      </c>
      <c r="C320" s="0" t="s">
        <v>1050</v>
      </c>
      <c r="D320" s="0" t="s">
        <v>1000</v>
      </c>
    </row>
    <row r="321" customFormat="false" ht="15" hidden="false" customHeight="false" outlineLevel="0" collapsed="false">
      <c r="A321" s="0" t="s">
        <v>1051</v>
      </c>
      <c r="B321" s="0" t="s">
        <v>1051</v>
      </c>
      <c r="C321" s="0" t="s">
        <v>1052</v>
      </c>
      <c r="D321" s="0" t="s">
        <v>126</v>
      </c>
    </row>
    <row r="322" customFormat="false" ht="15" hidden="false" customHeight="false" outlineLevel="0" collapsed="false">
      <c r="A322" s="0" t="s">
        <v>1051</v>
      </c>
      <c r="B322" s="0" t="s">
        <v>1053</v>
      </c>
      <c r="C322" s="0" t="s">
        <v>1054</v>
      </c>
      <c r="D322" s="0" t="s">
        <v>126</v>
      </c>
    </row>
    <row r="323" customFormat="false" ht="15" hidden="false" customHeight="false" outlineLevel="0" collapsed="false">
      <c r="A323" s="0" t="s">
        <v>1051</v>
      </c>
      <c r="B323" s="0" t="s">
        <v>1055</v>
      </c>
      <c r="C323" s="0" t="s">
        <v>1056</v>
      </c>
      <c r="D323" s="0" t="s">
        <v>126</v>
      </c>
    </row>
    <row r="324" customFormat="false" ht="15" hidden="false" customHeight="false" outlineLevel="0" collapsed="false">
      <c r="A324" s="0" t="s">
        <v>1051</v>
      </c>
      <c r="B324" s="0" t="s">
        <v>1057</v>
      </c>
      <c r="C324" s="0" t="s">
        <v>1058</v>
      </c>
      <c r="D324" s="0" t="s">
        <v>126</v>
      </c>
    </row>
    <row r="325" customFormat="false" ht="15" hidden="false" customHeight="false" outlineLevel="0" collapsed="false">
      <c r="A325" s="0" t="s">
        <v>1051</v>
      </c>
      <c r="B325" s="0" t="s">
        <v>1059</v>
      </c>
      <c r="C325" s="0" t="s">
        <v>1060</v>
      </c>
      <c r="D325" s="0" t="s">
        <v>126</v>
      </c>
    </row>
    <row r="326" customFormat="false" ht="15" hidden="false" customHeight="false" outlineLevel="0" collapsed="false">
      <c r="A326" s="0" t="s">
        <v>1051</v>
      </c>
      <c r="B326" s="0" t="s">
        <v>1061</v>
      </c>
      <c r="C326" s="0" t="s">
        <v>1062</v>
      </c>
      <c r="D326" s="0" t="s">
        <v>126</v>
      </c>
    </row>
    <row r="327" customFormat="false" ht="15" hidden="false" customHeight="false" outlineLevel="0" collapsed="false">
      <c r="A327" s="0" t="s">
        <v>289</v>
      </c>
      <c r="B327" s="0" t="s">
        <v>289</v>
      </c>
      <c r="C327" s="0" t="s">
        <v>1063</v>
      </c>
      <c r="D327" s="0" t="s">
        <v>137</v>
      </c>
    </row>
    <row r="328" customFormat="false" ht="15" hidden="false" customHeight="false" outlineLevel="0" collapsed="false">
      <c r="A328" s="0" t="s">
        <v>289</v>
      </c>
      <c r="B328" s="0" t="s">
        <v>1064</v>
      </c>
      <c r="C328" s="0" t="s">
        <v>1065</v>
      </c>
      <c r="D328" s="0" t="s">
        <v>137</v>
      </c>
    </row>
    <row r="329" customFormat="false" ht="15" hidden="false" customHeight="false" outlineLevel="0" collapsed="false">
      <c r="A329" s="0" t="s">
        <v>1066</v>
      </c>
      <c r="B329" s="0" t="s">
        <v>1066</v>
      </c>
      <c r="C329" s="0" t="s">
        <v>1067</v>
      </c>
      <c r="D329" s="0" t="s">
        <v>126</v>
      </c>
    </row>
    <row r="330" customFormat="false" ht="15" hidden="false" customHeight="false" outlineLevel="0" collapsed="false">
      <c r="A330" s="0" t="s">
        <v>1068</v>
      </c>
      <c r="B330" s="0" t="s">
        <v>1068</v>
      </c>
      <c r="C330" s="0" t="s">
        <v>1069</v>
      </c>
      <c r="D330" s="0" t="s">
        <v>137</v>
      </c>
    </row>
    <row r="331" customFormat="false" ht="15" hidden="false" customHeight="false" outlineLevel="0" collapsed="false">
      <c r="A331" s="0" t="s">
        <v>1070</v>
      </c>
      <c r="B331" s="0" t="s">
        <v>1070</v>
      </c>
      <c r="C331" s="0" t="s">
        <v>1071</v>
      </c>
      <c r="D331" s="0" t="s">
        <v>146</v>
      </c>
    </row>
    <row r="332" customFormat="false" ht="15" hidden="false" customHeight="false" outlineLevel="0" collapsed="false">
      <c r="A332" s="0" t="s">
        <v>1072</v>
      </c>
      <c r="B332" s="0" t="s">
        <v>1072</v>
      </c>
      <c r="C332" s="0" t="s">
        <v>1073</v>
      </c>
      <c r="D332" s="0" t="s">
        <v>1000</v>
      </c>
    </row>
    <row r="333" customFormat="false" ht="15" hidden="false" customHeight="false" outlineLevel="0" collapsed="false">
      <c r="A333" s="0" t="s">
        <v>1074</v>
      </c>
      <c r="B333" s="0" t="s">
        <v>1074</v>
      </c>
      <c r="C333" s="0" t="s">
        <v>1075</v>
      </c>
      <c r="D333" s="0" t="s">
        <v>176</v>
      </c>
    </row>
    <row r="334" customFormat="false" ht="15" hidden="false" customHeight="false" outlineLevel="0" collapsed="false">
      <c r="A334" s="0" t="s">
        <v>1076</v>
      </c>
      <c r="B334" s="0" t="s">
        <v>1076</v>
      </c>
      <c r="C334" s="0" t="s">
        <v>1077</v>
      </c>
      <c r="D334" s="0" t="s">
        <v>1000</v>
      </c>
    </row>
    <row r="335" customFormat="false" ht="15" hidden="false" customHeight="false" outlineLevel="0" collapsed="false">
      <c r="A335" s="0" t="s">
        <v>1078</v>
      </c>
      <c r="B335" s="0" t="s">
        <v>1078</v>
      </c>
      <c r="C335" s="0" t="s">
        <v>1079</v>
      </c>
      <c r="D335" s="0" t="s">
        <v>149</v>
      </c>
    </row>
    <row r="336" customFormat="false" ht="15" hidden="false" customHeight="false" outlineLevel="0" collapsed="false">
      <c r="A336" s="0" t="s">
        <v>1080</v>
      </c>
      <c r="B336" s="0" t="s">
        <v>1080</v>
      </c>
      <c r="C336" s="0" t="s">
        <v>1081</v>
      </c>
      <c r="D336" s="0" t="s">
        <v>128</v>
      </c>
    </row>
    <row r="337" customFormat="false" ht="15" hidden="false" customHeight="false" outlineLevel="0" collapsed="false">
      <c r="A337" s="0" t="s">
        <v>1082</v>
      </c>
      <c r="B337" s="0" t="s">
        <v>1082</v>
      </c>
      <c r="C337" s="0" t="s">
        <v>1083</v>
      </c>
      <c r="D337" s="0" t="s">
        <v>460</v>
      </c>
    </row>
    <row r="338" customFormat="false" ht="15" hidden="false" customHeight="false" outlineLevel="0" collapsed="false">
      <c r="A338" s="0" t="s">
        <v>1084</v>
      </c>
      <c r="B338" s="0" t="s">
        <v>1084</v>
      </c>
      <c r="C338" s="0" t="s">
        <v>1085</v>
      </c>
      <c r="D338" s="0" t="s">
        <v>137</v>
      </c>
    </row>
    <row r="339" customFormat="false" ht="15" hidden="false" customHeight="false" outlineLevel="0" collapsed="false">
      <c r="A339" s="0" t="s">
        <v>1086</v>
      </c>
      <c r="B339" s="0" t="s">
        <v>1086</v>
      </c>
      <c r="C339" s="0" t="s">
        <v>1087</v>
      </c>
      <c r="D339" s="0" t="s">
        <v>146</v>
      </c>
    </row>
    <row r="340" customFormat="false" ht="15" hidden="false" customHeight="false" outlineLevel="0" collapsed="false">
      <c r="A340" s="0" t="s">
        <v>1088</v>
      </c>
      <c r="B340" s="0" t="s">
        <v>1088</v>
      </c>
      <c r="C340" s="0" t="s">
        <v>1089</v>
      </c>
      <c r="D340" s="0" t="s">
        <v>891</v>
      </c>
    </row>
    <row r="341" customFormat="false" ht="15" hidden="false" customHeight="false" outlineLevel="0" collapsed="false">
      <c r="A341" s="0" t="s">
        <v>1088</v>
      </c>
      <c r="B341" s="0" t="s">
        <v>1090</v>
      </c>
      <c r="C341" s="0" t="s">
        <v>1091</v>
      </c>
      <c r="D341" s="0" t="s">
        <v>891</v>
      </c>
    </row>
    <row r="342" customFormat="false" ht="15" hidden="false" customHeight="false" outlineLevel="0" collapsed="false">
      <c r="A342" s="0" t="s">
        <v>1088</v>
      </c>
      <c r="B342" s="0" t="s">
        <v>1092</v>
      </c>
      <c r="C342" s="0" t="s">
        <v>1093</v>
      </c>
      <c r="D342" s="0" t="s">
        <v>891</v>
      </c>
    </row>
    <row r="343" customFormat="false" ht="15" hidden="false" customHeight="false" outlineLevel="0" collapsed="false">
      <c r="A343" s="0" t="s">
        <v>1088</v>
      </c>
      <c r="B343" s="0" t="s">
        <v>1094</v>
      </c>
      <c r="C343" s="0" t="s">
        <v>1095</v>
      </c>
      <c r="D343" s="0" t="s">
        <v>891</v>
      </c>
    </row>
    <row r="344" customFormat="false" ht="15" hidden="false" customHeight="false" outlineLevel="0" collapsed="false">
      <c r="A344" s="0" t="s">
        <v>1088</v>
      </c>
      <c r="B344" s="0" t="s">
        <v>1096</v>
      </c>
      <c r="C344" s="0" t="s">
        <v>1097</v>
      </c>
      <c r="D344" s="0" t="s">
        <v>891</v>
      </c>
    </row>
    <row r="345" customFormat="false" ht="15" hidden="false" customHeight="false" outlineLevel="0" collapsed="false">
      <c r="A345" s="0" t="s">
        <v>1088</v>
      </c>
      <c r="B345" s="0" t="s">
        <v>1098</v>
      </c>
      <c r="C345" s="0" t="s">
        <v>1099</v>
      </c>
      <c r="D345" s="0" t="s">
        <v>891</v>
      </c>
    </row>
    <row r="346" customFormat="false" ht="15" hidden="false" customHeight="false" outlineLevel="0" collapsed="false">
      <c r="A346" s="0" t="s">
        <v>1100</v>
      </c>
      <c r="B346" s="0" t="s">
        <v>1100</v>
      </c>
      <c r="C346" s="0" t="s">
        <v>1101</v>
      </c>
      <c r="D346" s="0" t="s">
        <v>556</v>
      </c>
    </row>
    <row r="347" customFormat="false" ht="15" hidden="false" customHeight="false" outlineLevel="0" collapsed="false">
      <c r="A347" s="0" t="s">
        <v>1100</v>
      </c>
      <c r="B347" s="0" t="s">
        <v>1102</v>
      </c>
      <c r="C347" s="0" t="s">
        <v>1103</v>
      </c>
      <c r="D347" s="0" t="s">
        <v>556</v>
      </c>
    </row>
    <row r="348" customFormat="false" ht="15" hidden="false" customHeight="false" outlineLevel="0" collapsed="false">
      <c r="A348" s="0" t="s">
        <v>1100</v>
      </c>
      <c r="B348" s="0" t="s">
        <v>1104</v>
      </c>
      <c r="C348" s="0" t="s">
        <v>1105</v>
      </c>
      <c r="D348" s="0" t="s">
        <v>556</v>
      </c>
    </row>
    <row r="349" customFormat="false" ht="15" hidden="false" customHeight="false" outlineLevel="0" collapsed="false">
      <c r="A349" s="0" t="s">
        <v>1100</v>
      </c>
      <c r="B349" s="0" t="s">
        <v>1106</v>
      </c>
      <c r="C349" s="0" t="s">
        <v>1107</v>
      </c>
      <c r="D349" s="0" t="s">
        <v>556</v>
      </c>
    </row>
    <row r="350" customFormat="false" ht="15" hidden="false" customHeight="false" outlineLevel="0" collapsed="false">
      <c r="A350" s="0" t="s">
        <v>1100</v>
      </c>
      <c r="B350" s="0" t="s">
        <v>1108</v>
      </c>
      <c r="C350" s="0" t="s">
        <v>1109</v>
      </c>
      <c r="D350" s="0" t="s">
        <v>556</v>
      </c>
    </row>
    <row r="351" customFormat="false" ht="15" hidden="false" customHeight="false" outlineLevel="0" collapsed="false">
      <c r="A351" s="0" t="s">
        <v>1100</v>
      </c>
      <c r="B351" s="0" t="s">
        <v>1110</v>
      </c>
      <c r="C351" s="0" t="s">
        <v>1111</v>
      </c>
      <c r="D351" s="0" t="s">
        <v>556</v>
      </c>
    </row>
    <row r="352" customFormat="false" ht="15" hidden="false" customHeight="false" outlineLevel="0" collapsed="false">
      <c r="A352" s="0" t="s">
        <v>1112</v>
      </c>
      <c r="B352" s="0" t="s">
        <v>1112</v>
      </c>
      <c r="C352" s="0" t="s">
        <v>1113</v>
      </c>
      <c r="D352" s="0" t="s">
        <v>556</v>
      </c>
    </row>
    <row r="353" customFormat="false" ht="15" hidden="false" customHeight="false" outlineLevel="0" collapsed="false">
      <c r="A353" s="0" t="s">
        <v>1112</v>
      </c>
      <c r="B353" s="0" t="s">
        <v>1114</v>
      </c>
      <c r="C353" s="0" t="s">
        <v>1115</v>
      </c>
      <c r="D353" s="0" t="s">
        <v>556</v>
      </c>
    </row>
    <row r="354" customFormat="false" ht="15" hidden="false" customHeight="false" outlineLevel="0" collapsed="false">
      <c r="A354" s="0" t="s">
        <v>1112</v>
      </c>
      <c r="B354" s="0" t="s">
        <v>1116</v>
      </c>
      <c r="C354" s="0" t="s">
        <v>1117</v>
      </c>
      <c r="D354" s="0" t="s">
        <v>556</v>
      </c>
    </row>
    <row r="355" customFormat="false" ht="15" hidden="false" customHeight="false" outlineLevel="0" collapsed="false">
      <c r="A355" s="0" t="s">
        <v>1112</v>
      </c>
      <c r="B355" s="0" t="s">
        <v>1118</v>
      </c>
      <c r="C355" s="0" t="s">
        <v>1119</v>
      </c>
      <c r="D355" s="0" t="s">
        <v>556</v>
      </c>
    </row>
    <row r="356" customFormat="false" ht="15" hidden="false" customHeight="false" outlineLevel="0" collapsed="false">
      <c r="A356" s="0" t="s">
        <v>1112</v>
      </c>
      <c r="B356" s="0" t="s">
        <v>1120</v>
      </c>
      <c r="C356" s="0" t="s">
        <v>1121</v>
      </c>
      <c r="D356" s="0" t="s">
        <v>556</v>
      </c>
    </row>
    <row r="357" customFormat="false" ht="15" hidden="false" customHeight="false" outlineLevel="0" collapsed="false">
      <c r="A357" s="0" t="s">
        <v>1112</v>
      </c>
      <c r="B357" s="0" t="s">
        <v>1122</v>
      </c>
      <c r="C357" s="0" t="s">
        <v>1123</v>
      </c>
      <c r="D357" s="0" t="s">
        <v>556</v>
      </c>
    </row>
    <row r="358" customFormat="false" ht="15" hidden="false" customHeight="false" outlineLevel="0" collapsed="false">
      <c r="A358" s="0" t="s">
        <v>1112</v>
      </c>
      <c r="B358" s="0" t="s">
        <v>1124</v>
      </c>
      <c r="C358" s="0" t="s">
        <v>1125</v>
      </c>
      <c r="D358" s="0" t="s">
        <v>556</v>
      </c>
    </row>
    <row r="359" customFormat="false" ht="15" hidden="false" customHeight="false" outlineLevel="0" collapsed="false">
      <c r="A359" s="0" t="s">
        <v>1112</v>
      </c>
      <c r="B359" s="0" t="s">
        <v>1126</v>
      </c>
      <c r="C359" s="0" t="s">
        <v>1127</v>
      </c>
      <c r="D359" s="0" t="s">
        <v>556</v>
      </c>
    </row>
    <row r="360" customFormat="false" ht="15" hidden="false" customHeight="false" outlineLevel="0" collapsed="false">
      <c r="A360" s="0" t="s">
        <v>1112</v>
      </c>
      <c r="B360" s="0" t="s">
        <v>1128</v>
      </c>
      <c r="C360" s="0" t="s">
        <v>1129</v>
      </c>
      <c r="D360" s="0" t="s">
        <v>556</v>
      </c>
    </row>
    <row r="361" customFormat="false" ht="15" hidden="false" customHeight="false" outlineLevel="0" collapsed="false">
      <c r="A361" s="0" t="s">
        <v>1112</v>
      </c>
      <c r="B361" s="0" t="s">
        <v>1130</v>
      </c>
      <c r="C361" s="0" t="s">
        <v>1131</v>
      </c>
      <c r="D361" s="0" t="s">
        <v>556</v>
      </c>
    </row>
    <row r="362" customFormat="false" ht="15" hidden="false" customHeight="false" outlineLevel="0" collapsed="false">
      <c r="A362" s="0" t="s">
        <v>1112</v>
      </c>
      <c r="B362" s="0" t="s">
        <v>1132</v>
      </c>
      <c r="C362" s="0" t="s">
        <v>1133</v>
      </c>
      <c r="D362" s="0" t="s">
        <v>556</v>
      </c>
    </row>
    <row r="363" customFormat="false" ht="15" hidden="false" customHeight="false" outlineLevel="0" collapsed="false">
      <c r="A363" s="0" t="s">
        <v>1112</v>
      </c>
      <c r="B363" s="0" t="s">
        <v>1134</v>
      </c>
      <c r="C363" s="0" t="s">
        <v>1135</v>
      </c>
      <c r="D363" s="0" t="s">
        <v>556</v>
      </c>
    </row>
    <row r="364" customFormat="false" ht="15" hidden="false" customHeight="false" outlineLevel="0" collapsed="false">
      <c r="A364" s="0" t="s">
        <v>1112</v>
      </c>
      <c r="B364" s="0" t="s">
        <v>1136</v>
      </c>
      <c r="C364" s="0" t="s">
        <v>1137</v>
      </c>
      <c r="D364" s="0" t="s">
        <v>556</v>
      </c>
    </row>
    <row r="365" customFormat="false" ht="15" hidden="false" customHeight="false" outlineLevel="0" collapsed="false">
      <c r="A365" s="0" t="s">
        <v>1112</v>
      </c>
      <c r="B365" s="0" t="s">
        <v>1138</v>
      </c>
      <c r="C365" s="0" t="s">
        <v>1139</v>
      </c>
      <c r="D365" s="0" t="s">
        <v>556</v>
      </c>
    </row>
    <row r="366" customFormat="false" ht="15" hidden="false" customHeight="false" outlineLevel="0" collapsed="false">
      <c r="A366" s="0" t="s">
        <v>1112</v>
      </c>
      <c r="B366" s="0" t="s">
        <v>1140</v>
      </c>
      <c r="C366" s="0" t="s">
        <v>1141</v>
      </c>
      <c r="D366" s="0" t="s">
        <v>556</v>
      </c>
    </row>
    <row r="367" customFormat="false" ht="15" hidden="false" customHeight="false" outlineLevel="0" collapsed="false">
      <c r="A367" s="0" t="s">
        <v>1112</v>
      </c>
      <c r="B367" s="0" t="s">
        <v>1142</v>
      </c>
      <c r="C367" s="0" t="s">
        <v>1143</v>
      </c>
      <c r="D367" s="0" t="s">
        <v>556</v>
      </c>
    </row>
    <row r="368" customFormat="false" ht="15" hidden="false" customHeight="false" outlineLevel="0" collapsed="false">
      <c r="A368" s="0" t="s">
        <v>1112</v>
      </c>
      <c r="B368" s="0" t="s">
        <v>1144</v>
      </c>
      <c r="C368" s="0" t="s">
        <v>1145</v>
      </c>
      <c r="D368" s="0" t="s">
        <v>556</v>
      </c>
    </row>
    <row r="369" customFormat="false" ht="15" hidden="false" customHeight="false" outlineLevel="0" collapsed="false">
      <c r="A369" s="0" t="s">
        <v>1112</v>
      </c>
      <c r="B369" s="0" t="s">
        <v>1146</v>
      </c>
      <c r="C369" s="0" t="s">
        <v>1147</v>
      </c>
      <c r="D369" s="0" t="s">
        <v>556</v>
      </c>
    </row>
    <row r="370" customFormat="false" ht="15" hidden="false" customHeight="false" outlineLevel="0" collapsed="false">
      <c r="A370" s="0" t="s">
        <v>245</v>
      </c>
      <c r="B370" s="0" t="s">
        <v>245</v>
      </c>
      <c r="C370" s="0" t="s">
        <v>1148</v>
      </c>
      <c r="D370" s="0" t="s">
        <v>556</v>
      </c>
    </row>
    <row r="371" customFormat="false" ht="15" hidden="false" customHeight="false" outlineLevel="0" collapsed="false">
      <c r="A371" s="0" t="s">
        <v>245</v>
      </c>
      <c r="B371" s="0" t="s">
        <v>1149</v>
      </c>
      <c r="C371" s="0" t="s">
        <v>1150</v>
      </c>
      <c r="D371" s="0" t="s">
        <v>556</v>
      </c>
    </row>
    <row r="372" customFormat="false" ht="15" hidden="false" customHeight="false" outlineLevel="0" collapsed="false">
      <c r="A372" s="0" t="s">
        <v>245</v>
      </c>
      <c r="B372" s="0" t="s">
        <v>1151</v>
      </c>
      <c r="C372" s="0" t="s">
        <v>1152</v>
      </c>
      <c r="D372" s="0" t="s">
        <v>556</v>
      </c>
    </row>
    <row r="373" customFormat="false" ht="15" hidden="false" customHeight="false" outlineLevel="0" collapsed="false">
      <c r="A373" s="0" t="s">
        <v>245</v>
      </c>
      <c r="B373" s="0" t="s">
        <v>1153</v>
      </c>
      <c r="C373" s="0" t="s">
        <v>1154</v>
      </c>
      <c r="D373" s="0" t="s">
        <v>556</v>
      </c>
    </row>
    <row r="374" customFormat="false" ht="15" hidden="false" customHeight="false" outlineLevel="0" collapsed="false">
      <c r="A374" s="0" t="s">
        <v>245</v>
      </c>
      <c r="B374" s="0" t="s">
        <v>1155</v>
      </c>
      <c r="C374" s="0" t="s">
        <v>1156</v>
      </c>
      <c r="D374" s="0" t="s">
        <v>556</v>
      </c>
    </row>
    <row r="375" customFormat="false" ht="15" hidden="false" customHeight="false" outlineLevel="0" collapsed="false">
      <c r="A375" s="0" t="s">
        <v>245</v>
      </c>
      <c r="B375" s="0" t="s">
        <v>1157</v>
      </c>
      <c r="C375" s="0" t="s">
        <v>1158</v>
      </c>
      <c r="D375" s="0" t="s">
        <v>556</v>
      </c>
    </row>
    <row r="376" customFormat="false" ht="15" hidden="false" customHeight="false" outlineLevel="0" collapsed="false">
      <c r="A376" s="0" t="s">
        <v>245</v>
      </c>
      <c r="B376" s="0" t="s">
        <v>1159</v>
      </c>
      <c r="C376" s="0" t="s">
        <v>1160</v>
      </c>
      <c r="D376" s="0" t="s">
        <v>556</v>
      </c>
    </row>
    <row r="377" customFormat="false" ht="15" hidden="false" customHeight="false" outlineLevel="0" collapsed="false">
      <c r="A377" s="0" t="s">
        <v>245</v>
      </c>
      <c r="B377" s="0" t="s">
        <v>1161</v>
      </c>
      <c r="C377" s="0" t="s">
        <v>1162</v>
      </c>
      <c r="D377" s="0" t="s">
        <v>556</v>
      </c>
    </row>
    <row r="378" customFormat="false" ht="15" hidden="false" customHeight="false" outlineLevel="0" collapsed="false">
      <c r="A378" s="0" t="s">
        <v>245</v>
      </c>
      <c r="B378" s="0" t="s">
        <v>1163</v>
      </c>
      <c r="C378" s="0" t="s">
        <v>1164</v>
      </c>
      <c r="D378" s="0" t="s">
        <v>556</v>
      </c>
    </row>
    <row r="379" customFormat="false" ht="15" hidden="false" customHeight="false" outlineLevel="0" collapsed="false">
      <c r="A379" s="0" t="s">
        <v>245</v>
      </c>
      <c r="B379" s="0" t="s">
        <v>1165</v>
      </c>
      <c r="C379" s="0" t="s">
        <v>1166</v>
      </c>
      <c r="D379" s="0" t="s">
        <v>556</v>
      </c>
    </row>
    <row r="380" customFormat="false" ht="15" hidden="false" customHeight="false" outlineLevel="0" collapsed="false">
      <c r="A380" s="0" t="s">
        <v>245</v>
      </c>
      <c r="B380" s="0" t="s">
        <v>1167</v>
      </c>
      <c r="C380" s="0" t="s">
        <v>1168</v>
      </c>
      <c r="D380" s="0" t="s">
        <v>556</v>
      </c>
    </row>
    <row r="381" customFormat="false" ht="15" hidden="false" customHeight="false" outlineLevel="0" collapsed="false">
      <c r="A381" s="0" t="s">
        <v>245</v>
      </c>
      <c r="B381" s="0" t="s">
        <v>1169</v>
      </c>
      <c r="C381" s="0" t="s">
        <v>1170</v>
      </c>
      <c r="D381" s="0" t="s">
        <v>556</v>
      </c>
    </row>
    <row r="382" customFormat="false" ht="15" hidden="false" customHeight="false" outlineLevel="0" collapsed="false">
      <c r="A382" s="0" t="s">
        <v>245</v>
      </c>
      <c r="B382" s="0" t="s">
        <v>1171</v>
      </c>
      <c r="C382" s="0" t="s">
        <v>1172</v>
      </c>
      <c r="D382" s="0" t="s">
        <v>556</v>
      </c>
    </row>
    <row r="383" customFormat="false" ht="15" hidden="false" customHeight="false" outlineLevel="0" collapsed="false">
      <c r="A383" s="0" t="s">
        <v>245</v>
      </c>
      <c r="B383" s="0" t="s">
        <v>1173</v>
      </c>
      <c r="C383" s="0" t="s">
        <v>1174</v>
      </c>
      <c r="D383" s="0" t="s">
        <v>556</v>
      </c>
    </row>
    <row r="384" customFormat="false" ht="15" hidden="false" customHeight="false" outlineLevel="0" collapsed="false">
      <c r="A384" s="0" t="s">
        <v>245</v>
      </c>
      <c r="B384" s="0" t="s">
        <v>1175</v>
      </c>
      <c r="C384" s="0" t="s">
        <v>1176</v>
      </c>
      <c r="D384" s="0" t="s">
        <v>556</v>
      </c>
    </row>
    <row r="385" customFormat="false" ht="15" hidden="false" customHeight="false" outlineLevel="0" collapsed="false">
      <c r="A385" s="0" t="s">
        <v>1177</v>
      </c>
      <c r="B385" s="0" t="s">
        <v>1177</v>
      </c>
      <c r="C385" s="0" t="s">
        <v>1178</v>
      </c>
      <c r="D385" s="0" t="s">
        <v>602</v>
      </c>
    </row>
    <row r="386" customFormat="false" ht="15" hidden="false" customHeight="false" outlineLevel="0" collapsed="false">
      <c r="A386" s="0" t="s">
        <v>1177</v>
      </c>
      <c r="B386" s="0" t="s">
        <v>1179</v>
      </c>
      <c r="C386" s="0" t="s">
        <v>1180</v>
      </c>
      <c r="D386" s="0" t="s">
        <v>602</v>
      </c>
    </row>
    <row r="387" customFormat="false" ht="15" hidden="false" customHeight="false" outlineLevel="0" collapsed="false">
      <c r="A387" s="0" t="s">
        <v>1177</v>
      </c>
      <c r="B387" s="0" t="s">
        <v>1181</v>
      </c>
      <c r="C387" s="0" t="s">
        <v>1182</v>
      </c>
      <c r="D387" s="0" t="s">
        <v>602</v>
      </c>
    </row>
    <row r="388" customFormat="false" ht="15" hidden="false" customHeight="false" outlineLevel="0" collapsed="false">
      <c r="A388" s="0" t="s">
        <v>1177</v>
      </c>
      <c r="B388" s="0" t="s">
        <v>1183</v>
      </c>
      <c r="C388" s="0" t="s">
        <v>1184</v>
      </c>
      <c r="D388" s="0" t="s">
        <v>602</v>
      </c>
    </row>
    <row r="389" customFormat="false" ht="15" hidden="false" customHeight="false" outlineLevel="0" collapsed="false">
      <c r="A389" s="0" t="s">
        <v>1177</v>
      </c>
      <c r="B389" s="0" t="s">
        <v>1185</v>
      </c>
      <c r="C389" s="0" t="s">
        <v>1186</v>
      </c>
      <c r="D389" s="0" t="s">
        <v>602</v>
      </c>
    </row>
    <row r="390" customFormat="false" ht="15" hidden="false" customHeight="false" outlineLevel="0" collapsed="false">
      <c r="A390" s="0" t="s">
        <v>1177</v>
      </c>
      <c r="B390" s="0" t="s">
        <v>1187</v>
      </c>
      <c r="C390" s="0" t="s">
        <v>1188</v>
      </c>
      <c r="D390" s="0" t="s">
        <v>602</v>
      </c>
    </row>
    <row r="391" customFormat="false" ht="15" hidden="false" customHeight="false" outlineLevel="0" collapsed="false">
      <c r="A391" s="0" t="s">
        <v>1177</v>
      </c>
      <c r="B391" s="0" t="s">
        <v>1189</v>
      </c>
      <c r="C391" s="0" t="s">
        <v>1190</v>
      </c>
      <c r="D391" s="0" t="s">
        <v>602</v>
      </c>
    </row>
    <row r="392" customFormat="false" ht="15" hidden="false" customHeight="false" outlineLevel="0" collapsed="false">
      <c r="A392" s="0" t="s">
        <v>1191</v>
      </c>
      <c r="B392" s="0" t="s">
        <v>1191</v>
      </c>
      <c r="C392" s="0" t="s">
        <v>1192</v>
      </c>
      <c r="D392" s="0" t="s">
        <v>1193</v>
      </c>
    </row>
    <row r="393" customFormat="false" ht="15" hidden="false" customHeight="false" outlineLevel="0" collapsed="false">
      <c r="A393" s="0" t="s">
        <v>1191</v>
      </c>
      <c r="B393" s="0" t="s">
        <v>1194</v>
      </c>
      <c r="C393" s="0" t="s">
        <v>1195</v>
      </c>
      <c r="D393" s="0" t="s">
        <v>1193</v>
      </c>
    </row>
    <row r="394" customFormat="false" ht="15" hidden="false" customHeight="false" outlineLevel="0" collapsed="false">
      <c r="A394" s="0" t="s">
        <v>1191</v>
      </c>
      <c r="B394" s="0" t="s">
        <v>1196</v>
      </c>
      <c r="C394" s="0" t="s">
        <v>1197</v>
      </c>
      <c r="D394" s="0" t="s">
        <v>1193</v>
      </c>
    </row>
    <row r="395" customFormat="false" ht="15" hidden="false" customHeight="false" outlineLevel="0" collapsed="false">
      <c r="A395" s="0" t="s">
        <v>1191</v>
      </c>
      <c r="B395" s="0" t="s">
        <v>1198</v>
      </c>
      <c r="C395" s="0" t="s">
        <v>1199</v>
      </c>
      <c r="D395" s="0" t="s">
        <v>1193</v>
      </c>
    </row>
    <row r="396" customFormat="false" ht="15" hidden="false" customHeight="false" outlineLevel="0" collapsed="false">
      <c r="A396" s="0" t="s">
        <v>1191</v>
      </c>
      <c r="B396" s="0" t="s">
        <v>1200</v>
      </c>
      <c r="C396" s="0" t="s">
        <v>1201</v>
      </c>
      <c r="D396" s="0" t="s">
        <v>1193</v>
      </c>
    </row>
    <row r="397" customFormat="false" ht="15" hidden="false" customHeight="false" outlineLevel="0" collapsed="false">
      <c r="A397" s="0" t="s">
        <v>296</v>
      </c>
      <c r="B397" s="0" t="s">
        <v>296</v>
      </c>
      <c r="C397" s="0" t="s">
        <v>1202</v>
      </c>
      <c r="D397" s="0" t="s">
        <v>146</v>
      </c>
    </row>
    <row r="398" customFormat="false" ht="15" hidden="false" customHeight="false" outlineLevel="0" collapsed="false">
      <c r="A398" s="0" t="s">
        <v>296</v>
      </c>
      <c r="B398" s="0" t="s">
        <v>1203</v>
      </c>
      <c r="C398" s="0" t="s">
        <v>1204</v>
      </c>
      <c r="D398" s="0" t="s">
        <v>146</v>
      </c>
    </row>
    <row r="399" customFormat="false" ht="15" hidden="false" customHeight="false" outlineLevel="0" collapsed="false">
      <c r="A399" s="0" t="s">
        <v>296</v>
      </c>
      <c r="B399" s="0" t="s">
        <v>1205</v>
      </c>
      <c r="C399" s="0" t="s">
        <v>1206</v>
      </c>
      <c r="D399" s="0" t="s">
        <v>146</v>
      </c>
    </row>
    <row r="400" customFormat="false" ht="15" hidden="false" customHeight="false" outlineLevel="0" collapsed="false">
      <c r="A400" s="0" t="s">
        <v>296</v>
      </c>
      <c r="B400" s="0" t="s">
        <v>1207</v>
      </c>
      <c r="C400" s="0" t="s">
        <v>1208</v>
      </c>
      <c r="D400" s="0" t="s">
        <v>146</v>
      </c>
    </row>
    <row r="401" customFormat="false" ht="15" hidden="false" customHeight="false" outlineLevel="0" collapsed="false">
      <c r="A401" s="0" t="s">
        <v>296</v>
      </c>
      <c r="B401" s="0" t="s">
        <v>1209</v>
      </c>
      <c r="C401" s="0" t="s">
        <v>1210</v>
      </c>
      <c r="D401" s="0" t="s">
        <v>146</v>
      </c>
    </row>
    <row r="402" customFormat="false" ht="15" hidden="false" customHeight="false" outlineLevel="0" collapsed="false">
      <c r="A402" s="0" t="s">
        <v>296</v>
      </c>
      <c r="B402" s="0" t="s">
        <v>1211</v>
      </c>
      <c r="C402" s="0" t="s">
        <v>1212</v>
      </c>
      <c r="D402" s="0" t="s">
        <v>146</v>
      </c>
    </row>
    <row r="403" customFormat="false" ht="15" hidden="false" customHeight="false" outlineLevel="0" collapsed="false">
      <c r="A403" s="0" t="s">
        <v>296</v>
      </c>
      <c r="B403" s="0" t="s">
        <v>1213</v>
      </c>
      <c r="C403" s="0" t="s">
        <v>1214</v>
      </c>
      <c r="D403" s="0" t="s">
        <v>146</v>
      </c>
    </row>
    <row r="404" customFormat="false" ht="15" hidden="false" customHeight="false" outlineLevel="0" collapsed="false">
      <c r="A404" s="0" t="s">
        <v>296</v>
      </c>
      <c r="B404" s="0" t="s">
        <v>1215</v>
      </c>
      <c r="C404" s="0" t="s">
        <v>1216</v>
      </c>
      <c r="D404" s="0" t="s">
        <v>146</v>
      </c>
    </row>
    <row r="405" customFormat="false" ht="15" hidden="false" customHeight="false" outlineLevel="0" collapsed="false">
      <c r="A405" s="0" t="s">
        <v>296</v>
      </c>
      <c r="B405" s="0" t="s">
        <v>1217</v>
      </c>
      <c r="C405" s="0" t="s">
        <v>1218</v>
      </c>
      <c r="D405" s="0" t="s">
        <v>146</v>
      </c>
    </row>
    <row r="406" customFormat="false" ht="15" hidden="false" customHeight="false" outlineLevel="0" collapsed="false">
      <c r="A406" s="0" t="s">
        <v>1219</v>
      </c>
      <c r="B406" s="0" t="s">
        <v>1219</v>
      </c>
      <c r="C406" s="0" t="s">
        <v>1220</v>
      </c>
      <c r="D406" s="0" t="s">
        <v>128</v>
      </c>
    </row>
    <row r="407" customFormat="false" ht="15" hidden="false" customHeight="false" outlineLevel="0" collapsed="false">
      <c r="A407" s="0" t="s">
        <v>1219</v>
      </c>
      <c r="B407" s="0" t="s">
        <v>1221</v>
      </c>
      <c r="C407" s="0" t="s">
        <v>1222</v>
      </c>
      <c r="D407" s="0" t="s">
        <v>128</v>
      </c>
    </row>
    <row r="408" customFormat="false" ht="15" hidden="false" customHeight="false" outlineLevel="0" collapsed="false">
      <c r="A408" s="0" t="s">
        <v>1219</v>
      </c>
      <c r="B408" s="0" t="s">
        <v>1223</v>
      </c>
      <c r="C408" s="0" t="s">
        <v>1224</v>
      </c>
      <c r="D408" s="0" t="s">
        <v>128</v>
      </c>
    </row>
    <row r="409" customFormat="false" ht="15" hidden="false" customHeight="false" outlineLevel="0" collapsed="false">
      <c r="A409" s="0" t="s">
        <v>1219</v>
      </c>
      <c r="B409" s="0" t="s">
        <v>1225</v>
      </c>
      <c r="C409" s="0" t="s">
        <v>1226</v>
      </c>
      <c r="D409" s="0" t="s">
        <v>128</v>
      </c>
    </row>
    <row r="410" customFormat="false" ht="15" hidden="false" customHeight="false" outlineLevel="0" collapsed="false">
      <c r="A410" s="0" t="s">
        <v>1219</v>
      </c>
      <c r="B410" s="0" t="s">
        <v>1227</v>
      </c>
      <c r="C410" s="0" t="s">
        <v>1228</v>
      </c>
      <c r="D410" s="0" t="s">
        <v>128</v>
      </c>
    </row>
    <row r="411" customFormat="false" ht="15" hidden="false" customHeight="false" outlineLevel="0" collapsed="false">
      <c r="A411" s="0" t="s">
        <v>1219</v>
      </c>
      <c r="B411" s="0" t="s">
        <v>1229</v>
      </c>
      <c r="C411" s="0" t="s">
        <v>1230</v>
      </c>
      <c r="D411" s="0" t="s">
        <v>128</v>
      </c>
    </row>
    <row r="412" customFormat="false" ht="15" hidden="false" customHeight="false" outlineLevel="0" collapsed="false">
      <c r="A412" s="0" t="s">
        <v>1219</v>
      </c>
      <c r="B412" s="0" t="s">
        <v>1231</v>
      </c>
      <c r="C412" s="0" t="s">
        <v>1232</v>
      </c>
      <c r="D412" s="0" t="s">
        <v>128</v>
      </c>
    </row>
    <row r="413" customFormat="false" ht="15" hidden="false" customHeight="false" outlineLevel="0" collapsed="false">
      <c r="A413" s="0" t="s">
        <v>1233</v>
      </c>
      <c r="B413" s="0" t="s">
        <v>1233</v>
      </c>
      <c r="C413" s="0" t="s">
        <v>1234</v>
      </c>
      <c r="D413" s="0" t="s">
        <v>126</v>
      </c>
    </row>
    <row r="414" customFormat="false" ht="15" hidden="false" customHeight="false" outlineLevel="0" collapsed="false">
      <c r="A414" s="0" t="s">
        <v>1235</v>
      </c>
      <c r="B414" s="0" t="s">
        <v>1235</v>
      </c>
      <c r="C414" s="0" t="s">
        <v>1236</v>
      </c>
      <c r="D414" s="0" t="s">
        <v>146</v>
      </c>
    </row>
    <row r="415" customFormat="false" ht="15" hidden="false" customHeight="false" outlineLevel="0" collapsed="false">
      <c r="A415" s="0" t="s">
        <v>1235</v>
      </c>
      <c r="B415" s="0" t="s">
        <v>1237</v>
      </c>
      <c r="C415" s="0" t="s">
        <v>1238</v>
      </c>
      <c r="D415" s="0" t="s">
        <v>146</v>
      </c>
    </row>
    <row r="416" customFormat="false" ht="15" hidden="false" customHeight="false" outlineLevel="0" collapsed="false">
      <c r="A416" s="0" t="s">
        <v>1235</v>
      </c>
      <c r="B416" s="0" t="s">
        <v>1239</v>
      </c>
      <c r="C416" s="0" t="s">
        <v>1240</v>
      </c>
      <c r="D416" s="0" t="s">
        <v>146</v>
      </c>
    </row>
    <row r="417" customFormat="false" ht="15" hidden="false" customHeight="false" outlineLevel="0" collapsed="false">
      <c r="A417" s="0" t="s">
        <v>1235</v>
      </c>
      <c r="B417" s="0" t="s">
        <v>1241</v>
      </c>
      <c r="C417" s="0" t="s">
        <v>1242</v>
      </c>
      <c r="D417" s="0" t="s">
        <v>146</v>
      </c>
    </row>
    <row r="418" customFormat="false" ht="15" hidden="false" customHeight="false" outlineLevel="0" collapsed="false">
      <c r="A418" s="0" t="s">
        <v>1235</v>
      </c>
      <c r="B418" s="0" t="s">
        <v>1243</v>
      </c>
      <c r="C418" s="0" t="s">
        <v>1244</v>
      </c>
      <c r="D418" s="0" t="s">
        <v>146</v>
      </c>
    </row>
    <row r="419" customFormat="false" ht="15" hidden="false" customHeight="false" outlineLevel="0" collapsed="false">
      <c r="A419" s="0" t="s">
        <v>1235</v>
      </c>
      <c r="B419" s="0" t="s">
        <v>1245</v>
      </c>
      <c r="C419" s="0" t="s">
        <v>1246</v>
      </c>
      <c r="D419" s="0" t="s">
        <v>146</v>
      </c>
    </row>
    <row r="420" customFormat="false" ht="15" hidden="false" customHeight="false" outlineLevel="0" collapsed="false">
      <c r="A420" s="0" t="s">
        <v>1235</v>
      </c>
      <c r="B420" s="0" t="s">
        <v>1247</v>
      </c>
      <c r="C420" s="0" t="s">
        <v>1248</v>
      </c>
      <c r="D420" s="0" t="s">
        <v>146</v>
      </c>
    </row>
    <row r="421" customFormat="false" ht="15" hidden="false" customHeight="false" outlineLevel="0" collapsed="false">
      <c r="A421" s="0" t="s">
        <v>1249</v>
      </c>
      <c r="B421" s="0" t="s">
        <v>1249</v>
      </c>
      <c r="C421" s="0" t="s">
        <v>1250</v>
      </c>
      <c r="D421" s="0" t="s">
        <v>1251</v>
      </c>
    </row>
    <row r="422" customFormat="false" ht="15" hidden="false" customHeight="false" outlineLevel="0" collapsed="false">
      <c r="A422" s="0" t="s">
        <v>1249</v>
      </c>
      <c r="B422" s="0" t="s">
        <v>1252</v>
      </c>
      <c r="C422" s="0" t="s">
        <v>1253</v>
      </c>
      <c r="D422" s="0" t="s">
        <v>1251</v>
      </c>
    </row>
    <row r="423" customFormat="false" ht="15" hidden="false" customHeight="false" outlineLevel="0" collapsed="false">
      <c r="A423" s="0" t="s">
        <v>1249</v>
      </c>
      <c r="B423" s="0" t="s">
        <v>1254</v>
      </c>
      <c r="C423" s="0" t="s">
        <v>1255</v>
      </c>
      <c r="D423" s="0" t="s">
        <v>1251</v>
      </c>
    </row>
    <row r="424" customFormat="false" ht="15" hidden="false" customHeight="false" outlineLevel="0" collapsed="false">
      <c r="A424" s="0" t="s">
        <v>1249</v>
      </c>
      <c r="B424" s="0" t="s">
        <v>1256</v>
      </c>
      <c r="C424" s="0" t="s">
        <v>1257</v>
      </c>
      <c r="D424" s="0" t="s">
        <v>1251</v>
      </c>
    </row>
    <row r="425" customFormat="false" ht="15" hidden="false" customHeight="false" outlineLevel="0" collapsed="false">
      <c r="A425" s="0" t="s">
        <v>1249</v>
      </c>
      <c r="B425" s="0" t="s">
        <v>1258</v>
      </c>
      <c r="C425" s="0" t="s">
        <v>1259</v>
      </c>
      <c r="D425" s="0" t="s">
        <v>1251</v>
      </c>
    </row>
    <row r="426" customFormat="false" ht="15" hidden="false" customHeight="false" outlineLevel="0" collapsed="false">
      <c r="A426" s="0" t="s">
        <v>1249</v>
      </c>
      <c r="B426" s="0" t="s">
        <v>1260</v>
      </c>
      <c r="C426" s="0" t="s">
        <v>1261</v>
      </c>
      <c r="D426" s="0" t="s">
        <v>1251</v>
      </c>
    </row>
    <row r="427" customFormat="false" ht="15" hidden="false" customHeight="false" outlineLevel="0" collapsed="false">
      <c r="A427" s="0" t="s">
        <v>1249</v>
      </c>
      <c r="B427" s="0" t="s">
        <v>1262</v>
      </c>
      <c r="C427" s="0" t="s">
        <v>1263</v>
      </c>
      <c r="D427" s="0" t="s">
        <v>1251</v>
      </c>
    </row>
    <row r="428" customFormat="false" ht="15" hidden="false" customHeight="false" outlineLevel="0" collapsed="false">
      <c r="A428" s="0" t="s">
        <v>1249</v>
      </c>
      <c r="B428" s="0" t="s">
        <v>1264</v>
      </c>
      <c r="C428" s="0" t="s">
        <v>1265</v>
      </c>
      <c r="D428" s="0" t="s">
        <v>1251</v>
      </c>
    </row>
    <row r="429" customFormat="false" ht="15" hidden="false" customHeight="false" outlineLevel="0" collapsed="false">
      <c r="A429" s="0" t="s">
        <v>1249</v>
      </c>
      <c r="B429" s="0" t="s">
        <v>1266</v>
      </c>
      <c r="C429" s="0" t="s">
        <v>1267</v>
      </c>
      <c r="D429" s="0" t="s">
        <v>1251</v>
      </c>
    </row>
    <row r="430" customFormat="false" ht="15" hidden="false" customHeight="false" outlineLevel="0" collapsed="false">
      <c r="A430" s="0" t="s">
        <v>1249</v>
      </c>
      <c r="B430" s="0" t="s">
        <v>1268</v>
      </c>
      <c r="C430" s="0" t="s">
        <v>1269</v>
      </c>
      <c r="D430" s="0" t="s">
        <v>1251</v>
      </c>
    </row>
    <row r="431" customFormat="false" ht="15" hidden="false" customHeight="false" outlineLevel="0" collapsed="false">
      <c r="A431" s="0" t="s">
        <v>286</v>
      </c>
      <c r="B431" s="0" t="s">
        <v>286</v>
      </c>
      <c r="C431" s="0" t="s">
        <v>1270</v>
      </c>
      <c r="D431" s="0" t="s">
        <v>628</v>
      </c>
    </row>
    <row r="432" customFormat="false" ht="15" hidden="false" customHeight="false" outlineLevel="0" collapsed="false">
      <c r="A432" s="0" t="s">
        <v>286</v>
      </c>
      <c r="B432" s="0" t="s">
        <v>1271</v>
      </c>
      <c r="C432" s="0" t="s">
        <v>1272</v>
      </c>
      <c r="D432" s="0" t="s">
        <v>628</v>
      </c>
    </row>
    <row r="433" customFormat="false" ht="15" hidden="false" customHeight="false" outlineLevel="0" collapsed="false">
      <c r="A433" s="0" t="s">
        <v>286</v>
      </c>
      <c r="B433" s="0" t="s">
        <v>1273</v>
      </c>
      <c r="C433" s="0" t="s">
        <v>1274</v>
      </c>
      <c r="D433" s="0" t="s">
        <v>628</v>
      </c>
    </row>
    <row r="434" customFormat="false" ht="15" hidden="false" customHeight="false" outlineLevel="0" collapsed="false">
      <c r="A434" s="0" t="s">
        <v>286</v>
      </c>
      <c r="B434" s="0" t="s">
        <v>1275</v>
      </c>
      <c r="C434" s="0" t="s">
        <v>1276</v>
      </c>
      <c r="D434" s="0" t="s">
        <v>628</v>
      </c>
    </row>
    <row r="435" customFormat="false" ht="15" hidden="false" customHeight="false" outlineLevel="0" collapsed="false">
      <c r="A435" s="0" t="s">
        <v>286</v>
      </c>
      <c r="B435" s="0" t="s">
        <v>1277</v>
      </c>
      <c r="C435" s="0" t="s">
        <v>1278</v>
      </c>
      <c r="D435" s="0" t="s">
        <v>628</v>
      </c>
    </row>
    <row r="436" customFormat="false" ht="15" hidden="false" customHeight="false" outlineLevel="0" collapsed="false">
      <c r="A436" s="0" t="s">
        <v>1279</v>
      </c>
      <c r="B436" s="0" t="s">
        <v>1279</v>
      </c>
      <c r="C436" s="0" t="s">
        <v>1280</v>
      </c>
      <c r="D436" s="0" t="s">
        <v>146</v>
      </c>
    </row>
    <row r="437" customFormat="false" ht="15" hidden="false" customHeight="false" outlineLevel="0" collapsed="false">
      <c r="A437" s="0" t="s">
        <v>1279</v>
      </c>
      <c r="B437" s="0" t="s">
        <v>1281</v>
      </c>
      <c r="C437" s="0" t="s">
        <v>1282</v>
      </c>
      <c r="D437" s="0" t="s">
        <v>146</v>
      </c>
    </row>
    <row r="438" customFormat="false" ht="15" hidden="false" customHeight="false" outlineLevel="0" collapsed="false">
      <c r="A438" s="0" t="s">
        <v>1279</v>
      </c>
      <c r="B438" s="0" t="s">
        <v>1283</v>
      </c>
      <c r="C438" s="0" t="s">
        <v>1284</v>
      </c>
      <c r="D438" s="0" t="s">
        <v>146</v>
      </c>
    </row>
    <row r="439" customFormat="false" ht="15" hidden="false" customHeight="false" outlineLevel="0" collapsed="false">
      <c r="A439" s="0" t="s">
        <v>1279</v>
      </c>
      <c r="B439" s="0" t="s">
        <v>1285</v>
      </c>
      <c r="C439" s="0" t="s">
        <v>1286</v>
      </c>
      <c r="D439" s="0" t="s">
        <v>146</v>
      </c>
    </row>
    <row r="440" customFormat="false" ht="15" hidden="false" customHeight="false" outlineLevel="0" collapsed="false">
      <c r="A440" s="0" t="s">
        <v>1279</v>
      </c>
      <c r="B440" s="0" t="s">
        <v>1287</v>
      </c>
      <c r="C440" s="0" t="s">
        <v>1288</v>
      </c>
      <c r="D440" s="0" t="s">
        <v>146</v>
      </c>
    </row>
    <row r="441" customFormat="false" ht="15" hidden="false" customHeight="false" outlineLevel="0" collapsed="false">
      <c r="A441" s="0" t="s">
        <v>1279</v>
      </c>
      <c r="B441" s="0" t="s">
        <v>1289</v>
      </c>
      <c r="C441" s="0" t="s">
        <v>1290</v>
      </c>
      <c r="D441" s="0" t="s">
        <v>146</v>
      </c>
    </row>
    <row r="442" customFormat="false" ht="15" hidden="false" customHeight="false" outlineLevel="0" collapsed="false">
      <c r="A442" s="0" t="s">
        <v>1291</v>
      </c>
      <c r="B442" s="0" t="s">
        <v>1291</v>
      </c>
      <c r="C442" s="0" t="s">
        <v>1292</v>
      </c>
      <c r="D442" s="0" t="s">
        <v>143</v>
      </c>
    </row>
    <row r="443" customFormat="false" ht="15" hidden="false" customHeight="false" outlineLevel="0" collapsed="false">
      <c r="A443" s="0" t="s">
        <v>1291</v>
      </c>
      <c r="B443" s="0" t="s">
        <v>1293</v>
      </c>
      <c r="C443" s="0" t="s">
        <v>1294</v>
      </c>
      <c r="D443" s="0" t="s">
        <v>143</v>
      </c>
    </row>
    <row r="444" customFormat="false" ht="15" hidden="false" customHeight="false" outlineLevel="0" collapsed="false">
      <c r="A444" s="0" t="s">
        <v>1291</v>
      </c>
      <c r="B444" s="0" t="s">
        <v>1295</v>
      </c>
      <c r="C444" s="0" t="s">
        <v>1296</v>
      </c>
      <c r="D444" s="0" t="s">
        <v>143</v>
      </c>
    </row>
    <row r="445" customFormat="false" ht="15" hidden="false" customHeight="false" outlineLevel="0" collapsed="false">
      <c r="A445" s="0" t="s">
        <v>1291</v>
      </c>
      <c r="B445" s="0" t="s">
        <v>1297</v>
      </c>
      <c r="C445" s="0" t="s">
        <v>1298</v>
      </c>
      <c r="D445" s="0" t="s">
        <v>143</v>
      </c>
    </row>
    <row r="446" customFormat="false" ht="15" hidden="false" customHeight="false" outlineLevel="0" collapsed="false">
      <c r="A446" s="0" t="s">
        <v>1299</v>
      </c>
      <c r="B446" s="0" t="s">
        <v>1299</v>
      </c>
      <c r="C446" s="0" t="s">
        <v>1300</v>
      </c>
      <c r="D446" s="0" t="s">
        <v>176</v>
      </c>
    </row>
    <row r="447" customFormat="false" ht="15" hidden="false" customHeight="false" outlineLevel="0" collapsed="false">
      <c r="A447" s="0" t="s">
        <v>1299</v>
      </c>
      <c r="B447" s="0" t="s">
        <v>1301</v>
      </c>
      <c r="C447" s="0" t="s">
        <v>1302</v>
      </c>
      <c r="D447" s="0" t="s">
        <v>176</v>
      </c>
    </row>
    <row r="448" customFormat="false" ht="15" hidden="false" customHeight="false" outlineLevel="0" collapsed="false">
      <c r="A448" s="0" t="s">
        <v>1299</v>
      </c>
      <c r="B448" s="0" t="s">
        <v>1303</v>
      </c>
      <c r="C448" s="0" t="s">
        <v>1304</v>
      </c>
      <c r="D448" s="0" t="s">
        <v>176</v>
      </c>
    </row>
    <row r="449" customFormat="false" ht="15" hidden="false" customHeight="false" outlineLevel="0" collapsed="false">
      <c r="A449" s="0" t="s">
        <v>1299</v>
      </c>
      <c r="B449" s="0" t="s">
        <v>1305</v>
      </c>
      <c r="C449" s="0" t="s">
        <v>1306</v>
      </c>
      <c r="D449" s="0" t="s">
        <v>176</v>
      </c>
    </row>
    <row r="450" customFormat="false" ht="15" hidden="false" customHeight="false" outlineLevel="0" collapsed="false">
      <c r="A450" s="0" t="s">
        <v>1307</v>
      </c>
      <c r="B450" s="0" t="s">
        <v>1307</v>
      </c>
      <c r="C450" s="0" t="s">
        <v>1308</v>
      </c>
      <c r="D450" s="0" t="s">
        <v>1000</v>
      </c>
    </row>
    <row r="451" customFormat="false" ht="15" hidden="false" customHeight="false" outlineLevel="0" collapsed="false">
      <c r="A451" s="0" t="s">
        <v>1307</v>
      </c>
      <c r="B451" s="0" t="s">
        <v>1309</v>
      </c>
      <c r="C451" s="0" t="s">
        <v>1310</v>
      </c>
      <c r="D451" s="0" t="s">
        <v>1000</v>
      </c>
    </row>
    <row r="452" customFormat="false" ht="15" hidden="false" customHeight="false" outlineLevel="0" collapsed="false">
      <c r="A452" s="0" t="s">
        <v>1307</v>
      </c>
      <c r="B452" s="0" t="s">
        <v>1311</v>
      </c>
      <c r="C452" s="0" t="s">
        <v>1312</v>
      </c>
      <c r="D452" s="0" t="s">
        <v>1000</v>
      </c>
    </row>
    <row r="453" customFormat="false" ht="15" hidden="false" customHeight="false" outlineLevel="0" collapsed="false">
      <c r="A453" s="0" t="s">
        <v>1313</v>
      </c>
      <c r="B453" s="0" t="s">
        <v>1313</v>
      </c>
      <c r="C453" s="0" t="s">
        <v>1314</v>
      </c>
      <c r="D453" s="0" t="s">
        <v>128</v>
      </c>
    </row>
    <row r="454" customFormat="false" ht="15" hidden="false" customHeight="false" outlineLevel="0" collapsed="false">
      <c r="A454" s="0" t="s">
        <v>1313</v>
      </c>
      <c r="B454" s="0" t="s">
        <v>1315</v>
      </c>
      <c r="C454" s="0" t="s">
        <v>1316</v>
      </c>
      <c r="D454" s="0" t="s">
        <v>128</v>
      </c>
    </row>
    <row r="455" customFormat="false" ht="15" hidden="false" customHeight="false" outlineLevel="0" collapsed="false">
      <c r="A455" s="0" t="s">
        <v>1313</v>
      </c>
      <c r="B455" s="0" t="s">
        <v>1317</v>
      </c>
      <c r="C455" s="0" t="s">
        <v>1318</v>
      </c>
      <c r="D455" s="0" t="s">
        <v>128</v>
      </c>
    </row>
    <row r="456" customFormat="false" ht="15" hidden="false" customHeight="false" outlineLevel="0" collapsed="false">
      <c r="A456" s="0" t="s">
        <v>1313</v>
      </c>
      <c r="B456" s="0" t="s">
        <v>1319</v>
      </c>
      <c r="C456" s="0" t="s">
        <v>1320</v>
      </c>
      <c r="D456" s="0" t="s">
        <v>128</v>
      </c>
    </row>
    <row r="457" customFormat="false" ht="15" hidden="false" customHeight="false" outlineLevel="0" collapsed="false">
      <c r="A457" s="0" t="s">
        <v>1313</v>
      </c>
      <c r="B457" s="0" t="s">
        <v>1321</v>
      </c>
      <c r="C457" s="0" t="s">
        <v>1322</v>
      </c>
      <c r="D457" s="0" t="s">
        <v>128</v>
      </c>
    </row>
    <row r="458" customFormat="false" ht="15" hidden="false" customHeight="false" outlineLevel="0" collapsed="false">
      <c r="A458" s="0" t="s">
        <v>1313</v>
      </c>
      <c r="B458" s="0" t="s">
        <v>1323</v>
      </c>
      <c r="C458" s="0" t="s">
        <v>1324</v>
      </c>
      <c r="D458" s="0" t="s">
        <v>128</v>
      </c>
    </row>
    <row r="459" customFormat="false" ht="15" hidden="false" customHeight="false" outlineLevel="0" collapsed="false">
      <c r="A459" s="0" t="s">
        <v>1313</v>
      </c>
      <c r="B459" s="0" t="s">
        <v>1325</v>
      </c>
      <c r="C459" s="0" t="s">
        <v>1326</v>
      </c>
      <c r="D459" s="0" t="s">
        <v>128</v>
      </c>
    </row>
    <row r="460" customFormat="false" ht="15" hidden="false" customHeight="false" outlineLevel="0" collapsed="false">
      <c r="A460" s="0" t="s">
        <v>1313</v>
      </c>
      <c r="B460" s="0" t="s">
        <v>1327</v>
      </c>
      <c r="C460" s="0" t="s">
        <v>1328</v>
      </c>
      <c r="D460" s="0" t="s">
        <v>128</v>
      </c>
    </row>
    <row r="461" customFormat="false" ht="15" hidden="false" customHeight="false" outlineLevel="0" collapsed="false">
      <c r="A461" s="0" t="s">
        <v>1313</v>
      </c>
      <c r="B461" s="0" t="s">
        <v>1329</v>
      </c>
      <c r="C461" s="0" t="s">
        <v>1330</v>
      </c>
      <c r="D461" s="0" t="s">
        <v>128</v>
      </c>
    </row>
    <row r="462" customFormat="false" ht="15" hidden="false" customHeight="false" outlineLevel="0" collapsed="false">
      <c r="A462" s="0" t="s">
        <v>1313</v>
      </c>
      <c r="B462" s="0" t="s">
        <v>1331</v>
      </c>
      <c r="C462" s="0" t="s">
        <v>1332</v>
      </c>
      <c r="D462" s="0" t="s">
        <v>128</v>
      </c>
    </row>
    <row r="463" customFormat="false" ht="15" hidden="false" customHeight="false" outlineLevel="0" collapsed="false">
      <c r="A463" s="0" t="s">
        <v>1313</v>
      </c>
      <c r="B463" s="0" t="s">
        <v>1333</v>
      </c>
      <c r="C463" s="0" t="s">
        <v>1334</v>
      </c>
      <c r="D463" s="0" t="s">
        <v>128</v>
      </c>
    </row>
    <row r="464" customFormat="false" ht="15" hidden="false" customHeight="false" outlineLevel="0" collapsed="false">
      <c r="A464" s="0" t="s">
        <v>1313</v>
      </c>
      <c r="B464" s="0" t="s">
        <v>1335</v>
      </c>
      <c r="C464" s="0" t="s">
        <v>1336</v>
      </c>
      <c r="D464" s="0" t="s">
        <v>128</v>
      </c>
    </row>
    <row r="465" customFormat="false" ht="15" hidden="false" customHeight="false" outlineLevel="0" collapsed="false">
      <c r="A465" s="0" t="s">
        <v>1337</v>
      </c>
      <c r="B465" s="0" t="s">
        <v>1337</v>
      </c>
      <c r="C465" s="0" t="s">
        <v>1338</v>
      </c>
      <c r="D465" s="0" t="s">
        <v>149</v>
      </c>
    </row>
    <row r="466" customFormat="false" ht="15" hidden="false" customHeight="false" outlineLevel="0" collapsed="false">
      <c r="A466" s="0" t="s">
        <v>1337</v>
      </c>
      <c r="B466" s="0" t="s">
        <v>1339</v>
      </c>
      <c r="C466" s="0" t="s">
        <v>1340</v>
      </c>
      <c r="D466" s="0" t="s">
        <v>149</v>
      </c>
    </row>
    <row r="467" customFormat="false" ht="15" hidden="false" customHeight="false" outlineLevel="0" collapsed="false">
      <c r="A467" s="0" t="s">
        <v>1337</v>
      </c>
      <c r="B467" s="0" t="s">
        <v>1341</v>
      </c>
      <c r="C467" s="0" t="s">
        <v>1342</v>
      </c>
      <c r="D467" s="0" t="s">
        <v>149</v>
      </c>
    </row>
    <row r="468" customFormat="false" ht="15" hidden="false" customHeight="false" outlineLevel="0" collapsed="false">
      <c r="A468" s="0" t="s">
        <v>274</v>
      </c>
      <c r="B468" s="0" t="s">
        <v>274</v>
      </c>
      <c r="C468" s="0" t="s">
        <v>1343</v>
      </c>
      <c r="D468" s="0" t="s">
        <v>128</v>
      </c>
    </row>
    <row r="469" customFormat="false" ht="15" hidden="false" customHeight="false" outlineLevel="0" collapsed="false">
      <c r="A469" s="0" t="s">
        <v>274</v>
      </c>
      <c r="B469" s="0" t="s">
        <v>1344</v>
      </c>
      <c r="C469" s="0" t="s">
        <v>1345</v>
      </c>
      <c r="D469" s="0" t="s">
        <v>128</v>
      </c>
    </row>
    <row r="470" customFormat="false" ht="15" hidden="false" customHeight="false" outlineLevel="0" collapsed="false">
      <c r="A470" s="0" t="s">
        <v>274</v>
      </c>
      <c r="B470" s="0" t="s">
        <v>1346</v>
      </c>
      <c r="C470" s="0" t="s">
        <v>1347</v>
      </c>
      <c r="D470" s="0" t="s">
        <v>128</v>
      </c>
    </row>
    <row r="471" customFormat="false" ht="15" hidden="false" customHeight="false" outlineLevel="0" collapsed="false">
      <c r="A471" s="0" t="s">
        <v>274</v>
      </c>
      <c r="B471" s="0" t="s">
        <v>1348</v>
      </c>
      <c r="C471" s="0" t="s">
        <v>1349</v>
      </c>
      <c r="D471" s="0" t="s">
        <v>128</v>
      </c>
    </row>
    <row r="472" customFormat="false" ht="15" hidden="false" customHeight="false" outlineLevel="0" collapsed="false">
      <c r="A472" s="0" t="s">
        <v>274</v>
      </c>
      <c r="B472" s="0" t="s">
        <v>1350</v>
      </c>
      <c r="C472" s="0" t="s">
        <v>1351</v>
      </c>
      <c r="D472" s="0" t="s">
        <v>128</v>
      </c>
    </row>
    <row r="473" customFormat="false" ht="15" hidden="false" customHeight="false" outlineLevel="0" collapsed="false">
      <c r="A473" s="0" t="s">
        <v>274</v>
      </c>
      <c r="B473" s="0" t="s">
        <v>1352</v>
      </c>
      <c r="C473" s="0" t="s">
        <v>1353</v>
      </c>
      <c r="D473" s="0" t="s">
        <v>128</v>
      </c>
    </row>
    <row r="474" customFormat="false" ht="15" hidden="false" customHeight="false" outlineLevel="0" collapsed="false">
      <c r="A474" s="0" t="s">
        <v>274</v>
      </c>
      <c r="B474" s="0" t="s">
        <v>1354</v>
      </c>
      <c r="C474" s="0" t="s">
        <v>1355</v>
      </c>
      <c r="D474" s="0" t="s">
        <v>128</v>
      </c>
    </row>
    <row r="475" customFormat="false" ht="15" hidden="false" customHeight="false" outlineLevel="0" collapsed="false">
      <c r="A475" s="0" t="s">
        <v>274</v>
      </c>
      <c r="B475" s="0" t="s">
        <v>1356</v>
      </c>
      <c r="C475" s="0" t="s">
        <v>1357</v>
      </c>
      <c r="D475" s="0" t="s">
        <v>128</v>
      </c>
    </row>
    <row r="476" customFormat="false" ht="15" hidden="false" customHeight="false" outlineLevel="0" collapsed="false">
      <c r="A476" s="0" t="s">
        <v>274</v>
      </c>
      <c r="B476" s="0" t="s">
        <v>1358</v>
      </c>
      <c r="C476" s="0" t="s">
        <v>1359</v>
      </c>
      <c r="D476" s="0" t="s">
        <v>128</v>
      </c>
    </row>
    <row r="477" customFormat="false" ht="15" hidden="false" customHeight="false" outlineLevel="0" collapsed="false">
      <c r="A477" s="0" t="s">
        <v>274</v>
      </c>
      <c r="B477" s="0" t="s">
        <v>1360</v>
      </c>
      <c r="C477" s="0" t="s">
        <v>1361</v>
      </c>
      <c r="D477" s="0" t="s">
        <v>128</v>
      </c>
    </row>
    <row r="478" customFormat="false" ht="15" hidden="false" customHeight="false" outlineLevel="0" collapsed="false">
      <c r="A478" s="0" t="s">
        <v>274</v>
      </c>
      <c r="B478" s="0" t="s">
        <v>1362</v>
      </c>
      <c r="C478" s="0" t="s">
        <v>1363</v>
      </c>
      <c r="D478" s="0" t="s">
        <v>128</v>
      </c>
    </row>
    <row r="479" customFormat="false" ht="15" hidden="false" customHeight="false" outlineLevel="0" collapsed="false">
      <c r="A479" s="0" t="s">
        <v>274</v>
      </c>
      <c r="B479" s="0" t="s">
        <v>1364</v>
      </c>
      <c r="C479" s="0" t="s">
        <v>1365</v>
      </c>
      <c r="D479" s="0" t="s">
        <v>128</v>
      </c>
    </row>
    <row r="480" customFormat="false" ht="15" hidden="false" customHeight="false" outlineLevel="0" collapsed="false">
      <c r="A480" s="0" t="s">
        <v>274</v>
      </c>
      <c r="B480" s="0" t="s">
        <v>1366</v>
      </c>
      <c r="C480" s="0" t="s">
        <v>1367</v>
      </c>
      <c r="D480" s="0" t="s">
        <v>128</v>
      </c>
    </row>
    <row r="481" customFormat="false" ht="15" hidden="false" customHeight="false" outlineLevel="0" collapsed="false">
      <c r="A481" s="0" t="s">
        <v>1368</v>
      </c>
      <c r="B481" s="0" t="s">
        <v>1368</v>
      </c>
      <c r="C481" s="0" t="s">
        <v>1369</v>
      </c>
      <c r="D481" s="0" t="s">
        <v>1000</v>
      </c>
    </row>
    <row r="482" customFormat="false" ht="15" hidden="false" customHeight="false" outlineLevel="0" collapsed="false">
      <c r="A482" s="0" t="s">
        <v>1368</v>
      </c>
      <c r="B482" s="0" t="s">
        <v>1370</v>
      </c>
      <c r="C482" s="0" t="s">
        <v>1371</v>
      </c>
      <c r="D482" s="0" t="s">
        <v>1000</v>
      </c>
    </row>
    <row r="483" customFormat="false" ht="15" hidden="false" customHeight="false" outlineLevel="0" collapsed="false">
      <c r="A483" s="0" t="s">
        <v>1368</v>
      </c>
      <c r="B483" s="0" t="s">
        <v>1372</v>
      </c>
      <c r="C483" s="0" t="s">
        <v>1373</v>
      </c>
      <c r="D483" s="0" t="s">
        <v>1000</v>
      </c>
    </row>
    <row r="484" customFormat="false" ht="15" hidden="false" customHeight="false" outlineLevel="0" collapsed="false">
      <c r="A484" s="0" t="s">
        <v>1368</v>
      </c>
      <c r="B484" s="0" t="s">
        <v>1374</v>
      </c>
      <c r="C484" s="0" t="s">
        <v>1375</v>
      </c>
      <c r="D484" s="0" t="s">
        <v>1000</v>
      </c>
    </row>
    <row r="485" customFormat="false" ht="15" hidden="false" customHeight="false" outlineLevel="0" collapsed="false">
      <c r="A485" s="0" t="s">
        <v>1376</v>
      </c>
      <c r="B485" s="0" t="s">
        <v>1376</v>
      </c>
      <c r="C485" s="0" t="s">
        <v>1377</v>
      </c>
      <c r="D485" s="0" t="s">
        <v>879</v>
      </c>
    </row>
    <row r="486" customFormat="false" ht="15" hidden="false" customHeight="false" outlineLevel="0" collapsed="false">
      <c r="A486" s="0" t="s">
        <v>1376</v>
      </c>
      <c r="B486" s="0" t="s">
        <v>1378</v>
      </c>
      <c r="C486" s="0" t="s">
        <v>1379</v>
      </c>
      <c r="D486" s="0" t="s">
        <v>879</v>
      </c>
    </row>
    <row r="487" customFormat="false" ht="15" hidden="false" customHeight="false" outlineLevel="0" collapsed="false">
      <c r="A487" s="0" t="s">
        <v>1376</v>
      </c>
      <c r="B487" s="0" t="s">
        <v>1380</v>
      </c>
      <c r="C487" s="0" t="s">
        <v>1381</v>
      </c>
      <c r="D487" s="0" t="s">
        <v>879</v>
      </c>
    </row>
    <row r="488" customFormat="false" ht="15" hidden="false" customHeight="false" outlineLevel="0" collapsed="false">
      <c r="A488" s="0" t="s">
        <v>1376</v>
      </c>
      <c r="B488" s="0" t="s">
        <v>1382</v>
      </c>
      <c r="C488" s="0" t="s">
        <v>1383</v>
      </c>
      <c r="D488" s="0" t="s">
        <v>879</v>
      </c>
    </row>
    <row r="489" customFormat="false" ht="15" hidden="false" customHeight="false" outlineLevel="0" collapsed="false">
      <c r="A489" s="0" t="s">
        <v>1376</v>
      </c>
      <c r="B489" s="0" t="s">
        <v>1384</v>
      </c>
      <c r="C489" s="0" t="s">
        <v>1385</v>
      </c>
      <c r="D489" s="0" t="s">
        <v>879</v>
      </c>
    </row>
    <row r="490" customFormat="false" ht="15" hidden="false" customHeight="false" outlineLevel="0" collapsed="false">
      <c r="A490" s="0" t="s">
        <v>1386</v>
      </c>
      <c r="B490" s="0" t="s">
        <v>1386</v>
      </c>
      <c r="C490" s="0" t="s">
        <v>1387</v>
      </c>
      <c r="D490" s="0" t="s">
        <v>460</v>
      </c>
    </row>
    <row r="491" customFormat="false" ht="15" hidden="false" customHeight="false" outlineLevel="0" collapsed="false">
      <c r="A491" s="0" t="s">
        <v>1386</v>
      </c>
      <c r="B491" s="0" t="s">
        <v>1388</v>
      </c>
      <c r="C491" s="0" t="s">
        <v>1389</v>
      </c>
      <c r="D491" s="0" t="s">
        <v>460</v>
      </c>
    </row>
    <row r="492" customFormat="false" ht="15" hidden="false" customHeight="false" outlineLevel="0" collapsed="false">
      <c r="A492" s="0" t="s">
        <v>1386</v>
      </c>
      <c r="B492" s="0" t="s">
        <v>1390</v>
      </c>
      <c r="C492" s="0" t="s">
        <v>1391</v>
      </c>
      <c r="D492" s="0" t="s">
        <v>460</v>
      </c>
    </row>
    <row r="493" customFormat="false" ht="15" hidden="false" customHeight="false" outlineLevel="0" collapsed="false">
      <c r="A493" s="0" t="s">
        <v>1386</v>
      </c>
      <c r="B493" s="0" t="s">
        <v>1392</v>
      </c>
      <c r="C493" s="0" t="s">
        <v>1393</v>
      </c>
      <c r="D493" s="0" t="s">
        <v>460</v>
      </c>
    </row>
    <row r="494" customFormat="false" ht="15" hidden="false" customHeight="false" outlineLevel="0" collapsed="false">
      <c r="A494" s="0" t="s">
        <v>1386</v>
      </c>
      <c r="B494" s="0" t="s">
        <v>1394</v>
      </c>
      <c r="C494" s="0" t="s">
        <v>1395</v>
      </c>
      <c r="D494" s="0" t="s">
        <v>460</v>
      </c>
    </row>
    <row r="495" customFormat="false" ht="15" hidden="false" customHeight="false" outlineLevel="0" collapsed="false">
      <c r="A495" s="0" t="s">
        <v>1396</v>
      </c>
      <c r="B495" s="0" t="s">
        <v>1396</v>
      </c>
      <c r="C495" s="0" t="s">
        <v>1397</v>
      </c>
      <c r="D495" s="0" t="s">
        <v>424</v>
      </c>
    </row>
    <row r="496" customFormat="false" ht="15" hidden="false" customHeight="false" outlineLevel="0" collapsed="false">
      <c r="A496" s="0" t="s">
        <v>1396</v>
      </c>
      <c r="B496" s="0" t="s">
        <v>1398</v>
      </c>
      <c r="C496" s="0" t="s">
        <v>1399</v>
      </c>
      <c r="D496" s="0" t="s">
        <v>424</v>
      </c>
    </row>
    <row r="497" customFormat="false" ht="15" hidden="false" customHeight="false" outlineLevel="0" collapsed="false">
      <c r="A497" s="0" t="s">
        <v>1396</v>
      </c>
      <c r="B497" s="0" t="s">
        <v>1400</v>
      </c>
      <c r="C497" s="0" t="s">
        <v>1401</v>
      </c>
      <c r="D497" s="0" t="s">
        <v>424</v>
      </c>
    </row>
    <row r="498" customFormat="false" ht="15" hidden="false" customHeight="false" outlineLevel="0" collapsed="false">
      <c r="A498" s="0" t="s">
        <v>1396</v>
      </c>
      <c r="B498" s="0" t="s">
        <v>1402</v>
      </c>
      <c r="C498" s="0" t="s">
        <v>1403</v>
      </c>
      <c r="D498" s="0" t="s">
        <v>424</v>
      </c>
    </row>
    <row r="499" customFormat="false" ht="15" hidden="false" customHeight="false" outlineLevel="0" collapsed="false">
      <c r="A499" s="0" t="s">
        <v>1404</v>
      </c>
      <c r="B499" s="0" t="s">
        <v>1404</v>
      </c>
      <c r="C499" s="0" t="s">
        <v>1405</v>
      </c>
      <c r="D499" s="0" t="s">
        <v>143</v>
      </c>
    </row>
    <row r="500" customFormat="false" ht="15" hidden="false" customHeight="false" outlineLevel="0" collapsed="false">
      <c r="A500" s="0" t="s">
        <v>1404</v>
      </c>
      <c r="B500" s="0" t="s">
        <v>1406</v>
      </c>
      <c r="C500" s="0" t="s">
        <v>1407</v>
      </c>
      <c r="D500" s="0" t="s">
        <v>143</v>
      </c>
    </row>
    <row r="501" customFormat="false" ht="15" hidden="false" customHeight="false" outlineLevel="0" collapsed="false">
      <c r="A501" s="0" t="s">
        <v>1404</v>
      </c>
      <c r="B501" s="0" t="s">
        <v>1408</v>
      </c>
      <c r="C501" s="0" t="s">
        <v>1409</v>
      </c>
      <c r="D501" s="0" t="s">
        <v>143</v>
      </c>
    </row>
    <row r="502" customFormat="false" ht="15" hidden="false" customHeight="false" outlineLevel="0" collapsed="false">
      <c r="A502" s="0" t="s">
        <v>1410</v>
      </c>
      <c r="B502" s="0" t="s">
        <v>1410</v>
      </c>
      <c r="C502" s="0" t="s">
        <v>1411</v>
      </c>
      <c r="D502" s="0" t="s">
        <v>149</v>
      </c>
    </row>
    <row r="503" customFormat="false" ht="15" hidden="false" customHeight="false" outlineLevel="0" collapsed="false">
      <c r="A503" s="0" t="s">
        <v>1412</v>
      </c>
      <c r="B503" s="0" t="s">
        <v>1412</v>
      </c>
      <c r="C503" s="0" t="s">
        <v>1413</v>
      </c>
      <c r="D503" s="0" t="s">
        <v>424</v>
      </c>
    </row>
    <row r="504" customFormat="false" ht="15" hidden="false" customHeight="false" outlineLevel="0" collapsed="false">
      <c r="A504" s="0" t="s">
        <v>1414</v>
      </c>
      <c r="B504" s="0" t="s">
        <v>1414</v>
      </c>
      <c r="C504" s="0" t="s">
        <v>1415</v>
      </c>
      <c r="D504" s="0" t="s">
        <v>424</v>
      </c>
    </row>
    <row r="505" customFormat="false" ht="15" hidden="false" customHeight="false" outlineLevel="0" collapsed="false">
      <c r="A505" s="0" t="s">
        <v>1416</v>
      </c>
      <c r="B505" s="0" t="s">
        <v>1416</v>
      </c>
      <c r="C505" s="0" t="s">
        <v>1417</v>
      </c>
      <c r="D505" s="0" t="s">
        <v>424</v>
      </c>
    </row>
    <row r="506" customFormat="false" ht="15" hidden="false" customHeight="false" outlineLevel="0" collapsed="false">
      <c r="A506" s="0" t="s">
        <v>1416</v>
      </c>
      <c r="B506" s="0" t="s">
        <v>1418</v>
      </c>
      <c r="C506" s="0" t="s">
        <v>1419</v>
      </c>
      <c r="D506" s="0" t="s">
        <v>424</v>
      </c>
    </row>
    <row r="507" customFormat="false" ht="15" hidden="false" customHeight="false" outlineLevel="0" collapsed="false">
      <c r="A507" s="0" t="s">
        <v>1416</v>
      </c>
      <c r="B507" s="0" t="s">
        <v>1420</v>
      </c>
      <c r="C507" s="0" t="s">
        <v>1421</v>
      </c>
      <c r="D507" s="0" t="s">
        <v>424</v>
      </c>
    </row>
    <row r="508" customFormat="false" ht="15" hidden="false" customHeight="false" outlineLevel="0" collapsed="false">
      <c r="A508" s="0" t="s">
        <v>1422</v>
      </c>
      <c r="B508" s="0" t="s">
        <v>1422</v>
      </c>
      <c r="C508" s="0" t="s">
        <v>1423</v>
      </c>
      <c r="D508" s="0" t="s">
        <v>1424</v>
      </c>
    </row>
    <row r="509" customFormat="false" ht="15" hidden="false" customHeight="false" outlineLevel="0" collapsed="false">
      <c r="A509" s="0" t="s">
        <v>1422</v>
      </c>
      <c r="B509" s="0" t="s">
        <v>1425</v>
      </c>
      <c r="C509" s="0" t="s">
        <v>1426</v>
      </c>
      <c r="D509" s="0" t="s">
        <v>1424</v>
      </c>
    </row>
    <row r="510" customFormat="false" ht="15" hidden="false" customHeight="false" outlineLevel="0" collapsed="false">
      <c r="A510" s="0" t="s">
        <v>1422</v>
      </c>
      <c r="B510" s="0" t="s">
        <v>1427</v>
      </c>
      <c r="C510" s="0" t="s">
        <v>1428</v>
      </c>
      <c r="D510" s="0" t="s">
        <v>1424</v>
      </c>
    </row>
    <row r="511" customFormat="false" ht="15" hidden="false" customHeight="false" outlineLevel="0" collapsed="false">
      <c r="A511" s="0" t="s">
        <v>1422</v>
      </c>
      <c r="B511" s="0" t="s">
        <v>1429</v>
      </c>
      <c r="C511" s="0" t="s">
        <v>1430</v>
      </c>
      <c r="D511" s="0" t="s">
        <v>1424</v>
      </c>
    </row>
    <row r="512" customFormat="false" ht="15" hidden="false" customHeight="false" outlineLevel="0" collapsed="false">
      <c r="A512" s="0" t="s">
        <v>1422</v>
      </c>
      <c r="B512" s="0" t="s">
        <v>1431</v>
      </c>
      <c r="C512" s="0" t="s">
        <v>1432</v>
      </c>
      <c r="D512" s="0" t="s">
        <v>1424</v>
      </c>
    </row>
    <row r="513" customFormat="false" ht="15" hidden="false" customHeight="false" outlineLevel="0" collapsed="false">
      <c r="A513" s="0" t="s">
        <v>1422</v>
      </c>
      <c r="B513" s="0" t="s">
        <v>1433</v>
      </c>
      <c r="C513" s="0" t="s">
        <v>1434</v>
      </c>
      <c r="D513" s="0" t="s">
        <v>1424</v>
      </c>
    </row>
    <row r="514" customFormat="false" ht="15" hidden="false" customHeight="false" outlineLevel="0" collapsed="false">
      <c r="A514" s="0" t="s">
        <v>1422</v>
      </c>
      <c r="B514" s="0" t="s">
        <v>1435</v>
      </c>
      <c r="C514" s="0" t="s">
        <v>1436</v>
      </c>
      <c r="D514" s="0" t="s">
        <v>1424</v>
      </c>
    </row>
    <row r="515" customFormat="false" ht="15" hidden="false" customHeight="false" outlineLevel="0" collapsed="false">
      <c r="A515" s="0" t="s">
        <v>1422</v>
      </c>
      <c r="B515" s="0" t="s">
        <v>1437</v>
      </c>
      <c r="C515" s="0" t="s">
        <v>1438</v>
      </c>
      <c r="D515" s="0" t="s">
        <v>1424</v>
      </c>
    </row>
    <row r="516" customFormat="false" ht="15" hidden="false" customHeight="false" outlineLevel="0" collapsed="false">
      <c r="A516" s="0" t="s">
        <v>1422</v>
      </c>
      <c r="B516" s="0" t="s">
        <v>1439</v>
      </c>
      <c r="C516" s="0" t="s">
        <v>1440</v>
      </c>
      <c r="D516" s="0" t="s">
        <v>1424</v>
      </c>
    </row>
    <row r="517" customFormat="false" ht="15" hidden="false" customHeight="false" outlineLevel="0" collapsed="false">
      <c r="A517" s="0" t="s">
        <v>1422</v>
      </c>
      <c r="B517" s="0" t="s">
        <v>1441</v>
      </c>
      <c r="C517" s="0" t="s">
        <v>1442</v>
      </c>
      <c r="D517" s="0" t="s">
        <v>1424</v>
      </c>
    </row>
    <row r="518" customFormat="false" ht="15" hidden="false" customHeight="false" outlineLevel="0" collapsed="false">
      <c r="A518" s="0" t="s">
        <v>1422</v>
      </c>
      <c r="B518" s="0" t="s">
        <v>1443</v>
      </c>
      <c r="C518" s="0" t="s">
        <v>1444</v>
      </c>
      <c r="D518" s="0" t="s">
        <v>1424</v>
      </c>
    </row>
    <row r="519" customFormat="false" ht="15" hidden="false" customHeight="false" outlineLevel="0" collapsed="false">
      <c r="A519" s="0" t="s">
        <v>1422</v>
      </c>
      <c r="B519" s="0" t="s">
        <v>1445</v>
      </c>
      <c r="C519" s="0" t="s">
        <v>1446</v>
      </c>
      <c r="D519" s="0" t="s">
        <v>1424</v>
      </c>
    </row>
    <row r="520" customFormat="false" ht="15" hidden="false" customHeight="false" outlineLevel="0" collapsed="false">
      <c r="A520" s="0" t="s">
        <v>1422</v>
      </c>
      <c r="B520" s="0" t="s">
        <v>1447</v>
      </c>
      <c r="C520" s="0" t="s">
        <v>1448</v>
      </c>
      <c r="D520" s="0" t="s">
        <v>1424</v>
      </c>
    </row>
    <row r="521" customFormat="false" ht="15" hidden="false" customHeight="false" outlineLevel="0" collapsed="false">
      <c r="A521" s="0" t="s">
        <v>1422</v>
      </c>
      <c r="B521" s="0" t="s">
        <v>1449</v>
      </c>
      <c r="C521" s="0" t="s">
        <v>1450</v>
      </c>
      <c r="D521" s="0" t="s">
        <v>1424</v>
      </c>
    </row>
    <row r="522" customFormat="false" ht="15" hidden="false" customHeight="false" outlineLevel="0" collapsed="false">
      <c r="A522" s="0" t="s">
        <v>1451</v>
      </c>
      <c r="B522" s="0" t="s">
        <v>1451</v>
      </c>
      <c r="C522" s="0" t="s">
        <v>1452</v>
      </c>
      <c r="D522" s="0" t="s">
        <v>128</v>
      </c>
    </row>
    <row r="523" customFormat="false" ht="15" hidden="false" customHeight="false" outlineLevel="0" collapsed="false">
      <c r="A523" s="0" t="s">
        <v>1451</v>
      </c>
      <c r="B523" s="0" t="s">
        <v>1453</v>
      </c>
      <c r="C523" s="0" t="s">
        <v>1454</v>
      </c>
      <c r="D523" s="0" t="s">
        <v>128</v>
      </c>
    </row>
    <row r="524" customFormat="false" ht="15" hidden="false" customHeight="false" outlineLevel="0" collapsed="false">
      <c r="A524" s="0" t="s">
        <v>1451</v>
      </c>
      <c r="B524" s="0" t="s">
        <v>1455</v>
      </c>
      <c r="C524" s="0" t="s">
        <v>1456</v>
      </c>
      <c r="D524" s="0" t="s">
        <v>128</v>
      </c>
    </row>
    <row r="525" customFormat="false" ht="15" hidden="false" customHeight="false" outlineLevel="0" collapsed="false">
      <c r="A525" s="0" t="s">
        <v>1451</v>
      </c>
      <c r="B525" s="0" t="s">
        <v>1457</v>
      </c>
      <c r="C525" s="0" t="s">
        <v>1458</v>
      </c>
      <c r="D525" s="0" t="s">
        <v>128</v>
      </c>
    </row>
    <row r="526" customFormat="false" ht="15" hidden="false" customHeight="false" outlineLevel="0" collapsed="false">
      <c r="A526" s="0" t="s">
        <v>1451</v>
      </c>
      <c r="B526" s="0" t="s">
        <v>1459</v>
      </c>
      <c r="C526" s="0" t="s">
        <v>1460</v>
      </c>
      <c r="D526" s="0" t="s">
        <v>128</v>
      </c>
    </row>
    <row r="527" customFormat="false" ht="15" hidden="false" customHeight="false" outlineLevel="0" collapsed="false">
      <c r="A527" s="0" t="s">
        <v>1451</v>
      </c>
      <c r="B527" s="0" t="s">
        <v>1461</v>
      </c>
      <c r="C527" s="0" t="s">
        <v>1462</v>
      </c>
      <c r="D527" s="0" t="s">
        <v>128</v>
      </c>
    </row>
    <row r="528" customFormat="false" ht="15" hidden="false" customHeight="false" outlineLevel="0" collapsed="false">
      <c r="A528" s="0" t="s">
        <v>1463</v>
      </c>
      <c r="B528" s="0" t="s">
        <v>1463</v>
      </c>
      <c r="C528" s="0" t="s">
        <v>1464</v>
      </c>
      <c r="D528" s="0" t="s">
        <v>137</v>
      </c>
    </row>
    <row r="529" customFormat="false" ht="15" hidden="false" customHeight="false" outlineLevel="0" collapsed="false">
      <c r="A529" s="0" t="s">
        <v>1465</v>
      </c>
      <c r="B529" s="0" t="s">
        <v>1465</v>
      </c>
      <c r="C529" s="0" t="s">
        <v>1466</v>
      </c>
      <c r="D529" s="0" t="s">
        <v>291</v>
      </c>
    </row>
    <row r="530" customFormat="false" ht="15" hidden="false" customHeight="false" outlineLevel="0" collapsed="false">
      <c r="A530" s="0" t="s">
        <v>1465</v>
      </c>
      <c r="B530" s="0" t="s">
        <v>1467</v>
      </c>
      <c r="C530" s="0" t="s">
        <v>1468</v>
      </c>
      <c r="D530" s="0" t="s">
        <v>291</v>
      </c>
    </row>
    <row r="531" customFormat="false" ht="15" hidden="false" customHeight="false" outlineLevel="0" collapsed="false">
      <c r="A531" s="0" t="s">
        <v>1465</v>
      </c>
      <c r="B531" s="0" t="s">
        <v>1469</v>
      </c>
      <c r="C531" s="0" t="s">
        <v>1470</v>
      </c>
      <c r="D531" s="0" t="s">
        <v>291</v>
      </c>
    </row>
    <row r="532" customFormat="false" ht="15" hidden="false" customHeight="false" outlineLevel="0" collapsed="false">
      <c r="A532" s="0" t="s">
        <v>1465</v>
      </c>
      <c r="B532" s="0" t="s">
        <v>1471</v>
      </c>
      <c r="C532" s="0" t="s">
        <v>1472</v>
      </c>
      <c r="D532" s="0" t="s">
        <v>291</v>
      </c>
    </row>
    <row r="533" customFormat="false" ht="15" hidden="false" customHeight="false" outlineLevel="0" collapsed="false">
      <c r="A533" s="0" t="s">
        <v>1465</v>
      </c>
      <c r="B533" s="0" t="s">
        <v>1473</v>
      </c>
      <c r="C533" s="0" t="s">
        <v>1474</v>
      </c>
      <c r="D533" s="0" t="s">
        <v>291</v>
      </c>
    </row>
    <row r="534" customFormat="false" ht="15" hidden="false" customHeight="false" outlineLevel="0" collapsed="false">
      <c r="A534" s="0" t="s">
        <v>1465</v>
      </c>
      <c r="B534" s="0" t="s">
        <v>1475</v>
      </c>
      <c r="C534" s="0" t="s">
        <v>1476</v>
      </c>
      <c r="D534" s="0" t="s">
        <v>291</v>
      </c>
    </row>
    <row r="535" customFormat="false" ht="15" hidden="false" customHeight="false" outlineLevel="0" collapsed="false">
      <c r="A535" s="0" t="s">
        <v>1465</v>
      </c>
      <c r="B535" s="0" t="s">
        <v>1477</v>
      </c>
      <c r="C535" s="0" t="s">
        <v>1478</v>
      </c>
      <c r="D535" s="0" t="s">
        <v>291</v>
      </c>
    </row>
    <row r="536" customFormat="false" ht="15" hidden="false" customHeight="false" outlineLevel="0" collapsed="false">
      <c r="A536" s="0" t="s">
        <v>1465</v>
      </c>
      <c r="B536" s="0" t="s">
        <v>1479</v>
      </c>
      <c r="C536" s="0" t="s">
        <v>1480</v>
      </c>
      <c r="D536" s="0" t="s">
        <v>291</v>
      </c>
    </row>
    <row r="537" customFormat="false" ht="15" hidden="false" customHeight="false" outlineLevel="0" collapsed="false">
      <c r="A537" s="0" t="s">
        <v>1465</v>
      </c>
      <c r="B537" s="0" t="s">
        <v>1481</v>
      </c>
      <c r="C537" s="0" t="s">
        <v>1482</v>
      </c>
      <c r="D537" s="0" t="s">
        <v>291</v>
      </c>
    </row>
    <row r="538" customFormat="false" ht="15" hidden="false" customHeight="false" outlineLevel="0" collapsed="false">
      <c r="A538" s="0" t="s">
        <v>1483</v>
      </c>
      <c r="B538" s="0" t="s">
        <v>1483</v>
      </c>
      <c r="C538" s="0" t="s">
        <v>1484</v>
      </c>
      <c r="D538" s="0" t="s">
        <v>291</v>
      </c>
    </row>
    <row r="539" customFormat="false" ht="15" hidden="false" customHeight="false" outlineLevel="0" collapsed="false">
      <c r="A539" s="0" t="s">
        <v>1483</v>
      </c>
      <c r="B539" s="0" t="s">
        <v>1485</v>
      </c>
      <c r="C539" s="0" t="s">
        <v>1486</v>
      </c>
      <c r="D539" s="0" t="s">
        <v>291</v>
      </c>
    </row>
    <row r="540" customFormat="false" ht="15" hidden="false" customHeight="false" outlineLevel="0" collapsed="false">
      <c r="A540" s="0" t="s">
        <v>1483</v>
      </c>
      <c r="B540" s="0" t="s">
        <v>1487</v>
      </c>
      <c r="C540" s="0" t="s">
        <v>1488</v>
      </c>
      <c r="D540" s="0" t="s">
        <v>291</v>
      </c>
    </row>
    <row r="541" customFormat="false" ht="15" hidden="false" customHeight="false" outlineLevel="0" collapsed="false">
      <c r="A541" s="0" t="s">
        <v>1483</v>
      </c>
      <c r="B541" s="0" t="s">
        <v>1489</v>
      </c>
      <c r="C541" s="0" t="s">
        <v>1490</v>
      </c>
      <c r="D541" s="0" t="s">
        <v>291</v>
      </c>
    </row>
    <row r="542" customFormat="false" ht="15" hidden="false" customHeight="false" outlineLevel="0" collapsed="false">
      <c r="A542" s="0" t="s">
        <v>1483</v>
      </c>
      <c r="B542" s="0" t="s">
        <v>1491</v>
      </c>
      <c r="C542" s="0" t="s">
        <v>1492</v>
      </c>
      <c r="D542" s="0" t="s">
        <v>291</v>
      </c>
    </row>
    <row r="543" customFormat="false" ht="15" hidden="false" customHeight="false" outlineLevel="0" collapsed="false">
      <c r="A543" s="0" t="s">
        <v>1483</v>
      </c>
      <c r="B543" s="0" t="s">
        <v>1493</v>
      </c>
      <c r="C543" s="0" t="s">
        <v>1494</v>
      </c>
      <c r="D543" s="0" t="s">
        <v>291</v>
      </c>
    </row>
    <row r="544" customFormat="false" ht="15" hidden="false" customHeight="false" outlineLevel="0" collapsed="false">
      <c r="A544" s="0" t="s">
        <v>1483</v>
      </c>
      <c r="B544" s="0" t="s">
        <v>1495</v>
      </c>
      <c r="C544" s="0" t="s">
        <v>1496</v>
      </c>
      <c r="D544" s="0" t="s">
        <v>291</v>
      </c>
    </row>
    <row r="545" customFormat="false" ht="15" hidden="false" customHeight="false" outlineLevel="0" collapsed="false">
      <c r="A545" s="0" t="s">
        <v>1483</v>
      </c>
      <c r="B545" s="0" t="s">
        <v>1497</v>
      </c>
      <c r="C545" s="0" t="s">
        <v>1498</v>
      </c>
      <c r="D545" s="0" t="s">
        <v>291</v>
      </c>
    </row>
    <row r="546" customFormat="false" ht="15" hidden="false" customHeight="false" outlineLevel="0" collapsed="false">
      <c r="A546" s="0" t="s">
        <v>1483</v>
      </c>
      <c r="B546" s="0" t="s">
        <v>1499</v>
      </c>
      <c r="C546" s="0" t="s">
        <v>1500</v>
      </c>
      <c r="D546" s="0" t="s">
        <v>291</v>
      </c>
    </row>
    <row r="547" customFormat="false" ht="15" hidden="false" customHeight="false" outlineLevel="0" collapsed="false">
      <c r="A547" s="0" t="s">
        <v>1501</v>
      </c>
      <c r="B547" s="0" t="s">
        <v>1501</v>
      </c>
      <c r="C547" s="0" t="s">
        <v>1502</v>
      </c>
      <c r="D547" s="0" t="s">
        <v>291</v>
      </c>
    </row>
    <row r="548" customFormat="false" ht="15" hidden="false" customHeight="false" outlineLevel="0" collapsed="false">
      <c r="A548" s="0" t="s">
        <v>1501</v>
      </c>
      <c r="B548" s="0" t="s">
        <v>1503</v>
      </c>
      <c r="C548" s="0" t="s">
        <v>1504</v>
      </c>
      <c r="D548" s="0" t="s">
        <v>291</v>
      </c>
    </row>
    <row r="549" customFormat="false" ht="15" hidden="false" customHeight="false" outlineLevel="0" collapsed="false">
      <c r="A549" s="0" t="s">
        <v>1501</v>
      </c>
      <c r="B549" s="0" t="s">
        <v>1505</v>
      </c>
      <c r="C549" s="0" t="s">
        <v>1506</v>
      </c>
      <c r="D549" s="0" t="s">
        <v>291</v>
      </c>
    </row>
    <row r="550" customFormat="false" ht="15" hidden="false" customHeight="false" outlineLevel="0" collapsed="false">
      <c r="A550" s="0" t="s">
        <v>1501</v>
      </c>
      <c r="B550" s="0" t="s">
        <v>1507</v>
      </c>
      <c r="C550" s="0" t="s">
        <v>1508</v>
      </c>
      <c r="D550" s="0" t="s">
        <v>291</v>
      </c>
    </row>
    <row r="551" customFormat="false" ht="15" hidden="false" customHeight="false" outlineLevel="0" collapsed="false">
      <c r="A551" s="0" t="s">
        <v>1509</v>
      </c>
      <c r="B551" s="0" t="s">
        <v>1509</v>
      </c>
      <c r="C551" s="0" t="s">
        <v>1510</v>
      </c>
      <c r="D551" s="0" t="s">
        <v>291</v>
      </c>
    </row>
    <row r="552" customFormat="false" ht="15" hidden="false" customHeight="false" outlineLevel="0" collapsed="false">
      <c r="A552" s="0" t="s">
        <v>1509</v>
      </c>
      <c r="B552" s="0" t="s">
        <v>1511</v>
      </c>
      <c r="C552" s="0" t="s">
        <v>1512</v>
      </c>
      <c r="D552" s="0" t="s">
        <v>291</v>
      </c>
    </row>
    <row r="553" customFormat="false" ht="15" hidden="false" customHeight="false" outlineLevel="0" collapsed="false">
      <c r="A553" s="0" t="s">
        <v>1509</v>
      </c>
      <c r="B553" s="0" t="s">
        <v>1513</v>
      </c>
      <c r="C553" s="0" t="s">
        <v>1514</v>
      </c>
      <c r="D553" s="0" t="s">
        <v>291</v>
      </c>
    </row>
    <row r="554" customFormat="false" ht="15" hidden="false" customHeight="false" outlineLevel="0" collapsed="false">
      <c r="A554" s="0" t="s">
        <v>1509</v>
      </c>
      <c r="B554" s="0" t="s">
        <v>1515</v>
      </c>
      <c r="C554" s="0" t="s">
        <v>1516</v>
      </c>
      <c r="D554" s="0" t="s">
        <v>291</v>
      </c>
    </row>
    <row r="555" customFormat="false" ht="15" hidden="false" customHeight="false" outlineLevel="0" collapsed="false">
      <c r="A555" s="0" t="s">
        <v>1517</v>
      </c>
      <c r="B555" s="0" t="s">
        <v>1517</v>
      </c>
      <c r="C555" s="0" t="s">
        <v>1518</v>
      </c>
      <c r="D555" s="0" t="s">
        <v>291</v>
      </c>
    </row>
    <row r="556" customFormat="false" ht="15" hidden="false" customHeight="false" outlineLevel="0" collapsed="false">
      <c r="A556" s="0" t="s">
        <v>1517</v>
      </c>
      <c r="B556" s="0" t="s">
        <v>1519</v>
      </c>
      <c r="C556" s="0" t="s">
        <v>1520</v>
      </c>
      <c r="D556" s="0" t="s">
        <v>291</v>
      </c>
    </row>
    <row r="557" customFormat="false" ht="15" hidden="false" customHeight="false" outlineLevel="0" collapsed="false">
      <c r="A557" s="0" t="s">
        <v>1517</v>
      </c>
      <c r="B557" s="0" t="s">
        <v>1521</v>
      </c>
      <c r="C557" s="0" t="s">
        <v>1522</v>
      </c>
      <c r="D557" s="0" t="s">
        <v>291</v>
      </c>
    </row>
    <row r="558" customFormat="false" ht="15" hidden="false" customHeight="false" outlineLevel="0" collapsed="false">
      <c r="A558" s="0" t="s">
        <v>1517</v>
      </c>
      <c r="B558" s="0" t="s">
        <v>1523</v>
      </c>
      <c r="C558" s="0" t="s">
        <v>1524</v>
      </c>
      <c r="D558" s="0" t="s">
        <v>291</v>
      </c>
    </row>
    <row r="559" customFormat="false" ht="15" hidden="false" customHeight="false" outlineLevel="0" collapsed="false">
      <c r="A559" s="0" t="s">
        <v>1517</v>
      </c>
      <c r="B559" s="0" t="s">
        <v>1525</v>
      </c>
      <c r="C559" s="0" t="s">
        <v>1526</v>
      </c>
      <c r="D559" s="0" t="s">
        <v>291</v>
      </c>
    </row>
    <row r="560" customFormat="false" ht="15" hidden="false" customHeight="false" outlineLevel="0" collapsed="false">
      <c r="A560" s="0" t="s">
        <v>1527</v>
      </c>
      <c r="B560" s="0" t="s">
        <v>1527</v>
      </c>
      <c r="C560" s="0" t="s">
        <v>1528</v>
      </c>
      <c r="D560" s="0" t="s">
        <v>291</v>
      </c>
    </row>
    <row r="561" customFormat="false" ht="15" hidden="false" customHeight="false" outlineLevel="0" collapsed="false">
      <c r="A561" s="0" t="s">
        <v>1527</v>
      </c>
      <c r="B561" s="0" t="s">
        <v>1529</v>
      </c>
      <c r="C561" s="0" t="s">
        <v>1530</v>
      </c>
      <c r="D561" s="0" t="s">
        <v>291</v>
      </c>
    </row>
    <row r="562" customFormat="false" ht="15" hidden="false" customHeight="false" outlineLevel="0" collapsed="false">
      <c r="A562" s="0" t="s">
        <v>1527</v>
      </c>
      <c r="B562" s="0" t="s">
        <v>1531</v>
      </c>
      <c r="C562" s="0" t="s">
        <v>1532</v>
      </c>
      <c r="D562" s="0" t="s">
        <v>291</v>
      </c>
    </row>
    <row r="563" customFormat="false" ht="15" hidden="false" customHeight="false" outlineLevel="0" collapsed="false">
      <c r="A563" s="0" t="s">
        <v>1527</v>
      </c>
      <c r="B563" s="0" t="s">
        <v>1533</v>
      </c>
      <c r="C563" s="0" t="s">
        <v>1534</v>
      </c>
      <c r="D563" s="0" t="s">
        <v>291</v>
      </c>
    </row>
    <row r="564" customFormat="false" ht="15" hidden="false" customHeight="false" outlineLevel="0" collapsed="false">
      <c r="A564" s="0" t="s">
        <v>1527</v>
      </c>
      <c r="B564" s="0" t="s">
        <v>1535</v>
      </c>
      <c r="C564" s="0" t="s">
        <v>1536</v>
      </c>
      <c r="D564" s="0" t="s">
        <v>291</v>
      </c>
    </row>
    <row r="565" customFormat="false" ht="15" hidden="false" customHeight="false" outlineLevel="0" collapsed="false">
      <c r="A565" s="0" t="s">
        <v>1527</v>
      </c>
      <c r="B565" s="0" t="s">
        <v>1537</v>
      </c>
      <c r="C565" s="0" t="s">
        <v>1538</v>
      </c>
      <c r="D565" s="0" t="s">
        <v>291</v>
      </c>
    </row>
    <row r="566" customFormat="false" ht="15" hidden="false" customHeight="false" outlineLevel="0" collapsed="false">
      <c r="A566" s="0" t="s">
        <v>1527</v>
      </c>
      <c r="B566" s="0" t="s">
        <v>1539</v>
      </c>
      <c r="C566" s="0" t="s">
        <v>1540</v>
      </c>
      <c r="D566" s="0" t="s">
        <v>291</v>
      </c>
    </row>
    <row r="567" customFormat="false" ht="15" hidden="false" customHeight="false" outlineLevel="0" collapsed="false">
      <c r="A567" s="0" t="s">
        <v>1527</v>
      </c>
      <c r="B567" s="0" t="s">
        <v>1541</v>
      </c>
      <c r="C567" s="0" t="s">
        <v>1542</v>
      </c>
      <c r="D567" s="0" t="s">
        <v>291</v>
      </c>
    </row>
    <row r="568" customFormat="false" ht="15" hidden="false" customHeight="false" outlineLevel="0" collapsed="false">
      <c r="A568" s="0" t="s">
        <v>1543</v>
      </c>
      <c r="B568" s="0" t="s">
        <v>1543</v>
      </c>
      <c r="C568" s="0" t="s">
        <v>1544</v>
      </c>
      <c r="D568" s="0" t="s">
        <v>116</v>
      </c>
    </row>
    <row r="569" customFormat="false" ht="15" hidden="false" customHeight="false" outlineLevel="0" collapsed="false">
      <c r="A569" s="0" t="s">
        <v>1543</v>
      </c>
      <c r="B569" s="0" t="s">
        <v>1545</v>
      </c>
      <c r="C569" s="0" t="s">
        <v>1546</v>
      </c>
      <c r="D569" s="0" t="s">
        <v>116</v>
      </c>
    </row>
    <row r="570" customFormat="false" ht="15" hidden="false" customHeight="false" outlineLevel="0" collapsed="false">
      <c r="A570" s="0" t="s">
        <v>1543</v>
      </c>
      <c r="B570" s="0" t="s">
        <v>1547</v>
      </c>
      <c r="C570" s="0" t="s">
        <v>1548</v>
      </c>
      <c r="D570" s="0" t="s">
        <v>116</v>
      </c>
    </row>
    <row r="571" customFormat="false" ht="15" hidden="false" customHeight="false" outlineLevel="0" collapsed="false">
      <c r="A571" s="0" t="s">
        <v>1543</v>
      </c>
      <c r="B571" s="0" t="s">
        <v>1549</v>
      </c>
      <c r="C571" s="0" t="s">
        <v>1550</v>
      </c>
      <c r="D571" s="0" t="s">
        <v>116</v>
      </c>
    </row>
    <row r="572" customFormat="false" ht="15" hidden="false" customHeight="false" outlineLevel="0" collapsed="false">
      <c r="A572" s="0" t="s">
        <v>1551</v>
      </c>
      <c r="B572" s="0" t="s">
        <v>1551</v>
      </c>
      <c r="C572" s="0" t="s">
        <v>1552</v>
      </c>
      <c r="D572" s="0" t="s">
        <v>116</v>
      </c>
    </row>
    <row r="573" customFormat="false" ht="15" hidden="false" customHeight="false" outlineLevel="0" collapsed="false">
      <c r="A573" s="0" t="s">
        <v>1551</v>
      </c>
      <c r="B573" s="0" t="s">
        <v>1553</v>
      </c>
      <c r="C573" s="0" t="s">
        <v>1554</v>
      </c>
      <c r="D573" s="0" t="s">
        <v>116</v>
      </c>
    </row>
    <row r="574" customFormat="false" ht="15" hidden="false" customHeight="false" outlineLevel="0" collapsed="false">
      <c r="A574" s="0" t="s">
        <v>1551</v>
      </c>
      <c r="B574" s="0" t="s">
        <v>1555</v>
      </c>
      <c r="C574" s="0" t="s">
        <v>1556</v>
      </c>
      <c r="D574" s="0" t="s">
        <v>116</v>
      </c>
    </row>
    <row r="575" customFormat="false" ht="15" hidden="false" customHeight="false" outlineLevel="0" collapsed="false">
      <c r="A575" s="0" t="s">
        <v>1551</v>
      </c>
      <c r="B575" s="0" t="s">
        <v>1557</v>
      </c>
      <c r="C575" s="0" t="s">
        <v>1558</v>
      </c>
      <c r="D575" s="0" t="s">
        <v>116</v>
      </c>
    </row>
    <row r="576" customFormat="false" ht="15" hidden="false" customHeight="false" outlineLevel="0" collapsed="false">
      <c r="A576" s="0" t="s">
        <v>1551</v>
      </c>
      <c r="B576" s="0" t="s">
        <v>1559</v>
      </c>
      <c r="C576" s="0" t="s">
        <v>1560</v>
      </c>
      <c r="D576" s="0" t="s">
        <v>116</v>
      </c>
    </row>
    <row r="577" customFormat="false" ht="15" hidden="false" customHeight="false" outlineLevel="0" collapsed="false">
      <c r="A577" s="0" t="s">
        <v>1551</v>
      </c>
      <c r="B577" s="0" t="s">
        <v>1561</v>
      </c>
      <c r="C577" s="0" t="s">
        <v>1562</v>
      </c>
      <c r="D577" s="0" t="s">
        <v>116</v>
      </c>
    </row>
    <row r="578" customFormat="false" ht="15" hidden="false" customHeight="false" outlineLevel="0" collapsed="false">
      <c r="A578" s="0" t="s">
        <v>1551</v>
      </c>
      <c r="B578" s="0" t="s">
        <v>1563</v>
      </c>
      <c r="C578" s="0" t="s">
        <v>1564</v>
      </c>
      <c r="D578" s="0" t="s">
        <v>116</v>
      </c>
    </row>
    <row r="579" customFormat="false" ht="15" hidden="false" customHeight="false" outlineLevel="0" collapsed="false">
      <c r="A579" s="0" t="s">
        <v>1565</v>
      </c>
      <c r="B579" s="0" t="s">
        <v>1565</v>
      </c>
      <c r="C579" s="0" t="s">
        <v>1566</v>
      </c>
      <c r="D579" s="0" t="s">
        <v>116</v>
      </c>
    </row>
    <row r="580" customFormat="false" ht="15" hidden="false" customHeight="false" outlineLevel="0" collapsed="false">
      <c r="A580" s="0" t="s">
        <v>1565</v>
      </c>
      <c r="B580" s="0" t="s">
        <v>1567</v>
      </c>
      <c r="C580" s="0" t="s">
        <v>1568</v>
      </c>
      <c r="D580" s="0" t="s">
        <v>116</v>
      </c>
    </row>
    <row r="581" customFormat="false" ht="15" hidden="false" customHeight="false" outlineLevel="0" collapsed="false">
      <c r="A581" s="0" t="s">
        <v>1565</v>
      </c>
      <c r="B581" s="0" t="s">
        <v>1569</v>
      </c>
      <c r="C581" s="0" t="s">
        <v>1570</v>
      </c>
      <c r="D581" s="0" t="s">
        <v>116</v>
      </c>
    </row>
    <row r="582" customFormat="false" ht="15" hidden="false" customHeight="false" outlineLevel="0" collapsed="false">
      <c r="A582" s="0" t="s">
        <v>1565</v>
      </c>
      <c r="B582" s="0" t="s">
        <v>1571</v>
      </c>
      <c r="C582" s="0" t="s">
        <v>1572</v>
      </c>
      <c r="D582" s="0" t="s">
        <v>116</v>
      </c>
    </row>
    <row r="583" customFormat="false" ht="15" hidden="false" customHeight="false" outlineLevel="0" collapsed="false">
      <c r="A583" s="0" t="s">
        <v>1565</v>
      </c>
      <c r="B583" s="0" t="s">
        <v>1573</v>
      </c>
      <c r="C583" s="0" t="s">
        <v>1574</v>
      </c>
      <c r="D583" s="0" t="s">
        <v>116</v>
      </c>
    </row>
    <row r="584" customFormat="false" ht="15" hidden="false" customHeight="false" outlineLevel="0" collapsed="false">
      <c r="A584" s="0" t="s">
        <v>1575</v>
      </c>
      <c r="B584" s="0" t="s">
        <v>1575</v>
      </c>
      <c r="C584" s="0" t="s">
        <v>1576</v>
      </c>
      <c r="D584" s="0" t="s">
        <v>116</v>
      </c>
    </row>
    <row r="585" customFormat="false" ht="15" hidden="false" customHeight="false" outlineLevel="0" collapsed="false">
      <c r="A585" s="0" t="s">
        <v>1575</v>
      </c>
      <c r="B585" s="0" t="s">
        <v>1577</v>
      </c>
      <c r="C585" s="0" t="s">
        <v>1578</v>
      </c>
      <c r="D585" s="0" t="s">
        <v>116</v>
      </c>
    </row>
    <row r="586" customFormat="false" ht="15" hidden="false" customHeight="false" outlineLevel="0" collapsed="false">
      <c r="A586" s="0" t="s">
        <v>1575</v>
      </c>
      <c r="B586" s="0" t="s">
        <v>1579</v>
      </c>
      <c r="C586" s="0" t="s">
        <v>1580</v>
      </c>
      <c r="D586" s="0" t="s">
        <v>116</v>
      </c>
    </row>
    <row r="587" customFormat="false" ht="15" hidden="false" customHeight="false" outlineLevel="0" collapsed="false">
      <c r="A587" s="0" t="s">
        <v>1575</v>
      </c>
      <c r="B587" s="0" t="s">
        <v>1581</v>
      </c>
      <c r="C587" s="0" t="s">
        <v>1582</v>
      </c>
      <c r="D587" s="0" t="s">
        <v>116</v>
      </c>
    </row>
    <row r="588" customFormat="false" ht="15" hidden="false" customHeight="false" outlineLevel="0" collapsed="false">
      <c r="A588" s="0" t="s">
        <v>1575</v>
      </c>
      <c r="B588" s="0" t="s">
        <v>1583</v>
      </c>
      <c r="C588" s="0" t="s">
        <v>1584</v>
      </c>
      <c r="D588" s="0" t="s">
        <v>116</v>
      </c>
    </row>
    <row r="589" customFormat="false" ht="15" hidden="false" customHeight="false" outlineLevel="0" collapsed="false">
      <c r="A589" s="0" t="s">
        <v>1585</v>
      </c>
      <c r="B589" s="0" t="s">
        <v>1585</v>
      </c>
      <c r="C589" s="0" t="s">
        <v>1586</v>
      </c>
      <c r="D589" s="0" t="s">
        <v>116</v>
      </c>
    </row>
    <row r="590" customFormat="false" ht="15" hidden="false" customHeight="false" outlineLevel="0" collapsed="false">
      <c r="A590" s="0" t="s">
        <v>1585</v>
      </c>
      <c r="B590" s="0" t="s">
        <v>1587</v>
      </c>
      <c r="C590" s="0" t="s">
        <v>1588</v>
      </c>
      <c r="D590" s="0" t="s">
        <v>116</v>
      </c>
    </row>
    <row r="591" customFormat="false" ht="15" hidden="false" customHeight="false" outlineLevel="0" collapsed="false">
      <c r="A591" s="0" t="s">
        <v>1585</v>
      </c>
      <c r="B591" s="0" t="s">
        <v>1589</v>
      </c>
      <c r="C591" s="0" t="s">
        <v>1590</v>
      </c>
      <c r="D591" s="0" t="s">
        <v>116</v>
      </c>
    </row>
    <row r="592" customFormat="false" ht="15" hidden="false" customHeight="false" outlineLevel="0" collapsed="false">
      <c r="A592" s="0" t="s">
        <v>1585</v>
      </c>
      <c r="B592" s="0" t="s">
        <v>1591</v>
      </c>
      <c r="C592" s="0" t="s">
        <v>1592</v>
      </c>
      <c r="D592" s="0" t="s">
        <v>116</v>
      </c>
    </row>
    <row r="593" customFormat="false" ht="15" hidden="false" customHeight="false" outlineLevel="0" collapsed="false">
      <c r="A593" s="0" t="s">
        <v>1593</v>
      </c>
      <c r="B593" s="0" t="s">
        <v>1593</v>
      </c>
      <c r="C593" s="0" t="s">
        <v>1594</v>
      </c>
      <c r="D593" s="0" t="s">
        <v>116</v>
      </c>
    </row>
    <row r="594" customFormat="false" ht="15" hidden="false" customHeight="false" outlineLevel="0" collapsed="false">
      <c r="A594" s="0" t="s">
        <v>1595</v>
      </c>
      <c r="B594" s="0" t="s">
        <v>1595</v>
      </c>
      <c r="C594" s="0" t="s">
        <v>1596</v>
      </c>
      <c r="D594" s="0" t="s">
        <v>116</v>
      </c>
    </row>
    <row r="595" customFormat="false" ht="15" hidden="false" customHeight="false" outlineLevel="0" collapsed="false">
      <c r="A595" s="0" t="s">
        <v>1595</v>
      </c>
      <c r="B595" s="0" t="s">
        <v>1597</v>
      </c>
      <c r="C595" s="0" t="s">
        <v>1598</v>
      </c>
      <c r="D595" s="0" t="s">
        <v>116</v>
      </c>
    </row>
    <row r="596" customFormat="false" ht="15" hidden="false" customHeight="false" outlineLevel="0" collapsed="false">
      <c r="A596" s="0" t="s">
        <v>1595</v>
      </c>
      <c r="B596" s="0" t="s">
        <v>1599</v>
      </c>
      <c r="C596" s="0" t="s">
        <v>1600</v>
      </c>
      <c r="D596" s="0" t="s">
        <v>116</v>
      </c>
    </row>
    <row r="597" customFormat="false" ht="15" hidden="false" customHeight="false" outlineLevel="0" collapsed="false">
      <c r="A597" s="0" t="s">
        <v>1595</v>
      </c>
      <c r="B597" s="0" t="s">
        <v>1601</v>
      </c>
      <c r="C597" s="0" t="s">
        <v>1602</v>
      </c>
      <c r="D597" s="0" t="s">
        <v>116</v>
      </c>
    </row>
    <row r="598" customFormat="false" ht="15" hidden="false" customHeight="false" outlineLevel="0" collapsed="false">
      <c r="A598" s="0" t="s">
        <v>1603</v>
      </c>
      <c r="B598" s="0" t="s">
        <v>1603</v>
      </c>
      <c r="C598" s="0" t="s">
        <v>1604</v>
      </c>
      <c r="D598" s="0" t="s">
        <v>116</v>
      </c>
    </row>
    <row r="599" customFormat="false" ht="15" hidden="false" customHeight="false" outlineLevel="0" collapsed="false">
      <c r="A599" s="0" t="s">
        <v>1603</v>
      </c>
      <c r="B599" s="0" t="s">
        <v>1605</v>
      </c>
      <c r="C599" s="0" t="s">
        <v>1606</v>
      </c>
      <c r="D599" s="0" t="s">
        <v>116</v>
      </c>
    </row>
    <row r="600" customFormat="false" ht="15" hidden="false" customHeight="false" outlineLevel="0" collapsed="false">
      <c r="A600" s="0" t="s">
        <v>1603</v>
      </c>
      <c r="B600" s="0" t="s">
        <v>1607</v>
      </c>
      <c r="C600" s="0" t="s">
        <v>1608</v>
      </c>
      <c r="D600" s="0" t="s">
        <v>116</v>
      </c>
    </row>
    <row r="601" customFormat="false" ht="15" hidden="false" customHeight="false" outlineLevel="0" collapsed="false">
      <c r="A601" s="0" t="s">
        <v>1603</v>
      </c>
      <c r="B601" s="0" t="s">
        <v>1609</v>
      </c>
      <c r="C601" s="0" t="s">
        <v>1610</v>
      </c>
      <c r="D601" s="0" t="s">
        <v>116</v>
      </c>
    </row>
    <row r="602" customFormat="false" ht="15" hidden="false" customHeight="false" outlineLevel="0" collapsed="false">
      <c r="A602" s="0" t="s">
        <v>1603</v>
      </c>
      <c r="B602" s="0" t="s">
        <v>1611</v>
      </c>
      <c r="C602" s="0" t="s">
        <v>1612</v>
      </c>
      <c r="D602" s="0" t="s">
        <v>116</v>
      </c>
    </row>
    <row r="603" customFormat="false" ht="15" hidden="false" customHeight="false" outlineLevel="0" collapsed="false">
      <c r="A603" s="0" t="s">
        <v>1603</v>
      </c>
      <c r="B603" s="0" t="s">
        <v>1613</v>
      </c>
      <c r="C603" s="0" t="s">
        <v>1614</v>
      </c>
      <c r="D603" s="0" t="s">
        <v>116</v>
      </c>
    </row>
    <row r="604" customFormat="false" ht="15" hidden="false" customHeight="false" outlineLevel="0" collapsed="false">
      <c r="A604" s="0" t="s">
        <v>1615</v>
      </c>
      <c r="B604" s="0" t="s">
        <v>1615</v>
      </c>
      <c r="C604" s="0" t="s">
        <v>1616</v>
      </c>
      <c r="D604" s="0" t="s">
        <v>116</v>
      </c>
    </row>
    <row r="605" customFormat="false" ht="15" hidden="false" customHeight="false" outlineLevel="0" collapsed="false">
      <c r="A605" s="0" t="s">
        <v>1615</v>
      </c>
      <c r="B605" s="0" t="s">
        <v>1617</v>
      </c>
      <c r="C605" s="0" t="s">
        <v>1618</v>
      </c>
      <c r="D605" s="0" t="s">
        <v>116</v>
      </c>
    </row>
    <row r="606" customFormat="false" ht="15" hidden="false" customHeight="false" outlineLevel="0" collapsed="false">
      <c r="A606" s="0" t="s">
        <v>1615</v>
      </c>
      <c r="B606" s="0" t="s">
        <v>1619</v>
      </c>
      <c r="C606" s="0" t="s">
        <v>1620</v>
      </c>
      <c r="D606" s="0" t="s">
        <v>116</v>
      </c>
    </row>
    <row r="607" customFormat="false" ht="15" hidden="false" customHeight="false" outlineLevel="0" collapsed="false">
      <c r="A607" s="0" t="s">
        <v>1621</v>
      </c>
      <c r="B607" s="0" t="s">
        <v>1621</v>
      </c>
      <c r="C607" s="0" t="s">
        <v>1622</v>
      </c>
      <c r="D607" s="0" t="s">
        <v>116</v>
      </c>
    </row>
    <row r="608" customFormat="false" ht="15" hidden="false" customHeight="false" outlineLevel="0" collapsed="false">
      <c r="A608" s="0" t="s">
        <v>1621</v>
      </c>
      <c r="B608" s="0" t="s">
        <v>1623</v>
      </c>
      <c r="C608" s="0" t="s">
        <v>1624</v>
      </c>
      <c r="D608" s="0" t="s">
        <v>116</v>
      </c>
    </row>
    <row r="609" customFormat="false" ht="15" hidden="false" customHeight="false" outlineLevel="0" collapsed="false">
      <c r="A609" s="0" t="s">
        <v>1621</v>
      </c>
      <c r="B609" s="0" t="s">
        <v>1625</v>
      </c>
      <c r="C609" s="0" t="s">
        <v>1626</v>
      </c>
      <c r="D609" s="0" t="s">
        <v>116</v>
      </c>
    </row>
    <row r="610" customFormat="false" ht="15" hidden="false" customHeight="false" outlineLevel="0" collapsed="false">
      <c r="A610" s="0" t="s">
        <v>1621</v>
      </c>
      <c r="B610" s="0" t="s">
        <v>1627</v>
      </c>
      <c r="C610" s="0" t="s">
        <v>1628</v>
      </c>
      <c r="D610" s="0" t="s">
        <v>116</v>
      </c>
    </row>
    <row r="611" customFormat="false" ht="15" hidden="false" customHeight="false" outlineLevel="0" collapsed="false">
      <c r="A611" s="0" t="s">
        <v>1621</v>
      </c>
      <c r="B611" s="0" t="s">
        <v>1629</v>
      </c>
      <c r="C611" s="0" t="s">
        <v>1630</v>
      </c>
      <c r="D611" s="0" t="s">
        <v>116</v>
      </c>
    </row>
    <row r="612" customFormat="false" ht="15" hidden="false" customHeight="false" outlineLevel="0" collapsed="false">
      <c r="A612" s="0" t="s">
        <v>1631</v>
      </c>
      <c r="B612" s="0" t="s">
        <v>1631</v>
      </c>
      <c r="C612" s="0" t="s">
        <v>1632</v>
      </c>
      <c r="D612" s="0" t="s">
        <v>128</v>
      </c>
    </row>
    <row r="613" customFormat="false" ht="15" hidden="false" customHeight="false" outlineLevel="0" collapsed="false">
      <c r="A613" s="0" t="s">
        <v>1631</v>
      </c>
      <c r="B613" s="0" t="s">
        <v>1633</v>
      </c>
      <c r="C613" s="0" t="s">
        <v>1634</v>
      </c>
      <c r="D613" s="0" t="s">
        <v>128</v>
      </c>
    </row>
    <row r="614" customFormat="false" ht="15" hidden="false" customHeight="false" outlineLevel="0" collapsed="false">
      <c r="A614" s="0" t="s">
        <v>1635</v>
      </c>
      <c r="B614" s="0" t="s">
        <v>1635</v>
      </c>
      <c r="C614" s="0" t="s">
        <v>1636</v>
      </c>
      <c r="D614" s="0" t="s">
        <v>128</v>
      </c>
    </row>
    <row r="615" customFormat="false" ht="15" hidden="false" customHeight="false" outlineLevel="0" collapsed="false">
      <c r="A615" s="0" t="s">
        <v>1635</v>
      </c>
      <c r="B615" s="0" t="s">
        <v>1637</v>
      </c>
      <c r="C615" s="0" t="s">
        <v>1638</v>
      </c>
      <c r="D615" s="0" t="s">
        <v>128</v>
      </c>
    </row>
    <row r="616" customFormat="false" ht="15" hidden="false" customHeight="false" outlineLevel="0" collapsed="false">
      <c r="A616" s="0" t="s">
        <v>1635</v>
      </c>
      <c r="B616" s="0" t="s">
        <v>1639</v>
      </c>
      <c r="C616" s="0" t="s">
        <v>1640</v>
      </c>
      <c r="D616" s="0" t="s">
        <v>128</v>
      </c>
    </row>
    <row r="617" customFormat="false" ht="15" hidden="false" customHeight="false" outlineLevel="0" collapsed="false">
      <c r="A617" s="0" t="s">
        <v>263</v>
      </c>
      <c r="B617" s="0" t="s">
        <v>263</v>
      </c>
      <c r="C617" s="0" t="s">
        <v>1641</v>
      </c>
      <c r="D617" s="0" t="s">
        <v>128</v>
      </c>
    </row>
    <row r="618" customFormat="false" ht="15" hidden="false" customHeight="false" outlineLevel="0" collapsed="false">
      <c r="A618" s="0" t="s">
        <v>263</v>
      </c>
      <c r="B618" s="0" t="s">
        <v>1642</v>
      </c>
      <c r="C618" s="0" t="s">
        <v>1643</v>
      </c>
      <c r="D618" s="0" t="s">
        <v>128</v>
      </c>
    </row>
    <row r="619" customFormat="false" ht="15" hidden="false" customHeight="false" outlineLevel="0" collapsed="false">
      <c r="A619" s="0" t="s">
        <v>263</v>
      </c>
      <c r="B619" s="0" t="s">
        <v>1644</v>
      </c>
      <c r="C619" s="0" t="s">
        <v>1645</v>
      </c>
      <c r="D619" s="0" t="s">
        <v>128</v>
      </c>
    </row>
    <row r="620" customFormat="false" ht="15" hidden="false" customHeight="false" outlineLevel="0" collapsed="false">
      <c r="A620" s="0" t="s">
        <v>1646</v>
      </c>
      <c r="B620" s="0" t="s">
        <v>1646</v>
      </c>
      <c r="C620" s="0" t="s">
        <v>1647</v>
      </c>
      <c r="D620" s="0" t="s">
        <v>176</v>
      </c>
    </row>
    <row r="621" customFormat="false" ht="15" hidden="false" customHeight="false" outlineLevel="0" collapsed="false">
      <c r="A621" s="0" t="s">
        <v>1646</v>
      </c>
      <c r="B621" s="0" t="s">
        <v>1648</v>
      </c>
      <c r="C621" s="0" t="s">
        <v>1649</v>
      </c>
      <c r="D621" s="0" t="s">
        <v>176</v>
      </c>
    </row>
    <row r="622" customFormat="false" ht="15" hidden="false" customHeight="false" outlineLevel="0" collapsed="false">
      <c r="A622" s="0" t="s">
        <v>1646</v>
      </c>
      <c r="B622" s="0" t="s">
        <v>1650</v>
      </c>
      <c r="C622" s="0" t="s">
        <v>1651</v>
      </c>
      <c r="D622" s="0" t="s">
        <v>176</v>
      </c>
    </row>
    <row r="623" customFormat="false" ht="15" hidden="false" customHeight="false" outlineLevel="0" collapsed="false">
      <c r="A623" s="0" t="s">
        <v>1652</v>
      </c>
      <c r="B623" s="0" t="s">
        <v>1652</v>
      </c>
      <c r="C623" s="0" t="s">
        <v>1653</v>
      </c>
      <c r="D623" s="0" t="s">
        <v>146</v>
      </c>
    </row>
    <row r="624" customFormat="false" ht="15" hidden="false" customHeight="false" outlineLevel="0" collapsed="false">
      <c r="A624" s="0" t="s">
        <v>1652</v>
      </c>
      <c r="B624" s="0" t="s">
        <v>1654</v>
      </c>
      <c r="C624" s="0" t="s">
        <v>1655</v>
      </c>
      <c r="D624" s="0" t="s">
        <v>146</v>
      </c>
    </row>
    <row r="625" customFormat="false" ht="15" hidden="false" customHeight="false" outlineLevel="0" collapsed="false">
      <c r="A625" s="0" t="s">
        <v>1652</v>
      </c>
      <c r="B625" s="0" t="s">
        <v>1656</v>
      </c>
      <c r="C625" s="0" t="s">
        <v>1657</v>
      </c>
      <c r="D625" s="0" t="s">
        <v>146</v>
      </c>
    </row>
    <row r="626" customFormat="false" ht="15" hidden="false" customHeight="false" outlineLevel="0" collapsed="false">
      <c r="A626" s="0" t="s">
        <v>1658</v>
      </c>
      <c r="B626" s="0" t="s">
        <v>1658</v>
      </c>
      <c r="C626" s="0" t="s">
        <v>1659</v>
      </c>
      <c r="D626" s="0" t="s">
        <v>291</v>
      </c>
    </row>
    <row r="627" customFormat="false" ht="15" hidden="false" customHeight="false" outlineLevel="0" collapsed="false">
      <c r="A627" s="0" t="s">
        <v>1658</v>
      </c>
      <c r="B627" s="0" t="s">
        <v>1660</v>
      </c>
      <c r="C627" s="0" t="s">
        <v>1661</v>
      </c>
      <c r="D627" s="0" t="s">
        <v>291</v>
      </c>
    </row>
    <row r="628" customFormat="false" ht="15" hidden="false" customHeight="false" outlineLevel="0" collapsed="false">
      <c r="A628" s="0" t="s">
        <v>1658</v>
      </c>
      <c r="B628" s="0" t="s">
        <v>1662</v>
      </c>
      <c r="C628" s="0" t="s">
        <v>1663</v>
      </c>
      <c r="D628" s="0" t="s">
        <v>291</v>
      </c>
    </row>
    <row r="629" customFormat="false" ht="15" hidden="false" customHeight="false" outlineLevel="0" collapsed="false">
      <c r="A629" s="0" t="s">
        <v>1658</v>
      </c>
      <c r="B629" s="0" t="s">
        <v>1664</v>
      </c>
      <c r="C629" s="0" t="s">
        <v>1665</v>
      </c>
      <c r="D629" s="0" t="s">
        <v>291</v>
      </c>
    </row>
    <row r="630" customFormat="false" ht="15" hidden="false" customHeight="false" outlineLevel="0" collapsed="false">
      <c r="A630" s="0" t="s">
        <v>1658</v>
      </c>
      <c r="B630" s="0" t="s">
        <v>1666</v>
      </c>
      <c r="C630" s="0" t="s">
        <v>1667</v>
      </c>
      <c r="D630" s="0" t="s">
        <v>291</v>
      </c>
    </row>
    <row r="631" customFormat="false" ht="15" hidden="false" customHeight="false" outlineLevel="0" collapsed="false">
      <c r="A631" s="0" t="s">
        <v>1658</v>
      </c>
      <c r="B631" s="0" t="s">
        <v>1668</v>
      </c>
      <c r="C631" s="0" t="s">
        <v>1669</v>
      </c>
      <c r="D631" s="0" t="s">
        <v>291</v>
      </c>
    </row>
    <row r="632" customFormat="false" ht="15" hidden="false" customHeight="false" outlineLevel="0" collapsed="false">
      <c r="A632" s="0" t="s">
        <v>1658</v>
      </c>
      <c r="B632" s="0" t="s">
        <v>1670</v>
      </c>
      <c r="C632" s="0" t="s">
        <v>1671</v>
      </c>
      <c r="D632" s="0" t="s">
        <v>291</v>
      </c>
    </row>
    <row r="633" customFormat="false" ht="15" hidden="false" customHeight="false" outlineLevel="0" collapsed="false">
      <c r="A633" s="0" t="s">
        <v>1672</v>
      </c>
      <c r="B633" s="0" t="s">
        <v>1672</v>
      </c>
      <c r="C633" s="0" t="s">
        <v>1673</v>
      </c>
      <c r="D633" s="0" t="s">
        <v>143</v>
      </c>
    </row>
    <row r="634" customFormat="false" ht="15" hidden="false" customHeight="false" outlineLevel="0" collapsed="false">
      <c r="A634" s="0" t="s">
        <v>1674</v>
      </c>
      <c r="B634" s="0" t="s">
        <v>1674</v>
      </c>
      <c r="C634" s="0" t="s">
        <v>1675</v>
      </c>
      <c r="D634" s="0" t="s">
        <v>1676</v>
      </c>
    </row>
    <row r="635" customFormat="false" ht="15" hidden="false" customHeight="false" outlineLevel="0" collapsed="false">
      <c r="A635" s="0" t="s">
        <v>1677</v>
      </c>
      <c r="B635" s="0" t="s">
        <v>1677</v>
      </c>
      <c r="C635" s="0" t="s">
        <v>1678</v>
      </c>
      <c r="D635" s="0" t="s">
        <v>140</v>
      </c>
    </row>
    <row r="636" customFormat="false" ht="15" hidden="false" customHeight="false" outlineLevel="0" collapsed="false">
      <c r="A636" s="0" t="s">
        <v>1679</v>
      </c>
      <c r="B636" s="0" t="s">
        <v>1679</v>
      </c>
      <c r="C636" s="0" t="s">
        <v>1680</v>
      </c>
      <c r="D636" s="0" t="s">
        <v>128</v>
      </c>
    </row>
    <row r="637" customFormat="false" ht="15" hidden="false" customHeight="false" outlineLevel="0" collapsed="false">
      <c r="A637" s="0" t="s">
        <v>1681</v>
      </c>
      <c r="B637" s="0" t="s">
        <v>1681</v>
      </c>
      <c r="C637" s="0" t="s">
        <v>1682</v>
      </c>
      <c r="D637" s="0" t="s">
        <v>137</v>
      </c>
    </row>
    <row r="638" customFormat="false" ht="15" hidden="false" customHeight="false" outlineLevel="0" collapsed="false">
      <c r="A638" s="0" t="s">
        <v>1683</v>
      </c>
      <c r="B638" s="0" t="s">
        <v>1683</v>
      </c>
      <c r="C638" s="0" t="s">
        <v>1684</v>
      </c>
      <c r="D638" s="0" t="s">
        <v>137</v>
      </c>
    </row>
    <row r="639" customFormat="false" ht="15" hidden="false" customHeight="false" outlineLevel="0" collapsed="false">
      <c r="A639" s="0" t="s">
        <v>1683</v>
      </c>
      <c r="B639" s="0" t="s">
        <v>1685</v>
      </c>
      <c r="C639" s="0" t="s">
        <v>1686</v>
      </c>
      <c r="D639" s="0" t="s">
        <v>137</v>
      </c>
    </row>
    <row r="640" customFormat="false" ht="15" hidden="false" customHeight="false" outlineLevel="0" collapsed="false">
      <c r="A640" s="0" t="s">
        <v>1687</v>
      </c>
      <c r="B640" s="0" t="s">
        <v>1687</v>
      </c>
      <c r="C640" s="0" t="s">
        <v>1688</v>
      </c>
      <c r="D640" s="0" t="s">
        <v>137</v>
      </c>
    </row>
    <row r="641" customFormat="false" ht="15" hidden="false" customHeight="false" outlineLevel="0" collapsed="false">
      <c r="A641" s="0" t="s">
        <v>1689</v>
      </c>
      <c r="B641" s="0" t="s">
        <v>1689</v>
      </c>
      <c r="C641" s="0" t="s">
        <v>1690</v>
      </c>
      <c r="D641" s="0" t="s">
        <v>137</v>
      </c>
    </row>
    <row r="642" customFormat="false" ht="15" hidden="false" customHeight="false" outlineLevel="0" collapsed="false">
      <c r="A642" s="0" t="s">
        <v>1691</v>
      </c>
      <c r="B642" s="0" t="s">
        <v>1691</v>
      </c>
      <c r="C642" s="0" t="s">
        <v>1692</v>
      </c>
      <c r="D642" s="0" t="s">
        <v>128</v>
      </c>
    </row>
    <row r="643" customFormat="false" ht="15" hidden="false" customHeight="false" outlineLevel="0" collapsed="false">
      <c r="A643" s="0" t="s">
        <v>1693</v>
      </c>
      <c r="B643" s="0" t="s">
        <v>1693</v>
      </c>
      <c r="C643" s="0" t="s">
        <v>1694</v>
      </c>
      <c r="D643" s="0" t="s">
        <v>146</v>
      </c>
    </row>
    <row r="644" customFormat="false" ht="15" hidden="false" customHeight="false" outlineLevel="0" collapsed="false">
      <c r="A644" s="0" t="s">
        <v>1695</v>
      </c>
      <c r="B644" s="0" t="s">
        <v>1695</v>
      </c>
      <c r="C644" s="0" t="s">
        <v>1696</v>
      </c>
      <c r="D644" s="0" t="s">
        <v>1028</v>
      </c>
    </row>
    <row r="645" customFormat="false" ht="15" hidden="false" customHeight="false" outlineLevel="0" collapsed="false">
      <c r="A645" s="0" t="s">
        <v>1697</v>
      </c>
      <c r="B645" s="0" t="s">
        <v>1697</v>
      </c>
      <c r="C645" s="0" t="s">
        <v>1698</v>
      </c>
      <c r="D645" s="0" t="s">
        <v>128</v>
      </c>
    </row>
    <row r="646" customFormat="false" ht="15" hidden="false" customHeight="false" outlineLevel="0" collapsed="false">
      <c r="A646" s="0" t="s">
        <v>1699</v>
      </c>
      <c r="B646" s="0" t="s">
        <v>1699</v>
      </c>
      <c r="C646" s="0" t="s">
        <v>1700</v>
      </c>
      <c r="D646" s="0" t="s">
        <v>143</v>
      </c>
    </row>
    <row r="647" customFormat="false" ht="15" hidden="false" customHeight="false" outlineLevel="0" collapsed="false">
      <c r="A647" s="0" t="s">
        <v>1701</v>
      </c>
      <c r="B647" s="0" t="s">
        <v>1701</v>
      </c>
      <c r="C647" s="0" t="s">
        <v>1702</v>
      </c>
      <c r="D647" s="0" t="s">
        <v>146</v>
      </c>
    </row>
    <row r="648" customFormat="false" ht="15" hidden="false" customHeight="false" outlineLevel="0" collapsed="false">
      <c r="A648" s="0" t="s">
        <v>1703</v>
      </c>
      <c r="B648" s="0" t="s">
        <v>1703</v>
      </c>
      <c r="C648" s="0" t="s">
        <v>1704</v>
      </c>
      <c r="D648" s="0" t="s">
        <v>291</v>
      </c>
    </row>
    <row r="649" customFormat="false" ht="15" hidden="false" customHeight="false" outlineLevel="0" collapsed="false">
      <c r="A649" s="0" t="s">
        <v>1705</v>
      </c>
      <c r="B649" s="0" t="s">
        <v>1705</v>
      </c>
      <c r="C649" s="0" t="s">
        <v>1706</v>
      </c>
      <c r="D649" s="0" t="s">
        <v>143</v>
      </c>
    </row>
    <row r="650" customFormat="false" ht="15" hidden="false" customHeight="false" outlineLevel="0" collapsed="false">
      <c r="A650" s="0" t="s">
        <v>1707</v>
      </c>
      <c r="B650" s="0" t="s">
        <v>1707</v>
      </c>
      <c r="C650" s="0" t="s">
        <v>1708</v>
      </c>
      <c r="D650" s="0" t="s">
        <v>137</v>
      </c>
    </row>
    <row r="651" customFormat="false" ht="15" hidden="false" customHeight="false" outlineLevel="0" collapsed="false">
      <c r="A651" s="0" t="s">
        <v>1709</v>
      </c>
      <c r="B651" s="0" t="s">
        <v>1709</v>
      </c>
      <c r="C651" s="0" t="s">
        <v>1710</v>
      </c>
      <c r="D651" s="0" t="s">
        <v>126</v>
      </c>
    </row>
    <row r="652" customFormat="false" ht="15" hidden="false" customHeight="false" outlineLevel="0" collapsed="false">
      <c r="A652" s="0" t="s">
        <v>1711</v>
      </c>
      <c r="B652" s="0" t="s">
        <v>1711</v>
      </c>
      <c r="C652" s="0" t="s">
        <v>1712</v>
      </c>
      <c r="D652" s="0" t="s">
        <v>137</v>
      </c>
    </row>
    <row r="653" customFormat="false" ht="15" hidden="false" customHeight="false" outlineLevel="0" collapsed="false">
      <c r="A653" s="0" t="s">
        <v>1713</v>
      </c>
      <c r="B653" s="0" t="s">
        <v>1713</v>
      </c>
      <c r="C653" s="0" t="s">
        <v>1714</v>
      </c>
      <c r="D653" s="0" t="s">
        <v>128</v>
      </c>
    </row>
    <row r="654" customFormat="false" ht="15" hidden="false" customHeight="false" outlineLevel="0" collapsed="false">
      <c r="A654" s="0" t="s">
        <v>1715</v>
      </c>
      <c r="B654" s="0" t="s">
        <v>1715</v>
      </c>
      <c r="C654" s="0" t="s">
        <v>1716</v>
      </c>
      <c r="D654" s="0" t="s">
        <v>1000</v>
      </c>
    </row>
    <row r="655" customFormat="false" ht="15" hidden="false" customHeight="false" outlineLevel="0" collapsed="false">
      <c r="A655" s="0" t="s">
        <v>1717</v>
      </c>
      <c r="B655" s="0" t="s">
        <v>1717</v>
      </c>
      <c r="C655" s="0" t="s">
        <v>1718</v>
      </c>
      <c r="D655" s="0" t="s">
        <v>1719</v>
      </c>
    </row>
    <row r="656" customFormat="false" ht="15" hidden="false" customHeight="false" outlineLevel="0" collapsed="false">
      <c r="A656" s="0" t="s">
        <v>1720</v>
      </c>
      <c r="B656" s="0" t="s">
        <v>1720</v>
      </c>
      <c r="C656" s="0" t="s">
        <v>1721</v>
      </c>
      <c r="D656" s="0" t="s">
        <v>424</v>
      </c>
    </row>
    <row r="657" customFormat="false" ht="15" hidden="false" customHeight="false" outlineLevel="0" collapsed="false">
      <c r="A657" s="0" t="s">
        <v>1722</v>
      </c>
      <c r="B657" s="0" t="s">
        <v>1722</v>
      </c>
      <c r="C657" s="0" t="s">
        <v>1723</v>
      </c>
      <c r="D657" s="0"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9"/>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A6" activeCellId="0" sqref="A6"/>
    </sheetView>
  </sheetViews>
  <sheetFormatPr defaultColWidth="8.6796875" defaultRowHeight="14.25" customHeight="false" zeroHeight="false" outlineLevelRow="0" outlineLevelCol="0"/>
  <cols>
    <col collapsed="false" customWidth="true" hidden="false" outlineLevel="0" max="1" min="1" style="0" width="24.67"/>
    <col collapsed="false" customWidth="true" hidden="false" outlineLevel="0" max="2" min="2" style="0" width="21"/>
    <col collapsed="false" customWidth="true" hidden="false" outlineLevel="0" max="3" min="3" style="0" width="73.56"/>
    <col collapsed="false" customWidth="true" hidden="false" outlineLevel="0" max="6" min="6" style="115" width="30.67"/>
    <col collapsed="false" customWidth="true" hidden="false" outlineLevel="0" max="7" min="7" style="114" width="25.67"/>
  </cols>
  <sheetData>
    <row r="1" customFormat="false" ht="14.25" hidden="false" customHeight="false" outlineLevel="0" collapsed="false">
      <c r="A1" s="120" t="s">
        <v>1724</v>
      </c>
      <c r="B1" s="120" t="s">
        <v>1725</v>
      </c>
      <c r="C1" s="120" t="s">
        <v>1726</v>
      </c>
      <c r="F1" s="120" t="s">
        <v>54</v>
      </c>
      <c r="G1" s="120" t="s">
        <v>104</v>
      </c>
    </row>
    <row r="2" customFormat="false" ht="14.25" hidden="false" customHeight="false" outlineLevel="0" collapsed="false">
      <c r="A2" s="0" t="s">
        <v>116</v>
      </c>
      <c r="B2" s="0" t="s">
        <v>116</v>
      </c>
      <c r="C2" s="0" t="s">
        <v>1727</v>
      </c>
      <c r="F2" s="127" t="s">
        <v>116</v>
      </c>
      <c r="G2" s="126" t="s">
        <v>115</v>
      </c>
    </row>
    <row r="3" customFormat="false" ht="14.25" hidden="false" customHeight="false" outlineLevel="0" collapsed="false">
      <c r="A3" s="0" t="s">
        <v>291</v>
      </c>
      <c r="B3" s="0" t="s">
        <v>1728</v>
      </c>
      <c r="C3" s="0" t="s">
        <v>1729</v>
      </c>
      <c r="F3" s="127" t="s">
        <v>118</v>
      </c>
      <c r="G3" s="126" t="s">
        <v>117</v>
      </c>
    </row>
    <row r="4" customFormat="false" ht="14.25" hidden="false" customHeight="false" outlineLevel="0" collapsed="false">
      <c r="B4" s="0" t="s">
        <v>120</v>
      </c>
      <c r="C4" s="0" t="s">
        <v>1730</v>
      </c>
      <c r="F4" s="127" t="s">
        <v>120</v>
      </c>
      <c r="G4" s="126" t="s">
        <v>119</v>
      </c>
    </row>
    <row r="5" customFormat="false" ht="14.25" hidden="false" customHeight="false" outlineLevel="0" collapsed="false">
      <c r="B5" s="0" t="s">
        <v>122</v>
      </c>
      <c r="C5" s="0" t="s">
        <v>1731</v>
      </c>
      <c r="F5" s="127" t="s">
        <v>122</v>
      </c>
      <c r="G5" s="126" t="s">
        <v>121</v>
      </c>
    </row>
    <row r="6" customFormat="false" ht="14.25" hidden="false" customHeight="false" outlineLevel="0" collapsed="false">
      <c r="A6" s="0" t="s">
        <v>879</v>
      </c>
      <c r="B6" s="0" t="s">
        <v>124</v>
      </c>
      <c r="C6" s="0" t="s">
        <v>1732</v>
      </c>
      <c r="F6" s="127" t="s">
        <v>124</v>
      </c>
      <c r="G6" s="126" t="s">
        <v>123</v>
      </c>
    </row>
    <row r="7" customFormat="false" ht="14.25" hidden="false" customHeight="false" outlineLevel="0" collapsed="false">
      <c r="A7" s="0" t="s">
        <v>126</v>
      </c>
      <c r="B7" s="0" t="s">
        <v>126</v>
      </c>
      <c r="C7" s="0" t="s">
        <v>1733</v>
      </c>
      <c r="F7" s="127" t="s">
        <v>126</v>
      </c>
      <c r="G7" s="126" t="s">
        <v>125</v>
      </c>
    </row>
    <row r="8" customFormat="false" ht="14.25" hidden="false" customHeight="false" outlineLevel="0" collapsed="false">
      <c r="A8" s="0" t="s">
        <v>128</v>
      </c>
      <c r="B8" s="0" t="s">
        <v>128</v>
      </c>
      <c r="C8" s="0" t="s">
        <v>1734</v>
      </c>
      <c r="F8" s="127" t="s">
        <v>128</v>
      </c>
      <c r="G8" s="126" t="s">
        <v>127</v>
      </c>
    </row>
    <row r="9" customFormat="false" ht="14.25" hidden="false" customHeight="false" outlineLevel="0" collapsed="false">
      <c r="A9" s="0" t="s">
        <v>424</v>
      </c>
      <c r="B9" s="0" t="s">
        <v>424</v>
      </c>
      <c r="C9" s="0" t="s">
        <v>1735</v>
      </c>
      <c r="F9" s="127" t="s">
        <v>130</v>
      </c>
      <c r="G9" s="126" t="s">
        <v>129</v>
      </c>
    </row>
    <row r="10" customFormat="false" ht="14.25" hidden="false" customHeight="false" outlineLevel="0" collapsed="false">
      <c r="B10" s="0" t="s">
        <v>134</v>
      </c>
      <c r="C10" s="0" t="s">
        <v>1736</v>
      </c>
      <c r="F10" s="127" t="s">
        <v>132</v>
      </c>
      <c r="G10" s="126" t="s">
        <v>131</v>
      </c>
    </row>
    <row r="11" customFormat="false" ht="14.25" hidden="false" customHeight="false" outlineLevel="0" collapsed="false">
      <c r="A11" s="0" t="s">
        <v>137</v>
      </c>
      <c r="B11" s="0" t="s">
        <v>137</v>
      </c>
      <c r="C11" s="0" t="s">
        <v>1737</v>
      </c>
      <c r="F11" s="127" t="s">
        <v>134</v>
      </c>
      <c r="G11" s="133" t="s">
        <v>133</v>
      </c>
    </row>
    <row r="12" customFormat="false" ht="14.25" hidden="false" customHeight="false" outlineLevel="0" collapsed="false">
      <c r="A12" s="0" t="s">
        <v>140</v>
      </c>
      <c r="B12" s="0" t="s">
        <v>140</v>
      </c>
      <c r="C12" s="0" t="s">
        <v>1738</v>
      </c>
      <c r="F12" s="127" t="s">
        <v>137</v>
      </c>
      <c r="G12" s="133" t="s">
        <v>136</v>
      </c>
    </row>
    <row r="13" customFormat="false" ht="14.25" hidden="false" customHeight="false" outlineLevel="0" collapsed="false">
      <c r="A13" s="0" t="s">
        <v>143</v>
      </c>
      <c r="B13" s="0" t="s">
        <v>143</v>
      </c>
      <c r="C13" s="0" t="s">
        <v>1739</v>
      </c>
      <c r="F13" s="127" t="s">
        <v>140</v>
      </c>
      <c r="G13" s="133" t="s">
        <v>139</v>
      </c>
    </row>
    <row r="14" customFormat="false" ht="14.25" hidden="false" customHeight="false" outlineLevel="0" collapsed="false">
      <c r="A14" s="0" t="s">
        <v>146</v>
      </c>
      <c r="B14" s="0" t="s">
        <v>146</v>
      </c>
      <c r="C14" s="0" t="s">
        <v>1740</v>
      </c>
      <c r="F14" s="127" t="s">
        <v>143</v>
      </c>
      <c r="G14" s="133" t="s">
        <v>142</v>
      </c>
    </row>
    <row r="15" customFormat="false" ht="14.25" hidden="false" customHeight="false" outlineLevel="0" collapsed="false">
      <c r="A15" s="0" t="s">
        <v>149</v>
      </c>
      <c r="B15" s="0" t="s">
        <v>149</v>
      </c>
      <c r="C15" s="0" t="s">
        <v>1741</v>
      </c>
      <c r="F15" s="127" t="s">
        <v>146</v>
      </c>
      <c r="G15" s="133" t="s">
        <v>145</v>
      </c>
    </row>
    <row r="16" customFormat="false" ht="14.25" hidden="false" customHeight="false" outlineLevel="0" collapsed="false">
      <c r="A16" s="0" t="s">
        <v>176</v>
      </c>
      <c r="B16" s="0" t="s">
        <v>176</v>
      </c>
      <c r="C16" s="0" t="s">
        <v>1742</v>
      </c>
      <c r="F16" s="127" t="s">
        <v>149</v>
      </c>
      <c r="G16" s="133" t="s">
        <v>148</v>
      </c>
    </row>
    <row r="17" customFormat="false" ht="14.25" hidden="false" customHeight="false" outlineLevel="0" collapsed="false">
      <c r="A17" s="0" t="s">
        <v>460</v>
      </c>
      <c r="B17" s="0" t="s">
        <v>460</v>
      </c>
      <c r="C17" s="0" t="s">
        <v>1743</v>
      </c>
      <c r="F17" s="127" t="s">
        <v>152</v>
      </c>
      <c r="G17" s="134" t="s">
        <v>151</v>
      </c>
    </row>
    <row r="18" customFormat="false" ht="14.25" hidden="false" customHeight="false" outlineLevel="0" collapsed="false">
      <c r="A18" s="0" t="s">
        <v>1000</v>
      </c>
      <c r="B18" s="0" t="s">
        <v>1000</v>
      </c>
      <c r="C18" s="0" t="s">
        <v>1744</v>
      </c>
      <c r="F18" s="127" t="s">
        <v>155</v>
      </c>
      <c r="G18" s="134" t="s">
        <v>154</v>
      </c>
    </row>
    <row r="19" customFormat="false" ht="14.25" hidden="false" customHeight="false" outlineLevel="0" collapsed="false">
      <c r="B19" s="0" t="s">
        <v>1745</v>
      </c>
      <c r="C19" s="0" t="s">
        <v>1746</v>
      </c>
      <c r="F19" s="127" t="s">
        <v>158</v>
      </c>
      <c r="G19" s="134" t="s">
        <v>157</v>
      </c>
    </row>
    <row r="20" customFormat="false" ht="14.25" hidden="false" customHeight="false" outlineLevel="0" collapsed="false">
      <c r="F20" s="127" t="s">
        <v>161</v>
      </c>
      <c r="G20" s="134" t="s">
        <v>160</v>
      </c>
    </row>
    <row r="21" customFormat="false" ht="14.25" hidden="false" customHeight="false" outlineLevel="0" collapsed="false">
      <c r="F21" s="127" t="s">
        <v>164</v>
      </c>
      <c r="G21" s="134" t="s">
        <v>163</v>
      </c>
    </row>
    <row r="22" customFormat="false" ht="14.25" hidden="false" customHeight="false" outlineLevel="0" collapsed="false">
      <c r="F22" s="127" t="s">
        <v>167</v>
      </c>
      <c r="G22" s="134" t="s">
        <v>166</v>
      </c>
    </row>
    <row r="23" customFormat="false" ht="14.25" hidden="false" customHeight="false" outlineLevel="0" collapsed="false">
      <c r="F23" s="127" t="s">
        <v>170</v>
      </c>
      <c r="G23" s="134" t="s">
        <v>169</v>
      </c>
    </row>
    <row r="24" customFormat="false" ht="14.25" hidden="false" customHeight="false" outlineLevel="0" collapsed="false">
      <c r="F24" s="127" t="s">
        <v>172</v>
      </c>
      <c r="G24" s="134" t="s">
        <v>171</v>
      </c>
    </row>
    <row r="25" customFormat="false" ht="14.25" hidden="false" customHeight="false" outlineLevel="0" collapsed="false">
      <c r="F25" s="127" t="s">
        <v>174</v>
      </c>
      <c r="G25" s="134" t="s">
        <v>173</v>
      </c>
    </row>
    <row r="26" customFormat="false" ht="14.25" hidden="false" customHeight="false" outlineLevel="0" collapsed="false">
      <c r="F26" s="127" t="s">
        <v>176</v>
      </c>
      <c r="G26" s="134" t="s">
        <v>175</v>
      </c>
    </row>
    <row r="27" customFormat="false" ht="14.25" hidden="false" customHeight="false" outlineLevel="0" collapsed="false">
      <c r="F27" s="127" t="s">
        <v>179</v>
      </c>
      <c r="G27" s="134" t="s">
        <v>178</v>
      </c>
    </row>
    <row r="28" customFormat="false" ht="14.25" hidden="false" customHeight="false" outlineLevel="0" collapsed="false">
      <c r="F28" s="127" t="s">
        <v>182</v>
      </c>
      <c r="G28" s="134" t="s">
        <v>181</v>
      </c>
    </row>
    <row r="29" customFormat="false" ht="14.25" hidden="false" customHeight="false" outlineLevel="0" collapsed="false">
      <c r="F29" s="127" t="s">
        <v>185</v>
      </c>
      <c r="G29" s="134" t="s">
        <v>184</v>
      </c>
    </row>
    <row r="30" customFormat="false" ht="14.25" hidden="false" customHeight="false" outlineLevel="0" collapsed="false">
      <c r="F30" s="127" t="s">
        <v>188</v>
      </c>
      <c r="G30" s="134" t="s">
        <v>187</v>
      </c>
    </row>
    <row r="31" customFormat="false" ht="14.25" hidden="false" customHeight="false" outlineLevel="0" collapsed="false">
      <c r="F31" s="127" t="s">
        <v>191</v>
      </c>
      <c r="G31" s="134" t="s">
        <v>190</v>
      </c>
    </row>
    <row r="32" customFormat="false" ht="27" hidden="false" customHeight="true" outlineLevel="0" collapsed="false">
      <c r="F32" s="135" t="s">
        <v>194</v>
      </c>
      <c r="G32" s="134" t="s">
        <v>193</v>
      </c>
    </row>
    <row r="33" customFormat="false" ht="14.25" hidden="false" customHeight="false" outlineLevel="0" collapsed="false">
      <c r="F33" s="138" t="s">
        <v>197</v>
      </c>
      <c r="G33" s="134" t="s">
        <v>196</v>
      </c>
    </row>
    <row r="34" customFormat="false" ht="14.25" hidden="false" customHeight="false" outlineLevel="0" collapsed="false">
      <c r="F34" s="138" t="s">
        <v>200</v>
      </c>
      <c r="G34" s="134" t="s">
        <v>199</v>
      </c>
    </row>
    <row r="35" customFormat="false" ht="14.25" hidden="false" customHeight="false" outlineLevel="0" collapsed="false">
      <c r="F35" s="138" t="s">
        <v>203</v>
      </c>
      <c r="G35" s="134" t="s">
        <v>202</v>
      </c>
    </row>
    <row r="36" customFormat="false" ht="27" hidden="false" customHeight="true" outlineLevel="0" collapsed="false">
      <c r="F36" s="135" t="s">
        <v>206</v>
      </c>
      <c r="G36" s="134" t="s">
        <v>205</v>
      </c>
    </row>
    <row r="37" customFormat="false" ht="14.25" hidden="false" customHeight="false" outlineLevel="0" collapsed="false">
      <c r="F37" s="138" t="s">
        <v>209</v>
      </c>
      <c r="G37" s="134" t="s">
        <v>208</v>
      </c>
    </row>
    <row r="38" customFormat="false" ht="27" hidden="false" customHeight="true" outlineLevel="0" collapsed="false">
      <c r="F38" s="139" t="s">
        <v>212</v>
      </c>
      <c r="G38" s="134" t="s">
        <v>211</v>
      </c>
    </row>
    <row r="39" customFormat="false" ht="27" hidden="false" customHeight="true" outlineLevel="0" collapsed="false">
      <c r="F39" s="139" t="s">
        <v>215</v>
      </c>
      <c r="G39" s="134" t="s">
        <v>214</v>
      </c>
    </row>
  </sheetData>
  <autoFilter ref="A1:B19"/>
  <conditionalFormatting sqref="A1:C1">
    <cfRule type="duplicateValues" priority="2" aboveAverage="0" equalAverage="0" bottom="0" percent="0" rank="0" text="" dxfId="39"/>
  </conditionalFormatting>
  <conditionalFormatting sqref="F1:F16 F17:G1048576 G1:G10">
    <cfRule type="duplicateValues" priority="3" aboveAverage="0" equalAverage="0" bottom="0" percent="0" rank="0" text="" dxfId="39"/>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2015-10-06T14:57:59Z</dcterms:created>
  <dc:creator/>
  <dc:description/>
  <dc:language>en-US</dc:language>
  <cp:lastModifiedBy/>
  <dcterms:modified xsi:type="dcterms:W3CDTF">2026-10-08T18:55:37Z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