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activeX/activeX6.xml" ContentType="application/vnd.ms-office.activeX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nathan\documents\visual studio 2013\Projects\Dielmex Order Manager\Dielmex Order Manager\"/>
    </mc:Choice>
  </mc:AlternateContent>
  <bookViews>
    <workbookView xWindow="0" yWindow="0" windowWidth="15312" windowHeight="7416" tabRatio="697" firstSheet="1" activeTab="4"/>
  </bookViews>
  <sheets>
    <sheet name="Precios" sheetId="4" r:id="rId1"/>
    <sheet name="Inventario" sheetId="5" r:id="rId2"/>
    <sheet name="Captura" sheetId="1" r:id="rId3"/>
    <sheet name="OrdServ" sheetId="3" r:id="rId4"/>
    <sheet name="Reporte" sheetId="2" r:id="rId5"/>
    <sheet name="Presupuesto" sheetId="9" r:id="rId6"/>
    <sheet name="DBOH" sheetId="6" r:id="rId7"/>
    <sheet name="DBOB" sheetId="7" r:id="rId8"/>
  </sheets>
  <definedNames>
    <definedName name="Centro_de_costo">tbCentroCosto[Centro de costo]</definedName>
    <definedName name="_xlnm.Criteria" localSheetId="5">Presupuesto!$B$2</definedName>
    <definedName name="EquiposList">Tabla2[NECONOMICO]</definedName>
    <definedName name="tbOrdenHeaderOrdenNumber">tbOrdenHeader[No Orden]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B22" i="3" l="1"/>
  <c r="B21" i="3" s="1"/>
  <c r="B14" i="1"/>
  <c r="G21" i="3" l="1"/>
  <c r="B15" i="3"/>
  <c r="B17" i="3"/>
  <c r="G17" i="3"/>
  <c r="F20" i="1"/>
  <c r="F19" i="1" l="1"/>
  <c r="F21" i="1" s="1"/>
  <c r="F22" i="1" s="1"/>
</calcChain>
</file>

<file path=xl/sharedStrings.xml><?xml version="1.0" encoding="utf-8"?>
<sst xmlns="http://schemas.openxmlformats.org/spreadsheetml/2006/main" count="337" uniqueCount="221">
  <si>
    <t>Descripción</t>
  </si>
  <si>
    <t>Marca</t>
  </si>
  <si>
    <t>Modelo</t>
  </si>
  <si>
    <t>Tipo Unidad</t>
  </si>
  <si>
    <t>Centro de trabajo</t>
  </si>
  <si>
    <t>Clave</t>
  </si>
  <si>
    <t>TIPO DE SERVICIO PRESTADO DE ACUERDO AL CATALOGO DE PRECIOS</t>
  </si>
  <si>
    <t>Unidad de Medida</t>
  </si>
  <si>
    <t>Precio Unitario</t>
  </si>
  <si>
    <t>Cantidad</t>
  </si>
  <si>
    <t>Subtotal</t>
  </si>
  <si>
    <t>I.V.A.</t>
  </si>
  <si>
    <t>Total</t>
  </si>
  <si>
    <t>Fecha de Servicio</t>
  </si>
  <si>
    <t>Recibio el servicio</t>
  </si>
  <si>
    <t>PANTALLA DE CAPTURA PARA ORDENES DE SERVICIO DE EQUIPO DE RADIO COMUNICACIÓN</t>
  </si>
  <si>
    <t>REPORTE DE SEGUIMIENTO DE CONTRATO</t>
  </si>
  <si>
    <t>Centro de Trabajo</t>
  </si>
  <si>
    <t>Equipo</t>
  </si>
  <si>
    <t>LISTADO DE RESULTADOS</t>
  </si>
  <si>
    <t>Por ejercer</t>
  </si>
  <si>
    <t>Ejercido por equipo</t>
  </si>
  <si>
    <t>Ejercido por contrato</t>
  </si>
  <si>
    <t>Fecha</t>
  </si>
  <si>
    <t>Importe</t>
  </si>
  <si>
    <t>No. de Orden</t>
  </si>
  <si>
    <t>SUPERINTENDENCIA DE SERVICIOS COMPLEMENTARIOS</t>
  </si>
  <si>
    <t>FORMATO ORDEN DE SERVICIO PARA MANTENIMIENTO CORRECTIVO DEL REPETIDOR.</t>
  </si>
  <si>
    <t>PRESTADOR DE SERVICIO:</t>
  </si>
  <si>
    <t>DIRECCIÓN:</t>
  </si>
  <si>
    <t>TELÉFONO:</t>
  </si>
  <si>
    <t>ORDEN DE SERVICIO PARA REALIZAR EL MANTENIMIENTO PREVENTIVO O CORRECTIVO DEL EQUIPO DE RADIOCOMUNICACIÓN QUE A CONTINUACIÓN SE INDICA:</t>
  </si>
  <si>
    <t>CLASIFICACIÓN DEL BIEN:</t>
  </si>
  <si>
    <t>CARACTERÍSTICAS DEL EQUIPO:</t>
  </si>
  <si>
    <t>MARCA:</t>
  </si>
  <si>
    <t>No. SERIE:</t>
  </si>
  <si>
    <t>No. INVENTARIO:</t>
  </si>
  <si>
    <t xml:space="preserve">DESCRIPCIÓN DEL SERVICIO DEL MANTENIMIENTO </t>
  </si>
  <si>
    <t>NOMBRE Y FIRMA</t>
  </si>
  <si>
    <t>SOLICITANTE (RESGUARDATARIO)</t>
  </si>
  <si>
    <t>REVISIÓN (SUPTTE DE SERVICIOS COMPLEMENTARIOS)</t>
  </si>
  <si>
    <t>Vo. Bo.</t>
  </si>
  <si>
    <t>SUBDELEGADO DE OPERACIÓN</t>
  </si>
  <si>
    <t xml:space="preserve">ORDEN DE SERVICIO No. </t>
  </si>
  <si>
    <t>Delegación</t>
  </si>
  <si>
    <t>Técnico</t>
  </si>
  <si>
    <t>DESCRIPCIÓN DEL EQUIPO</t>
  </si>
  <si>
    <t>SE ACEPTA LA REALIZACIÓN DE LOS TRABAJOS SOLICITADOS, CON EL COMPROMISO DE ENTREGARLOS PARA EL DIA _________ DEL MES DE ________ DE 2015, CASO CONTRARIO SUJETARME A LAS SANCIONES POR INCUMPLIMIENTO.</t>
  </si>
  <si>
    <t>PUEBLA, PUE., A ___ DE __________ DE 2015</t>
  </si>
  <si>
    <t>Descripcion</t>
  </si>
  <si>
    <t>UNIDAD DE MEDIDA</t>
  </si>
  <si>
    <t>DESCRIPCION</t>
  </si>
  <si>
    <t>REFACCIONES</t>
  </si>
  <si>
    <t>MANO DE OBRA</t>
  </si>
  <si>
    <t>TOTAL</t>
  </si>
  <si>
    <t>PIEZA</t>
  </si>
  <si>
    <t>PL13-33</t>
  </si>
  <si>
    <t>PL13-34</t>
  </si>
  <si>
    <t>PL13-35</t>
  </si>
  <si>
    <t>PL13-36</t>
  </si>
  <si>
    <t>PL13-37</t>
  </si>
  <si>
    <t>PL13-38</t>
  </si>
  <si>
    <t>PL13-39</t>
  </si>
  <si>
    <t>PL13-40</t>
  </si>
  <si>
    <t>PL13-41</t>
  </si>
  <si>
    <t>PL13-42</t>
  </si>
  <si>
    <t>PL13-43</t>
  </si>
  <si>
    <t>PL13-44</t>
  </si>
  <si>
    <t>PL13-45</t>
  </si>
  <si>
    <t>PL13-46</t>
  </si>
  <si>
    <t>PL13-47</t>
  </si>
  <si>
    <t>LOTE</t>
  </si>
  <si>
    <t>CAPUFE</t>
  </si>
  <si>
    <t>No.</t>
  </si>
  <si>
    <t>MARCA</t>
  </si>
  <si>
    <t>MODELO</t>
  </si>
  <si>
    <t>PLACA</t>
  </si>
  <si>
    <t>RED</t>
  </si>
  <si>
    <t>120-120</t>
  </si>
  <si>
    <t>122-268F</t>
  </si>
  <si>
    <t>TIPO</t>
  </si>
  <si>
    <t>CATEGORIA</t>
  </si>
  <si>
    <t>No. de Orden  Dielmex</t>
  </si>
  <si>
    <t>No Orden</t>
  </si>
  <si>
    <t>Orden</t>
  </si>
  <si>
    <t>CILINDROS</t>
  </si>
  <si>
    <t>NECONOMICO</t>
  </si>
  <si>
    <t>REF</t>
  </si>
  <si>
    <t>No de Equipo</t>
  </si>
  <si>
    <t>No Equipo</t>
  </si>
  <si>
    <t>Delegacion</t>
  </si>
  <si>
    <t>Tecnico</t>
  </si>
  <si>
    <t>Actions</t>
  </si>
  <si>
    <t>DELEGACION</t>
  </si>
  <si>
    <t>CENTRO_TRABAJO</t>
  </si>
  <si>
    <t>Orden Dielmex</t>
  </si>
  <si>
    <t>CATEGORIA:</t>
  </si>
  <si>
    <t>CENTRO DE TRABAJO</t>
  </si>
  <si>
    <t>NO ECONOMICO O NUMERO DE PARTE</t>
  </si>
  <si>
    <t>Centro de costo</t>
  </si>
  <si>
    <t>Presupuesto</t>
  </si>
  <si>
    <t>Atributo 1</t>
  </si>
  <si>
    <t>Atributo 2</t>
  </si>
  <si>
    <t>Atributo n</t>
  </si>
  <si>
    <t>Gastado</t>
  </si>
  <si>
    <t>3213--321</t>
  </si>
  <si>
    <t>Fecha inicio</t>
  </si>
  <si>
    <t>Fecha fin</t>
  </si>
  <si>
    <t>Ejercido</t>
  </si>
  <si>
    <t>TP-P1-1</t>
  </si>
  <si>
    <t>SERVICIO</t>
  </si>
  <si>
    <t>SERVICIO DE MANTENIMIENTO PREVENTIVO A LA COMPUTADORA QUE CONTROLA LOS TABLEROS.</t>
  </si>
  <si>
    <t>TP-P1-2</t>
  </si>
  <si>
    <t>SERVICIO DE MANTENIMIENTO PREVENTIVO A LA COMPUTADORA DE MONITOREO DE FUNCIONAMIENTO DE LOS TABLEROS.</t>
  </si>
  <si>
    <t>TP-P1-3</t>
  </si>
  <si>
    <t>SUMINISTRO, INSTALACIÓN Y CONFIGURACIÓN DE MONITOR PLANO DE COMPUTADORA DE CONTROL Y/O MONITOREO, DE MARCA DELL O HP DE 17 PULGADAS.</t>
  </si>
  <si>
    <t>TP-P1-4</t>
  </si>
  <si>
    <t>SUMINISTRO, INSTALACIÓN Y CONFIGURACIÓN DE COMPUTADORA DE CATEGORÍA MEDIA, PARA CONTROL Y/O MONITOREO, DE MARCA DELL O HP, CON PROCESADOR INTEL I3 O SUPERIOR, 8 GB DE RAM, DISCO DURO 1TB O SUPERIOR, DVD-RW; NO INCLUYE PRECIO DE SOFTWARE, QUE SERÁ PROPORCIONADO POR CAPUFE.</t>
  </si>
  <si>
    <t>TP-P1-5</t>
  </si>
  <si>
    <t>REINSTALACIÓN DE SOFTWARE DE ADMINISTRACIÓN REMOTA DE TABLEROS DE MENSAJES VARIABLES Y DEL SOFTWARE DE SENSADO AUTOMÁTICO DE LOS MENSAJES ACTIVOS EN EL TABLERO, PARA UTILIZARSE EN LA COMPUTADORA DE ADMINISTRACIÓN EN EL CLR MOLINITO.</t>
  </si>
  <si>
    <t>TP-P1-6</t>
  </si>
  <si>
    <t>REINSTALACIÓN DE SOFTWARE DE ADMINISTRACIÓN DEL TABLERO DE MENSAJES VARIABLES PARA LA PROPIA PANTALLA Y DE SU MÓDULO DE COMUNICACIÓN HACIA LA COMPUTADORA DE ADMINISTRACIÓN Y SENSADO AUTOMÁTICO.</t>
  </si>
  <si>
    <t>TP-P1-7</t>
  </si>
  <si>
    <t>SERVICIO DE MANTENIMIENTO PREVENTIVO AL TABLERO TIPO A1 Y SUS COMPONENTES.</t>
  </si>
  <si>
    <t>TP-P1-8</t>
  </si>
  <si>
    <t>SERVICIO DE MANTENIMIENTO PREVENTIVO AL TABLERO TIPO B1 Y SUS COMPONENTES. </t>
  </si>
  <si>
    <t>TP-P1-9</t>
  </si>
  <si>
    <t>SUMINISTRO, INSTALACIÓN Y CONFIGURACIÓN DE COMPUTADORA INDUSTRIAL DE CONTROL LOCAL DEL TABLERO, TIPO HANELEC-CPU.</t>
  </si>
  <si>
    <t>TP-P1-10</t>
  </si>
  <si>
    <t>REPARACIÓN DE COMPUTADORA INDUSTRIAL DE CONTROL LOCAL DEL TABLERO TIPO HANELEC-CPU.</t>
  </si>
  <si>
    <t>TP-P1-11</t>
  </si>
  <si>
    <t>SUMINISTRO, INSTALACIÓN Y CONFIGURACIÓN DE MÓDEM CELULAR MARCA ENFORA MODELO GSM1308, O SUPERIOR, PARA ENLACE DE COMUNICACIÓN DE ADMINISTRACIÓN REMOTA.</t>
  </si>
  <si>
    <t>TP-P1-12</t>
  </si>
  <si>
    <t>REPARACIÓN DE MÓDEM CELULAR MARCA ENFORA MODELO GSM1308 PARA ENLACE DE COMUNICACIÓN DE ADMINISTRACIÓN REMOTA.</t>
  </si>
  <si>
    <t>TP-P1-13</t>
  </si>
  <si>
    <t>SUMINISTRO, INSTALACIÓN Y CONFIGURACIÓN DE VENTILADOR DE 6”.</t>
  </si>
  <si>
    <t>TP-P1-14</t>
  </si>
  <si>
    <t>REPARACIÓN DE VENTILADOR, INSTALACIÓN Y CONFIGURACIÓN.</t>
  </si>
  <si>
    <t>TP-P1-15</t>
  </si>
  <si>
    <t>SUMINISTRO, INSTALACIÓN Y CONFIGURACIÓN DE TARJETA DE CONTROL DE SALIDA Y CLUSTER DE LEDS EN MONOCROMÁTICO PARA TABLERO ELECTRÓNICO.</t>
  </si>
  <si>
    <t>TP-P1-16</t>
  </si>
  <si>
    <t>REPARACIÓN DE TARJETA DE CONTROL DE SALIDA Y CLUSTER DE LEDS EN MONOCROMÁTICO PARA TABLERO ELECTRÓNICO, INSTALACIÓN Y CONFIGURACIÓN PARA 1 A 5 CLUSTERS.</t>
  </si>
  <si>
    <t>TP-P1-17</t>
  </si>
  <si>
    <t>COMPLEMENTO DE SUMINISTRO, INSTALACIÓN Y CONFIGURACIÓN DE CLUSTER DE LEDS EN MONOCROMÁTICO, ASOCIADO AL PUNTO ANTERIOR; REEMPLAZO DE CADA CLUSTER ADICIONAL AL PUNTO ANTERIOR, EN EL MISMO REPORTE.</t>
  </si>
  <si>
    <t>TP-P1-18</t>
  </si>
  <si>
    <t>SUMINISTRO, INSTALACIÓN Y CONFIGURACIÓN DE TARJETA DE CONTROL DE SALIDA Y CLUSTER DE LEDS EN RGB PARA TABLERO ELECTRÓNICO.</t>
  </si>
  <si>
    <t>TP-P1-19</t>
  </si>
  <si>
    <t>REPARACIÓN DE TARJETA DE CONTROL DE SALIDA Y CLUSTER DE LEDS EN RGB PARA TABLERO ELECTRÓNICO, INSTALACIÓN Y CONFIGURACIÓN 1 A 5 CLUSTERS.</t>
  </si>
  <si>
    <t>TP-P1-20</t>
  </si>
  <si>
    <t>COMPLEMENTO DE SUMINISTRO, INSTALACIÓN Y CONFIGURACIÓN DE CLUSTER DE LEDS EN RGB, ASOCIADO AL PUNTO ANTERIOR; REEMPLAZO DE CADA CLUSTER ADICIONAL AL PUNTO ANTERIOR, EN EL MISMO REPORTE.</t>
  </si>
  <si>
    <t>TP-P1-21</t>
  </si>
  <si>
    <t>SUMINISTRO, INSTALACIÓN Y PUESTA A PUNTO DE BATERÍAS DEL TABLERO TIPO A1.</t>
  </si>
  <si>
    <t>TP-P1-22</t>
  </si>
  <si>
    <t>SUMINISTRO, INSTALACIÓN Y PUESTA A PUNTO DE BATERÍAS DEL TABLERO TIPO B1.</t>
  </si>
  <si>
    <t>TP-P2-23</t>
  </si>
  <si>
    <t>SERVICIO DE MANTENIMIENTO PREVENTIVO AL TABLERO TIPO C1 Y SUS COMPONENTES.</t>
  </si>
  <si>
    <t>TP-P2-24</t>
  </si>
  <si>
    <t>SERVICIO DE MANTENIMIENTO PREVENTIVO AL TABLERO TIPO D1 Y SUS COMPONENTES.</t>
  </si>
  <si>
    <t>TP-P2-25</t>
  </si>
  <si>
    <t>SERVICIO DE MANTENIMIENTO PREVENTIVO AL TABLERO TIPO E1 Y SUS COMPONENTES.</t>
  </si>
  <si>
    <t>TP-P2-26</t>
  </si>
  <si>
    <t>SUMINISTRO, INSTALACIÓN Y CONFIGURACIÓN DE TARJETA DE CONTROL LOCAL DEL TABLERO.</t>
  </si>
  <si>
    <t>TP-P2-27</t>
  </si>
  <si>
    <t>REPARACIÓN DE TARJETA DE CONTROL LOCAL DEL TABLERO.</t>
  </si>
  <si>
    <t>TP-P2-28</t>
  </si>
  <si>
    <t>TP-P2-29</t>
  </si>
  <si>
    <t>TP-P2-30</t>
  </si>
  <si>
    <t>TP-P2-31</t>
  </si>
  <si>
    <t>REUBICACIÓN DE TABLERO, INCLUYE DESMONTAJE, TRASLADO, MONTAJE, CONEXIONES ELÉCTRICAS, PRUEBAS DE FUNCIONALIDAD Y PUESTA A PUNTO.</t>
  </si>
  <si>
    <t>TP-P3-32</t>
  </si>
  <si>
    <t>SERVICIO DE MANTENIMIENTO PREVENTIVO DE TABLERO ELECTRÓNICO Y COMPUTADORA DE CONTROL DE MENSAJES TIPO F1.</t>
  </si>
  <si>
    <t>SERVICIO DE MANTENIMIENTO PREVENTIVO DE TABLERO ELECTRÓNICO Y COMPUTADORA DE CONTROL DE MENSAJES TIPO G1.</t>
  </si>
  <si>
    <t>SUMINISTRO, INSTALACIÓN Y CONFIGURACIÓN DE TARJETA DE CONTROL LOCAL DEL TABLERO TIPO F1.</t>
  </si>
  <si>
    <t>SUMINISTRO, INSTALACIÓN Y CONFIGURACIÓN DE TARJETA DE CONTROL LOCAL DEL TABLERO TIPO G1.</t>
  </si>
  <si>
    <t>REPARACIÓN DE TARJETA DE CONTROL PARA TABLERO ELECTRÓNICO PARA TABLERO F1.</t>
  </si>
  <si>
    <t>REPARACIÓN DE TARJETA DE CONTROL PARA TABLERO ELECTRÓNICO PARA TABLERO G1</t>
  </si>
  <si>
    <t>REINSTALACIÓN DE SOFTWARE DE CONTROL DE MENSAJES DEL TABLERO F1.</t>
  </si>
  <si>
    <t>REINSTALACIÓN DE SOFTWARE DE CONTROL DE MENSAJES DEL TABLERO G1.</t>
  </si>
  <si>
    <t>SUMINISTRO E INSTALACIÓN DE MÓDULO FORMADO POR MATRIZ DE 16 X 16 CLUSTERS CON 3 LEDS EN RGB POR CLUSTER PARA TABLERO F1.</t>
  </si>
  <si>
    <t>REPARACIÓN DE MÓDULO FORMADO POR MATRIZ DE 16 X 16 CLUSTERS CON 3 LEDS EN RGB POR CLUSTER PARA TABLERO F1, CON REEMPLAZO DE 1 A 5 CLUSTERS.</t>
  </si>
  <si>
    <t>SUMINISTRO E INSTALACIÓN DE MÓDULO 1024 MM X 768 MM X 168 MM FORMADO POR MATRIZ DE 16 X 16 CLUSTERS CON 2 LEDS EN RG POR CLUSTER PARA TABLERO G1.</t>
  </si>
  <si>
    <t>REPARACIÓN DE MÓDULO FORMADO POR MATRIZ DE 16 X 16 CLUSTERS CON 2 LEDS EN RG POR CLUSTER PARA TABLERO G1, CON REEMPLAZO DE 1 A 5 CLUSTERS.</t>
  </si>
  <si>
    <t>COMPLEMENTO DE SUMINISTRO, INSTALACIÓN Y CONFIGURACIÓN DE CLUSTER DE LEDS EN RG, ASOCIADO AL PUNTO ANTERIOR; REEMPLAZO DE CADA CLUSTER ADICIONAL AL PUNTO ANTERIOR, EN EL MISMO REPORTE.</t>
  </si>
  <si>
    <t>SUMINISTRO, INSTALACIÓN Y CONFIGURACIÓN DE TARJETA  SÍNCRONA DE RECEPCIÓN DE INFORMACIÓN PARA TABLERO F1</t>
  </si>
  <si>
    <t>SERVICIO </t>
  </si>
  <si>
    <t>REPARACIÓN DE TARJETA SÍNCRONA PARA RECEPCIÓN DE INFORMACIÓN PARA TABLERO F1</t>
  </si>
  <si>
    <t>TABLEROS ELECTRÓNICOS DE MENSAJES VARIABLES</t>
  </si>
  <si>
    <t>A1</t>
  </si>
  <si>
    <t>x</t>
  </si>
  <si>
    <t>MIDEN 5.0 X 1.5 M, CONSTAN DE 36 TARJETAS CON UNA MATRIZ DE 5 X 7 CLUSTERS, 16 LEDS POR CLUSTER MONOCROMÁTICOS</t>
  </si>
  <si>
    <t>KM 55+150 DE LA AUTOPISTA MÉXICO – PUEBLA </t>
  </si>
  <si>
    <t>LLANO GRANDE </t>
  </si>
  <si>
    <t>PUEBLA</t>
  </si>
  <si>
    <t>KM 91+800 DE LA AUTOPISTA MÉXICO – PUEBLA</t>
  </si>
  <si>
    <t>CLR MOLINITO</t>
  </si>
  <si>
    <t>CENTRO DE CONTROL</t>
  </si>
  <si>
    <t>KM 91+800 DE LA AUTOPISTA MÉXICO – PUEBLA </t>
  </si>
  <si>
    <t>OFICINAS DE RADIO</t>
  </si>
  <si>
    <t>B1</t>
  </si>
  <si>
    <t>MIDEN 3.8 X 1.5 M, CONSTAN DE 36 TARJETAS CON UNA MATRIZ DE 5 X 7 CLUSTERS, 16 LEDS POR CLUSTER MONOCROMÁTICO</t>
  </si>
  <si>
    <t>KM 96+800 DE LA AUTOPISTA MÉXICO – PUEBLA </t>
  </si>
  <si>
    <t>C8 SAN MARTÍN</t>
  </si>
  <si>
    <t>KM. 217+500 DE LA AUTOPISTA ACATZINGO - CD.MENDOZA</t>
  </si>
  <si>
    <t>C27 ESPERANZA</t>
  </si>
  <si>
    <t>TABLEROS ELECTRÓNICOS DE ALERTA DE TARIFAS</t>
  </si>
  <si>
    <t>C1</t>
  </si>
  <si>
    <t>TABLERO COLOCADO TIPO BANDERA, SOBRE ESTRUCTURA METÁLICA, MIDE 2.7 X 0.6 M, 10 TARJETAS ELECTRÓNICAS CON UNA MATRIZ DE 80 X 16 CLUSTERS</t>
  </si>
  <si>
    <t>KM 96+800 DE LA AUTOPISTA MÉXICO-PUEBLA C1 Y D1 TARIFARIOS</t>
  </si>
  <si>
    <t>D1</t>
  </si>
  <si>
    <t>TABLERO HANELEC MODELO HE-5X7X8Y, MIDE 2 X 0.6 M, CON 8 MATRICES DE LEDS DE 5 X 7 CLUSTERS </t>
  </si>
  <si>
    <t>E1</t>
  </si>
  <si>
    <t>TABLERO HANELEC MODELO HE-8X1-12Y, MIDE 3.0 X 0.6 M, CON 8 MATRICES DE LEDS DE 5 X 7 CLUSTERS </t>
  </si>
  <si>
    <t>KM 141+800 DE LA AUTOPISTA PUEBLA- ACATZINGO F1 TARIFARIO</t>
  </si>
  <si>
    <t>C26 AMOZOC </t>
  </si>
  <si>
    <t>TABLEROS ELECTRÓNICOS DE SEÑALAMIENTO VIAL.</t>
  </si>
  <si>
    <t>F1</t>
  </si>
  <si>
    <t>TABLERO HANELEC MODELO HE-RGB-P16, MIDE 4.05 X 1.60 M, CON 8 PANELES</t>
  </si>
  <si>
    <t>KM 113+000 DE LA AUTOPISTA MÉXICO-PUEBLA F1 SEÑALAMIENTO VIAL</t>
  </si>
  <si>
    <t>SAN FRANCISCO OCOTLÁN-PERIFÉRICO</t>
  </si>
  <si>
    <t>KM 127+500 DE LA AUTOPISTA PUEBLA- ACATZINGO F1 SEÑALAMIENTO VIAL</t>
  </si>
  <si>
    <t>SERVICIO MÉDICO LA PALAPA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</si>
</sst>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8"/>
      <color theme="1"/>
      <name val="Arial"/>
      <family val="2"/>
    </font>
    <font>
      <sz val="10"/>
      <color theme="1"/>
      <name val="Times New Roman"/>
      <family val="1"/>
    </font>
    <font>
      <sz val="8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11"/>
      <name val="Calibri"/>
      <family val="2"/>
    </font>
    <font>
      <sz val="9"/>
      <color theme="1"/>
      <name val="Times New Roman"/>
      <family val="1"/>
    </font>
    <font>
      <b/>
      <sz val="9.5"/>
      <color theme="1"/>
      <name val="Times New Roman"/>
      <family val="1"/>
    </font>
    <font>
      <sz val="8.5"/>
      <color theme="1"/>
      <name val="Arial"/>
      <family val="2"/>
    </font>
    <font>
      <b/>
      <sz val="11"/>
      <color theme="1"/>
      <name val="Calibri"/>
      <scheme val="minor"/>
    </font>
    <font>
      <sz val="8.5"/>
      <color theme="1"/>
      <name val="Arial"/>
    </font>
    <font>
      <b/>
      <sz val="8"/>
      <color theme="1"/>
      <name val="Arial"/>
    </font>
    <font>
      <sz val="9"/>
      <color theme="0"/>
      <name val="Arial"/>
      <family val="2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0" xfId="0" applyBorder="1"/>
    <xf numFmtId="0" fontId="3" fillId="0" borderId="0" xfId="0" applyFont="1" applyAlignment="1"/>
    <xf numFmtId="0" fontId="2" fillId="3" borderId="4" xfId="1" applyFont="1" applyFill="1" applyBorder="1" applyAlignment="1">
      <alignment horizontal="center"/>
    </xf>
    <xf numFmtId="0" fontId="5" fillId="0" borderId="0" xfId="0" applyFont="1" applyAlignment="1">
      <alignment horizontal="justify" vertical="center" wrapText="1"/>
    </xf>
    <xf numFmtId="0" fontId="5" fillId="0" borderId="8" xfId="0" applyFont="1" applyBorder="1" applyAlignment="1">
      <alignment horizontal="justify" vertical="center" wrapText="1"/>
    </xf>
    <xf numFmtId="0" fontId="0" fillId="0" borderId="8" xfId="0" applyBorder="1"/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justify" vertical="center" wrapText="1"/>
    </xf>
    <xf numFmtId="0" fontId="5" fillId="0" borderId="0" xfId="0" applyFont="1" applyAlignment="1">
      <alignment horizontal="right" wrapText="1"/>
    </xf>
    <xf numFmtId="0" fontId="0" fillId="0" borderId="9" xfId="0" applyBorder="1"/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0" fillId="3" borderId="0" xfId="0" applyFill="1" applyBorder="1"/>
    <xf numFmtId="0" fontId="0" fillId="0" borderId="10" xfId="0" applyBorder="1"/>
    <xf numFmtId="0" fontId="0" fillId="3" borderId="0" xfId="0" applyFill="1" applyBorder="1" applyAlignment="1">
      <alignment horizontal="center"/>
    </xf>
    <xf numFmtId="4" fontId="0" fillId="3" borderId="0" xfId="0" applyNumberForma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vertical="center" wrapText="1"/>
    </xf>
    <xf numFmtId="4" fontId="13" fillId="0" borderId="12" xfId="0" applyNumberFormat="1" applyFont="1" applyFill="1" applyBorder="1" applyAlignment="1">
      <alignment horizontal="right" vertical="center"/>
    </xf>
    <xf numFmtId="4" fontId="13" fillId="0" borderId="9" xfId="0" applyNumberFormat="1" applyFont="1" applyFill="1" applyBorder="1" applyAlignment="1">
      <alignment horizontal="right" vertical="center"/>
    </xf>
    <xf numFmtId="0" fontId="16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4" fontId="13" fillId="0" borderId="11" xfId="0" applyNumberFormat="1" applyFont="1" applyFill="1" applyBorder="1" applyAlignment="1">
      <alignment horizontal="right" vertical="center"/>
    </xf>
    <xf numFmtId="0" fontId="10" fillId="4" borderId="13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4" fontId="11" fillId="4" borderId="10" xfId="0" applyNumberFormat="1" applyFont="1" applyFill="1" applyBorder="1" applyAlignment="1">
      <alignment horizontal="center" vertical="center" wrapText="1"/>
    </xf>
    <xf numFmtId="4" fontId="11" fillId="4" borderId="14" xfId="0" applyNumberFormat="1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vertical="center" wrapText="1"/>
    </xf>
    <xf numFmtId="4" fontId="13" fillId="0" borderId="15" xfId="0" applyNumberFormat="1" applyFont="1" applyFill="1" applyBorder="1" applyAlignment="1">
      <alignment vertical="center"/>
    </xf>
    <xf numFmtId="4" fontId="13" fillId="0" borderId="16" xfId="0" applyNumberFormat="1" applyFont="1" applyFill="1" applyBorder="1" applyAlignment="1">
      <alignment vertical="center"/>
    </xf>
    <xf numFmtId="0" fontId="16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/>
    <xf numFmtId="14" fontId="2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0" fillId="3" borderId="0" xfId="0" applyFill="1"/>
    <xf numFmtId="0" fontId="17" fillId="0" borderId="10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164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" fontId="11" fillId="4" borderId="9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18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0" fillId="0" borderId="0" xfId="0" applyNumberFormat="1"/>
    <xf numFmtId="0" fontId="16" fillId="0" borderId="10" xfId="0" applyFont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vertical="center" wrapText="1"/>
    </xf>
    <xf numFmtId="4" fontId="21" fillId="0" borderId="13" xfId="0" applyNumberFormat="1" applyFont="1" applyFill="1" applyBorder="1" applyAlignment="1">
      <alignment horizontal="right" vertical="center"/>
    </xf>
    <xf numFmtId="4" fontId="21" fillId="0" borderId="10" xfId="0" applyNumberFormat="1" applyFont="1" applyFill="1" applyBorder="1" applyAlignment="1">
      <alignment horizontal="right" vertical="center"/>
    </xf>
    <xf numFmtId="4" fontId="21" fillId="0" borderId="14" xfId="0" applyNumberFormat="1" applyFont="1" applyFill="1" applyBorder="1" applyAlignment="1">
      <alignment horizontal="right" vertical="center"/>
    </xf>
    <xf numFmtId="0" fontId="2" fillId="3" borderId="19" xfId="1" applyFont="1" applyFill="1" applyBorder="1" applyAlignment="1">
      <alignment horizontal="center"/>
    </xf>
    <xf numFmtId="0" fontId="2" fillId="3" borderId="20" xfId="1" applyFont="1" applyFill="1" applyBorder="1" applyAlignment="1">
      <alignment horizontal="center"/>
    </xf>
    <xf numFmtId="0" fontId="1" fillId="3" borderId="21" xfId="1" applyFill="1" applyBorder="1"/>
    <xf numFmtId="0" fontId="1" fillId="3" borderId="22" xfId="1" applyFill="1" applyBorder="1"/>
    <xf numFmtId="0" fontId="1" fillId="3" borderId="23" xfId="1" applyFill="1" applyBorder="1"/>
    <xf numFmtId="0" fontId="2" fillId="0" borderId="0" xfId="0" applyFont="1" applyBorder="1" applyAlignment="1">
      <alignment horizontal="center"/>
    </xf>
    <xf numFmtId="0" fontId="0" fillId="4" borderId="9" xfId="0" applyFill="1" applyBorder="1"/>
    <xf numFmtId="164" fontId="0" fillId="4" borderId="9" xfId="0" applyNumberForma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justify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right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justify" vertical="center" wrapText="1"/>
    </xf>
    <xf numFmtId="0" fontId="5" fillId="0" borderId="0" xfId="0" applyFont="1" applyAlignment="1">
      <alignment horizontal="left" vertical="center" wrapText="1"/>
    </xf>
    <xf numFmtId="0" fontId="0" fillId="0" borderId="8" xfId="0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</cellXfs>
  <cellStyles count="2">
    <cellStyle name="Celda de comprobación" xfId="1" builtinId="23"/>
    <cellStyle name="Normal" xfId="0" builtinId="0"/>
  </cellStyles>
  <dxfs count="62">
    <dxf>
      <numFmt numFmtId="0" formatCode="General"/>
    </dxf>
    <dxf>
      <font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0"/>
      </font>
    </dxf>
    <dxf>
      <fill>
        <patternFill patternType="solid">
          <fgColor indexed="64"/>
          <bgColor theme="4" tint="0.59999389629810485"/>
        </patternFill>
      </fill>
      <border diagonalUp="0" diagonalDown="0">
        <left style="double">
          <color rgb="FF3F3F3F"/>
        </left>
        <right/>
        <top style="double">
          <color rgb="FF3F3F3F"/>
        </top>
        <bottom/>
        <vertical/>
        <horizontal/>
      </border>
    </dxf>
    <dxf>
      <fill>
        <patternFill patternType="solid">
          <fgColor indexed="64"/>
          <bgColor theme="4" tint="0.59999389629810485"/>
        </patternFill>
      </fill>
      <border diagonalUp="0" diagonalDown="0">
        <left style="double">
          <color rgb="FF3F3F3F"/>
        </left>
        <right style="double">
          <color rgb="FF3F3F3F"/>
        </right>
        <top style="double">
          <color rgb="FF3F3F3F"/>
        </top>
        <bottom/>
        <vertical/>
        <horizontal/>
      </border>
    </dxf>
    <dxf>
      <fill>
        <patternFill patternType="solid">
          <fgColor indexed="64"/>
          <bgColor theme="4" tint="0.59999389629810485"/>
        </patternFill>
      </fill>
      <border diagonalUp="0" diagonalDown="0">
        <left style="double">
          <color rgb="FF3F3F3F"/>
        </left>
        <right style="double">
          <color rgb="FF3F3F3F"/>
        </right>
        <top style="double">
          <color rgb="FF3F3F3F"/>
        </top>
        <bottom/>
        <vertical/>
        <horizontal/>
      </border>
    </dxf>
    <dxf>
      <fill>
        <patternFill patternType="solid">
          <fgColor indexed="64"/>
          <bgColor theme="4" tint="0.59999389629810485"/>
        </patternFill>
      </fill>
      <border diagonalUp="0" diagonalDown="0">
        <left style="double">
          <color rgb="FF3F3F3F"/>
        </left>
        <right style="double">
          <color rgb="FF3F3F3F"/>
        </right>
        <top style="double">
          <color rgb="FF3F3F3F"/>
        </top>
        <bottom/>
        <vertical/>
        <horizontal/>
      </border>
    </dxf>
    <dxf>
      <fill>
        <patternFill patternType="solid">
          <fgColor indexed="64"/>
          <bgColor theme="4" tint="0.59999389629810485"/>
        </patternFill>
      </fill>
      <border diagonalUp="0" diagonalDown="0">
        <left style="double">
          <color rgb="FF3F3F3F"/>
        </left>
        <right style="double">
          <color rgb="FF3F3F3F"/>
        </right>
        <top style="double">
          <color rgb="FF3F3F3F"/>
        </top>
        <bottom/>
        <vertical/>
        <horizontal/>
      </border>
    </dxf>
    <dxf>
      <fill>
        <patternFill patternType="solid">
          <fgColor indexed="64"/>
          <bgColor theme="4" tint="0.59999389629810485"/>
        </patternFill>
      </fill>
      <border diagonalUp="0" diagonalDown="0">
        <left style="double">
          <color rgb="FF3F3F3F"/>
        </left>
        <right style="double">
          <color rgb="FF3F3F3F"/>
        </right>
        <top style="double">
          <color rgb="FF3F3F3F"/>
        </top>
        <bottom/>
        <vertical/>
        <horizontal/>
      </border>
    </dxf>
    <dxf>
      <fill>
        <patternFill patternType="solid">
          <fgColor indexed="64"/>
          <bgColor theme="4" tint="0.59999389629810485"/>
        </patternFill>
      </fill>
      <border diagonalUp="0" diagonalDown="0">
        <left style="double">
          <color rgb="FF3F3F3F"/>
        </left>
        <right style="double">
          <color rgb="FF3F3F3F"/>
        </right>
        <top style="double">
          <color rgb="FF3F3F3F"/>
        </top>
        <bottom/>
        <vertical/>
        <horizontal/>
      </border>
    </dxf>
    <dxf>
      <fill>
        <patternFill patternType="solid">
          <fgColor indexed="64"/>
          <bgColor theme="4" tint="0.59999389629810485"/>
        </patternFill>
      </fill>
      <border diagonalUp="0" diagonalDown="0">
        <left style="double">
          <color rgb="FF3F3F3F"/>
        </left>
        <right style="double">
          <color rgb="FF3F3F3F"/>
        </right>
        <top style="double">
          <color rgb="FF3F3F3F"/>
        </top>
        <bottom/>
        <vertical/>
        <horizontal/>
      </border>
    </dxf>
    <dxf>
      <fill>
        <patternFill patternType="solid">
          <fgColor indexed="64"/>
          <bgColor theme="4" tint="0.59999389629810485"/>
        </patternFill>
      </fill>
      <border diagonalUp="0" diagonalDown="0">
        <left/>
        <right style="double">
          <color rgb="FF3F3F3F"/>
        </right>
        <top style="double">
          <color rgb="FF3F3F3F"/>
        </top>
        <bottom/>
        <vertical/>
        <horizontal/>
      </border>
    </dxf>
    <dxf>
      <border outline="0">
        <top style="double">
          <color rgb="FF3F3F3F"/>
        </top>
      </border>
    </dxf>
    <dxf>
      <border outline="0">
        <left style="double">
          <color rgb="FF3F3F3F"/>
        </left>
        <right style="double">
          <color rgb="FF3F3F3F"/>
        </right>
        <bottom style="double">
          <color rgb="FF3F3F3F"/>
        </bottom>
      </border>
    </dxf>
    <dxf>
      <fill>
        <patternFill patternType="solid">
          <fgColor indexed="64"/>
          <bgColor theme="4" tint="0.59999389629810485"/>
        </patternFill>
      </fill>
    </dxf>
    <dxf>
      <border outline="0"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numFmt numFmtId="4" formatCode="#,##0.00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solid">
          <fgColor indexed="64"/>
          <bgColor theme="4" tint="0.5999938962981048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32A89A151759014AEB184F216556CD900D2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65"/>
  <ax:ocxPr ax:name="Sizel_cy" ax:value="508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E57E5F1128D3144B71B706123362B4519C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6"/>
  <ax:ocxPr ax:name="Sizel_cy" ax:value="974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226FE241A057143F318EEE1DC41EEEEED3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6"/>
  <ax:ocxPr ax:name="Sizel_cy" ax:value="974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487594CF1FC2C147F61B896146A81E4A15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33"/>
  <ax:ocxPr ax:name="Sizel_cy" ax:value="508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EA1E6DA1E9D1146951A77C16F0B7E97DA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6"/>
  <ax:ocxPr ax:name="Sizel_cy" ax:value="974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07750AF937323346DF393BC325250B3B34B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77"/>
  <ax:ocxPr ax:name="Sizel_cy" ax:value="995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6</xdr:row>
          <xdr:rowOff>15240</xdr:rowOff>
        </xdr:from>
        <xdr:to>
          <xdr:col>0</xdr:col>
          <xdr:colOff>1150620</xdr:colOff>
          <xdr:row>7</xdr:row>
          <xdr:rowOff>15240</xdr:rowOff>
        </xdr:to>
        <xdr:sp macro="" textlink="">
          <xdr:nvSpPr>
            <xdr:cNvPr id="1034" name="_ActiveXWrapper1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7620</xdr:rowOff>
        </xdr:from>
        <xdr:to>
          <xdr:col>5</xdr:col>
          <xdr:colOff>754380</xdr:colOff>
          <xdr:row>15</xdr:row>
          <xdr:rowOff>175260</xdr:rowOff>
        </xdr:to>
        <xdr:sp macro="" textlink="">
          <xdr:nvSpPr>
            <xdr:cNvPr id="1039" name="_ActiveXWrapper21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7620</xdr:rowOff>
        </xdr:from>
        <xdr:to>
          <xdr:col>4</xdr:col>
          <xdr:colOff>754380</xdr:colOff>
          <xdr:row>15</xdr:row>
          <xdr:rowOff>175260</xdr:rowOff>
        </xdr:to>
        <xdr:sp macro="" textlink="">
          <xdr:nvSpPr>
            <xdr:cNvPr id="1040" name="_ActiveXWrapper3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3</xdr:col>
          <xdr:colOff>754380</xdr:colOff>
          <xdr:row>15</xdr:row>
          <xdr:rowOff>167640</xdr:rowOff>
        </xdr:to>
        <xdr:sp macro="" textlink="">
          <xdr:nvSpPr>
            <xdr:cNvPr id="1041" name="_ActiveXWrapper4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891540</xdr:colOff>
          <xdr:row>6</xdr:row>
          <xdr:rowOff>7620</xdr:rowOff>
        </xdr:from>
        <xdr:to>
          <xdr:col>6</xdr:col>
          <xdr:colOff>15240</xdr:colOff>
          <xdr:row>7</xdr:row>
          <xdr:rowOff>7620</xdr:rowOff>
        </xdr:to>
        <xdr:sp macro="" textlink="">
          <xdr:nvSpPr>
            <xdr:cNvPr id="1042" name="_ActiveXWrapper5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4</xdr:row>
          <xdr:rowOff>7620</xdr:rowOff>
        </xdr:from>
        <xdr:to>
          <xdr:col>9</xdr:col>
          <xdr:colOff>15240</xdr:colOff>
          <xdr:row>6</xdr:row>
          <xdr:rowOff>0</xdr:rowOff>
        </xdr:to>
        <xdr:sp macro="" textlink="">
          <xdr:nvSpPr>
            <xdr:cNvPr id="2051" name="_ActiveXWrapper1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a1" displayName="Tabla1" ref="A3:F90" totalsRowShown="0" headerRowDxfId="61" headerRowBorderDxfId="60" tableBorderDxfId="59" totalsRowBorderDxfId="58">
  <autoFilter ref="A3:F90"/>
  <tableColumns count="6">
    <tableColumn id="1" name="REF" dataDxfId="57"/>
    <tableColumn id="2" name="UNIDAD DE MEDIDA" dataDxfId="56"/>
    <tableColumn id="3" name="DESCRIPCION" dataDxfId="55"/>
    <tableColumn id="4" name="REFACCIONES" dataDxfId="54"/>
    <tableColumn id="5" name="MANO DE OBRA" dataDxfId="53"/>
    <tableColumn id="6" name="TOTAL" dataDxfId="5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K32" totalsRowShown="0" headerRowDxfId="51" dataDxfId="49" headerRowBorderDxfId="50" tableBorderDxfId="48" totalsRowBorderDxfId="47">
  <autoFilter ref="A1:K32"/>
  <tableColumns count="11">
    <tableColumn id="1" name="No." dataDxfId="46"/>
    <tableColumn id="2" name="CATEGORIA" dataDxfId="45"/>
    <tableColumn id="3" name="TIPO" dataDxfId="44"/>
    <tableColumn id="4" name="MARCA" dataDxfId="43"/>
    <tableColumn id="5" name="MODELO" dataDxfId="42"/>
    <tableColumn id="6" name="PLACA" dataDxfId="41"/>
    <tableColumn id="7" name="NECONOMICO" dataDxfId="40"/>
    <tableColumn id="8" name="RED" dataDxfId="39"/>
    <tableColumn id="9" name="CILINDROS" dataDxfId="38"/>
    <tableColumn id="10" name="CENTRO_TRABAJO" dataDxfId="37"/>
    <tableColumn id="11" name="DELEGACION" dataDxfId="3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5" name="tbBody" displayName="tbBody" ref="A18:G19" totalsRowShown="0" headerRowDxfId="35" dataDxfId="33" headerRowBorderDxfId="34" tableBorderDxfId="32">
  <autoFilter ref="A18:G19"/>
  <tableColumns count="7">
    <tableColumn id="1" name="Clave" dataDxfId="31"/>
    <tableColumn id="2" name="Descripción" dataDxfId="30"/>
    <tableColumn id="3" name="Unidad de Medida" dataDxfId="29"/>
    <tableColumn id="4" name="Precio Unitario" dataDxfId="28"/>
    <tableColumn id="5" name="Cantidad" dataDxfId="27"/>
    <tableColumn id="6" name="Subtotal" dataDxfId="26">
      <calculatedColumnFormula>E19*D19</calculatedColumnFormula>
    </tableColumn>
    <tableColumn id="7" name="Actions" dataDxfId="2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8" name="Tabla8" displayName="Tabla8" ref="A10:I11" totalsRowShown="0" headerRowDxfId="24" dataDxfId="22" headerRowBorderDxfId="23" tableBorderDxfId="21" totalsRowBorderDxfId="20" headerRowCellStyle="Celda de comprobación" dataCellStyle="Celda de comprobación">
  <autoFilter ref="A10:I11"/>
  <tableColumns count="9">
    <tableColumn id="1" name="Centro de Trabajo" dataDxfId="19" dataCellStyle="Celda de comprobación"/>
    <tableColumn id="2" name="Equipo" dataDxfId="18" dataCellStyle="Celda de comprobación"/>
    <tableColumn id="3" name="Descripcion" dataDxfId="17" dataCellStyle="Celda de comprobación"/>
    <tableColumn id="4" name="Unidad de Medida" dataDxfId="16" dataCellStyle="Celda de comprobación"/>
    <tableColumn id="5" name="Cantidad" dataDxfId="15" dataCellStyle="Celda de comprobación"/>
    <tableColumn id="6" name="Importe" dataDxfId="14" dataCellStyle="Celda de comprobación"/>
    <tableColumn id="9" name="Subtotal" dataDxfId="13" dataCellStyle="Celda de comprobación">
      <calculatedColumnFormula>+Tabla8[Cantidad]*Tabla8[Importe]</calculatedColumnFormula>
    </tableColumn>
    <tableColumn id="7" name="Fecha" dataDxfId="12" dataCellStyle="Celda de comprobación"/>
    <tableColumn id="8" name="No. de Orden" dataDxfId="11" dataCellStyle="Celda de comprobación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6" name="tbCentroCosto" displayName="tbCentroCosto" ref="A1:F2" totalsRowShown="0" headerRowDxfId="10" headerRowBorderDxfId="9" tableBorderDxfId="8">
  <autoFilter ref="A1:F2"/>
  <tableColumns count="6">
    <tableColumn id="1" name="Centro de costo"/>
    <tableColumn id="2" name="Presupuesto"/>
    <tableColumn id="3" name="Atributo 1"/>
    <tableColumn id="4" name="Atributo 2"/>
    <tableColumn id="5" name="Atributo n"/>
    <tableColumn id="6" name="Gastado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3" name="tbOrdenHeader" displayName="tbOrdenHeader" ref="A1:G2" insertRow="1" totalsRowShown="0">
  <autoFilter ref="A1:G2"/>
  <tableColumns count="7">
    <tableColumn id="1" name="No Orden"/>
    <tableColumn id="11" name="No Equipo" dataDxfId="7"/>
    <tableColumn id="5" name="Centro de trabajo"/>
    <tableColumn id="6" name="Delegacion"/>
    <tableColumn id="7" name="Fecha de Servicio" dataDxfId="6"/>
    <tableColumn id="9" name="Tecnico" dataDxfId="5"/>
    <tableColumn id="10" name="Recibio el servicio" dataDxfId="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4" name="tbOrdenBody" displayName="tbOrdenBody" ref="A1:E2" insertRow="1" totalsRowShown="0" headerRowDxfId="3">
  <autoFilter ref="A1:E2"/>
  <tableColumns count="5">
    <tableColumn id="1" name="Orden" dataDxfId="2"/>
    <tableColumn id="2" name="Clave" dataDxfId="1"/>
    <tableColumn id="3" name="Precio Unitario"/>
    <tableColumn id="4" name="Cantidad"/>
    <tableColumn id="5" name="Subtotal" dataDxfId="0">
      <calculatedColumnFormula>+tbOrdenBody[[#This Row],[Precio Unitario]]*tbOrdenBody[[#This Row],[Cantidad]]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4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3:F90"/>
  <sheetViews>
    <sheetView zoomScale="70" zoomScaleNormal="70" workbookViewId="0">
      <selection activeCell="B8" sqref="B8"/>
    </sheetView>
  </sheetViews>
  <sheetFormatPr baseColWidth="10" defaultRowHeight="14.4" x14ac:dyDescent="0.3"/>
  <cols>
    <col min="1" max="1" width="16" customWidth="1"/>
    <col min="2" max="2" width="18.88671875" customWidth="1"/>
    <col min="3" max="3" width="62.109375" customWidth="1"/>
    <col min="4" max="4" width="17" customWidth="1"/>
    <col min="5" max="5" width="15.88671875" customWidth="1"/>
  </cols>
  <sheetData>
    <row r="3" spans="1:6" x14ac:dyDescent="0.3">
      <c r="A3" s="49" t="s">
        <v>87</v>
      </c>
      <c r="B3" s="50" t="s">
        <v>50</v>
      </c>
      <c r="C3" s="51" t="s">
        <v>51</v>
      </c>
      <c r="D3" s="52" t="s">
        <v>52</v>
      </c>
      <c r="E3" s="52" t="s">
        <v>53</v>
      </c>
      <c r="F3" s="53" t="s">
        <v>54</v>
      </c>
    </row>
    <row r="4" spans="1:6" ht="17.100000000000001" customHeight="1" x14ac:dyDescent="0.3">
      <c r="A4" s="47" t="s">
        <v>109</v>
      </c>
      <c r="B4" s="40" t="s">
        <v>110</v>
      </c>
      <c r="C4" s="41" t="s">
        <v>111</v>
      </c>
      <c r="D4" s="42">
        <v>924.48</v>
      </c>
      <c r="E4" s="43">
        <v>174.07</v>
      </c>
      <c r="F4" s="48">
        <v>1098.55</v>
      </c>
    </row>
    <row r="5" spans="1:6" ht="17.100000000000001" customHeight="1" x14ac:dyDescent="0.3">
      <c r="A5" s="47" t="s">
        <v>112</v>
      </c>
      <c r="B5" s="40" t="s">
        <v>110</v>
      </c>
      <c r="C5" s="41" t="s">
        <v>113</v>
      </c>
      <c r="D5" s="42">
        <v>1173.79</v>
      </c>
      <c r="E5" s="43">
        <v>193.64</v>
      </c>
      <c r="F5" s="48">
        <v>1367.43</v>
      </c>
    </row>
    <row r="6" spans="1:6" ht="17.100000000000001" customHeight="1" x14ac:dyDescent="0.3">
      <c r="A6" s="47" t="s">
        <v>114</v>
      </c>
      <c r="B6" s="40" t="s">
        <v>71</v>
      </c>
      <c r="C6" s="41" t="s">
        <v>115</v>
      </c>
      <c r="D6" s="42">
        <v>98.44</v>
      </c>
      <c r="E6" s="43">
        <v>77.25</v>
      </c>
      <c r="F6" s="48">
        <v>175.69</v>
      </c>
    </row>
    <row r="7" spans="1:6" ht="14.25" customHeight="1" x14ac:dyDescent="0.3">
      <c r="A7" s="47" t="s">
        <v>116</v>
      </c>
      <c r="B7" s="40" t="s">
        <v>71</v>
      </c>
      <c r="C7" s="41" t="s">
        <v>117</v>
      </c>
      <c r="D7" s="42">
        <v>275</v>
      </c>
      <c r="E7" s="43">
        <v>80</v>
      </c>
      <c r="F7" s="48">
        <v>355</v>
      </c>
    </row>
    <row r="8" spans="1:6" ht="17.100000000000001" customHeight="1" x14ac:dyDescent="0.3">
      <c r="A8" s="47" t="s">
        <v>118</v>
      </c>
      <c r="B8" s="40" t="s">
        <v>110</v>
      </c>
      <c r="C8" s="41" t="s">
        <v>119</v>
      </c>
      <c r="D8" s="42">
        <v>353.1</v>
      </c>
      <c r="E8" s="43">
        <v>48.41</v>
      </c>
      <c r="F8" s="48">
        <v>401.51</v>
      </c>
    </row>
    <row r="9" spans="1:6" ht="17.100000000000001" customHeight="1" x14ac:dyDescent="0.3">
      <c r="A9" s="47" t="s">
        <v>120</v>
      </c>
      <c r="B9" s="40" t="s">
        <v>110</v>
      </c>
      <c r="C9" s="41" t="s">
        <v>121</v>
      </c>
      <c r="D9" s="42">
        <v>342.4</v>
      </c>
      <c r="E9" s="43">
        <v>48.41</v>
      </c>
      <c r="F9" s="48">
        <v>390.81</v>
      </c>
    </row>
    <row r="10" spans="1:6" ht="17.100000000000001" customHeight="1" x14ac:dyDescent="0.3">
      <c r="A10" s="47" t="s">
        <v>122</v>
      </c>
      <c r="B10" s="40" t="s">
        <v>110</v>
      </c>
      <c r="C10" s="41" t="s">
        <v>123</v>
      </c>
      <c r="D10" s="42">
        <v>84.53</v>
      </c>
      <c r="E10" s="43">
        <v>48.41</v>
      </c>
      <c r="F10" s="48">
        <v>132.94</v>
      </c>
    </row>
    <row r="11" spans="1:6" ht="17.100000000000001" customHeight="1" x14ac:dyDescent="0.3">
      <c r="A11" s="47" t="s">
        <v>124</v>
      </c>
      <c r="B11" s="40" t="s">
        <v>110</v>
      </c>
      <c r="C11" s="41" t="s">
        <v>125</v>
      </c>
      <c r="D11" s="42">
        <v>105.93</v>
      </c>
      <c r="E11" s="43">
        <v>48.41</v>
      </c>
      <c r="F11" s="48">
        <v>154.34</v>
      </c>
    </row>
    <row r="12" spans="1:6" ht="17.100000000000001" customHeight="1" x14ac:dyDescent="0.3">
      <c r="A12" s="47" t="s">
        <v>126</v>
      </c>
      <c r="B12" s="40" t="s">
        <v>71</v>
      </c>
      <c r="C12" s="41" t="s">
        <v>127</v>
      </c>
      <c r="D12" s="42">
        <v>105.93</v>
      </c>
      <c r="E12" s="43">
        <v>48.41</v>
      </c>
      <c r="F12" s="48">
        <v>154.34</v>
      </c>
    </row>
    <row r="13" spans="1:6" ht="17.100000000000001" customHeight="1" x14ac:dyDescent="0.3">
      <c r="A13" s="47" t="s">
        <v>128</v>
      </c>
      <c r="B13" s="40" t="s">
        <v>110</v>
      </c>
      <c r="C13" s="41" t="s">
        <v>129</v>
      </c>
      <c r="D13" s="42">
        <v>199.02</v>
      </c>
      <c r="E13" s="43">
        <v>48.41</v>
      </c>
      <c r="F13" s="48">
        <v>247.43</v>
      </c>
    </row>
    <row r="14" spans="1:6" ht="30" customHeight="1" x14ac:dyDescent="0.3">
      <c r="A14" s="47" t="s">
        <v>130</v>
      </c>
      <c r="B14" s="40" t="s">
        <v>71</v>
      </c>
      <c r="C14" s="41" t="s">
        <v>131</v>
      </c>
      <c r="D14" s="42">
        <v>256.8</v>
      </c>
      <c r="E14" s="43">
        <v>48.41</v>
      </c>
      <c r="F14" s="48">
        <v>305.20999999999998</v>
      </c>
    </row>
    <row r="15" spans="1:6" ht="17.100000000000001" customHeight="1" x14ac:dyDescent="0.3">
      <c r="A15" s="47" t="s">
        <v>132</v>
      </c>
      <c r="B15" s="40" t="s">
        <v>110</v>
      </c>
      <c r="C15" s="41" t="s">
        <v>133</v>
      </c>
      <c r="D15" s="42">
        <v>192.6</v>
      </c>
      <c r="E15" s="43">
        <v>48.41</v>
      </c>
      <c r="F15" s="48">
        <v>241.01</v>
      </c>
    </row>
    <row r="16" spans="1:6" ht="17.100000000000001" customHeight="1" x14ac:dyDescent="0.3">
      <c r="A16" s="47" t="s">
        <v>134</v>
      </c>
      <c r="B16" s="40" t="s">
        <v>71</v>
      </c>
      <c r="C16" s="41" t="s">
        <v>135</v>
      </c>
      <c r="D16" s="42">
        <v>192.6</v>
      </c>
      <c r="E16" s="43">
        <v>48.41</v>
      </c>
      <c r="F16" s="48">
        <v>241.01</v>
      </c>
    </row>
    <row r="17" spans="1:6" ht="17.100000000000001" customHeight="1" x14ac:dyDescent="0.3">
      <c r="A17" s="47" t="s">
        <v>136</v>
      </c>
      <c r="B17" s="40" t="s">
        <v>110</v>
      </c>
      <c r="C17" s="41" t="s">
        <v>137</v>
      </c>
      <c r="D17" s="42">
        <v>192.6</v>
      </c>
      <c r="E17" s="43">
        <v>48.41</v>
      </c>
      <c r="F17" s="48">
        <v>241.01</v>
      </c>
    </row>
    <row r="18" spans="1:6" ht="17.100000000000001" customHeight="1" x14ac:dyDescent="0.3">
      <c r="A18" s="47" t="s">
        <v>138</v>
      </c>
      <c r="B18" s="40" t="s">
        <v>71</v>
      </c>
      <c r="C18" s="41" t="s">
        <v>139</v>
      </c>
      <c r="D18" s="42">
        <v>375.57</v>
      </c>
      <c r="E18" s="43">
        <v>48.41</v>
      </c>
      <c r="F18" s="48">
        <v>423.98</v>
      </c>
    </row>
    <row r="19" spans="1:6" ht="17.100000000000001" customHeight="1" x14ac:dyDescent="0.3">
      <c r="A19" s="47" t="s">
        <v>140</v>
      </c>
      <c r="B19" s="40" t="s">
        <v>110</v>
      </c>
      <c r="C19" s="41" t="s">
        <v>141</v>
      </c>
      <c r="D19" s="42">
        <v>983.33</v>
      </c>
      <c r="E19" s="43">
        <v>77.25</v>
      </c>
      <c r="F19" s="48">
        <v>1060.58</v>
      </c>
    </row>
    <row r="20" spans="1:6" ht="17.100000000000001" customHeight="1" x14ac:dyDescent="0.3">
      <c r="A20" s="47" t="s">
        <v>142</v>
      </c>
      <c r="B20" s="40" t="s">
        <v>71</v>
      </c>
      <c r="C20" s="41" t="s">
        <v>143</v>
      </c>
      <c r="D20" s="42">
        <v>583.15</v>
      </c>
      <c r="E20" s="43">
        <v>48.41</v>
      </c>
      <c r="F20" s="48">
        <v>631.55999999999995</v>
      </c>
    </row>
    <row r="21" spans="1:6" ht="17.100000000000001" customHeight="1" x14ac:dyDescent="0.3">
      <c r="A21" s="47" t="s">
        <v>144</v>
      </c>
      <c r="B21" s="40" t="s">
        <v>71</v>
      </c>
      <c r="C21" s="41" t="s">
        <v>145</v>
      </c>
      <c r="D21" s="42">
        <v>497.55</v>
      </c>
      <c r="E21" s="43">
        <v>48.41</v>
      </c>
      <c r="F21" s="48">
        <v>545.96</v>
      </c>
    </row>
    <row r="22" spans="1:6" ht="12.75" customHeight="1" x14ac:dyDescent="0.3">
      <c r="A22" s="47" t="s">
        <v>146</v>
      </c>
      <c r="B22" s="40" t="s">
        <v>110</v>
      </c>
      <c r="C22" s="41" t="s">
        <v>147</v>
      </c>
      <c r="D22" s="42">
        <v>923.41</v>
      </c>
      <c r="E22" s="43">
        <v>96.82</v>
      </c>
      <c r="F22" s="48">
        <v>1020.23</v>
      </c>
    </row>
    <row r="23" spans="1:6" ht="17.100000000000001" customHeight="1" x14ac:dyDescent="0.3">
      <c r="A23" s="47" t="s">
        <v>148</v>
      </c>
      <c r="B23" s="40" t="s">
        <v>71</v>
      </c>
      <c r="C23" s="41" t="s">
        <v>149</v>
      </c>
      <c r="D23" s="42">
        <v>526.44000000000005</v>
      </c>
      <c r="E23" s="43">
        <v>96.82</v>
      </c>
      <c r="F23" s="48">
        <v>623.26</v>
      </c>
    </row>
    <row r="24" spans="1:6" ht="17.100000000000001" customHeight="1" x14ac:dyDescent="0.3">
      <c r="A24" s="47" t="s">
        <v>150</v>
      </c>
      <c r="B24" s="40" t="s">
        <v>55</v>
      </c>
      <c r="C24" s="41" t="s">
        <v>151</v>
      </c>
      <c r="D24" s="42">
        <v>368.08</v>
      </c>
      <c r="E24" s="43">
        <v>72.099999999999994</v>
      </c>
      <c r="F24" s="48">
        <v>440.18</v>
      </c>
    </row>
    <row r="25" spans="1:6" ht="17.100000000000001" customHeight="1" x14ac:dyDescent="0.3">
      <c r="A25" s="47" t="s">
        <v>152</v>
      </c>
      <c r="B25" s="40" t="s">
        <v>55</v>
      </c>
      <c r="C25" s="41" t="s">
        <v>153</v>
      </c>
      <c r="D25" s="42">
        <v>368.08</v>
      </c>
      <c r="E25" s="43">
        <v>72.099999999999994</v>
      </c>
      <c r="F25" s="48">
        <v>440.18</v>
      </c>
    </row>
    <row r="26" spans="1:6" ht="17.100000000000001" customHeight="1" x14ac:dyDescent="0.3">
      <c r="A26" s="47" t="s">
        <v>154</v>
      </c>
      <c r="B26" s="40" t="s">
        <v>110</v>
      </c>
      <c r="C26" s="41" t="s">
        <v>155</v>
      </c>
      <c r="D26" s="42">
        <v>410.88</v>
      </c>
      <c r="E26" s="43">
        <v>72.099999999999994</v>
      </c>
      <c r="F26" s="48">
        <v>482.98</v>
      </c>
    </row>
    <row r="27" spans="1:6" ht="17.100000000000001" customHeight="1" x14ac:dyDescent="0.3">
      <c r="A27" s="47" t="s">
        <v>156</v>
      </c>
      <c r="B27" s="40" t="s">
        <v>110</v>
      </c>
      <c r="C27" s="41" t="s">
        <v>157</v>
      </c>
      <c r="D27" s="42">
        <v>3323.42</v>
      </c>
      <c r="E27" s="43">
        <v>115.36</v>
      </c>
      <c r="F27" s="48">
        <v>3438.78</v>
      </c>
    </row>
    <row r="28" spans="1:6" ht="17.100000000000001" customHeight="1" x14ac:dyDescent="0.3">
      <c r="A28" s="47" t="s">
        <v>158</v>
      </c>
      <c r="B28" s="40" t="s">
        <v>110</v>
      </c>
      <c r="C28" s="41" t="s">
        <v>159</v>
      </c>
      <c r="D28" s="42">
        <v>2382.89</v>
      </c>
      <c r="E28" s="43">
        <v>115.36</v>
      </c>
      <c r="F28" s="48">
        <v>2498.25</v>
      </c>
    </row>
    <row r="29" spans="1:6" ht="26.25" customHeight="1" x14ac:dyDescent="0.3">
      <c r="A29" s="47" t="s">
        <v>160</v>
      </c>
      <c r="B29" s="40" t="s">
        <v>71</v>
      </c>
      <c r="C29" s="41" t="s">
        <v>161</v>
      </c>
      <c r="D29" s="42">
        <v>441.91</v>
      </c>
      <c r="E29" s="43">
        <v>72.099999999999994</v>
      </c>
      <c r="F29" s="48">
        <v>514.01</v>
      </c>
    </row>
    <row r="30" spans="1:6" ht="17.100000000000001" customHeight="1" x14ac:dyDescent="0.3">
      <c r="A30" s="47" t="s">
        <v>162</v>
      </c>
      <c r="B30" s="40" t="s">
        <v>110</v>
      </c>
      <c r="C30" s="41" t="s">
        <v>163</v>
      </c>
      <c r="D30" s="42">
        <v>850.65</v>
      </c>
      <c r="E30" s="43">
        <v>72.099999999999994</v>
      </c>
      <c r="F30" s="48">
        <v>922.75</v>
      </c>
    </row>
    <row r="31" spans="1:6" ht="17.25" customHeight="1" x14ac:dyDescent="0.3">
      <c r="A31" s="47" t="s">
        <v>164</v>
      </c>
      <c r="B31" s="40" t="s">
        <v>71</v>
      </c>
      <c r="C31" s="41" t="s">
        <v>139</v>
      </c>
      <c r="D31" s="42">
        <v>128.4</v>
      </c>
      <c r="E31" s="43">
        <v>38.11</v>
      </c>
      <c r="F31" s="48">
        <v>166.51</v>
      </c>
    </row>
    <row r="32" spans="1:6" ht="17.100000000000001" customHeight="1" x14ac:dyDescent="0.3">
      <c r="A32" s="47" t="s">
        <v>165</v>
      </c>
      <c r="B32" s="40" t="s">
        <v>110</v>
      </c>
      <c r="C32" s="41" t="s">
        <v>141</v>
      </c>
      <c r="D32" s="42">
        <v>1050</v>
      </c>
      <c r="E32" s="43">
        <v>200</v>
      </c>
      <c r="F32" s="48">
        <v>1250</v>
      </c>
    </row>
    <row r="33" spans="1:6" ht="17.100000000000001" customHeight="1" x14ac:dyDescent="0.3">
      <c r="A33" s="47" t="s">
        <v>166</v>
      </c>
      <c r="B33" s="40" t="s">
        <v>71</v>
      </c>
      <c r="C33" s="41" t="s">
        <v>143</v>
      </c>
      <c r="D33" s="42">
        <v>78.11</v>
      </c>
      <c r="E33" s="43">
        <v>23.69</v>
      </c>
      <c r="F33" s="48">
        <v>101.8</v>
      </c>
    </row>
    <row r="34" spans="1:6" ht="17.100000000000001" customHeight="1" x14ac:dyDescent="0.3">
      <c r="A34" s="47" t="s">
        <v>167</v>
      </c>
      <c r="B34" s="40" t="s">
        <v>110</v>
      </c>
      <c r="C34" s="41" t="s">
        <v>168</v>
      </c>
      <c r="D34" s="42">
        <v>78.11</v>
      </c>
      <c r="E34" s="43">
        <v>23.69</v>
      </c>
      <c r="F34" s="48">
        <v>101.8</v>
      </c>
    </row>
    <row r="35" spans="1:6" ht="17.100000000000001" customHeight="1" x14ac:dyDescent="0.3">
      <c r="A35" s="47" t="s">
        <v>169</v>
      </c>
      <c r="B35" s="40" t="s">
        <v>110</v>
      </c>
      <c r="C35" s="41" t="s">
        <v>170</v>
      </c>
      <c r="D35" s="42">
        <v>475.08</v>
      </c>
      <c r="E35" s="43">
        <v>23.69</v>
      </c>
      <c r="F35" s="48">
        <v>498.77</v>
      </c>
    </row>
    <row r="36" spans="1:6" ht="17.100000000000001" customHeight="1" x14ac:dyDescent="0.3">
      <c r="A36" s="47" t="s">
        <v>56</v>
      </c>
      <c r="B36" s="40" t="s">
        <v>110</v>
      </c>
      <c r="C36" s="41" t="s">
        <v>171</v>
      </c>
      <c r="D36" s="42">
        <v>78.11</v>
      </c>
      <c r="E36" s="43">
        <v>23.69</v>
      </c>
      <c r="F36" s="48">
        <v>101.8</v>
      </c>
    </row>
    <row r="37" spans="1:6" ht="17.100000000000001" customHeight="1" x14ac:dyDescent="0.3">
      <c r="A37" s="47" t="s">
        <v>57</v>
      </c>
      <c r="B37" s="40" t="s">
        <v>71</v>
      </c>
      <c r="C37" s="41" t="s">
        <v>172</v>
      </c>
      <c r="D37" s="42">
        <v>78.11</v>
      </c>
      <c r="E37" s="43">
        <v>23.69</v>
      </c>
      <c r="F37" s="48">
        <v>101.8</v>
      </c>
    </row>
    <row r="38" spans="1:6" ht="17.100000000000001" customHeight="1" x14ac:dyDescent="0.3">
      <c r="A38" s="47" t="s">
        <v>58</v>
      </c>
      <c r="B38" s="40" t="s">
        <v>71</v>
      </c>
      <c r="C38" s="41" t="s">
        <v>173</v>
      </c>
      <c r="D38" s="42">
        <v>25.68</v>
      </c>
      <c r="E38" s="43">
        <v>14.42</v>
      </c>
      <c r="F38" s="48">
        <v>40.1</v>
      </c>
    </row>
    <row r="39" spans="1:6" ht="17.100000000000001" customHeight="1" x14ac:dyDescent="0.3">
      <c r="A39" s="47" t="s">
        <v>59</v>
      </c>
      <c r="B39" s="40" t="s">
        <v>110</v>
      </c>
      <c r="C39" s="41" t="s">
        <v>174</v>
      </c>
      <c r="D39" s="42">
        <v>25.68</v>
      </c>
      <c r="E39" s="43">
        <v>14.42</v>
      </c>
      <c r="F39" s="48">
        <v>40.1</v>
      </c>
    </row>
    <row r="40" spans="1:6" ht="17.100000000000001" customHeight="1" x14ac:dyDescent="0.3">
      <c r="A40" s="47" t="s">
        <v>60</v>
      </c>
      <c r="B40" s="40" t="s">
        <v>110</v>
      </c>
      <c r="C40" s="41" t="s">
        <v>175</v>
      </c>
      <c r="D40" s="42">
        <v>1312.89</v>
      </c>
      <c r="E40" s="43">
        <v>115.36</v>
      </c>
      <c r="F40" s="48">
        <v>1428.25</v>
      </c>
    </row>
    <row r="41" spans="1:6" ht="17.100000000000001" customHeight="1" x14ac:dyDescent="0.3">
      <c r="A41" s="47" t="s">
        <v>61</v>
      </c>
      <c r="B41" s="40" t="s">
        <v>110</v>
      </c>
      <c r="C41" s="41" t="s">
        <v>176</v>
      </c>
      <c r="D41" s="42">
        <v>2841.92</v>
      </c>
      <c r="E41" s="43">
        <v>115.36</v>
      </c>
      <c r="F41" s="48">
        <v>2957.28</v>
      </c>
    </row>
    <row r="42" spans="1:6" ht="17.100000000000001" customHeight="1" x14ac:dyDescent="0.3">
      <c r="A42" s="47" t="s">
        <v>62</v>
      </c>
      <c r="B42" s="40" t="s">
        <v>110</v>
      </c>
      <c r="C42" s="41" t="s">
        <v>177</v>
      </c>
      <c r="D42" s="42">
        <v>3569.52</v>
      </c>
      <c r="E42" s="43">
        <v>115.36</v>
      </c>
      <c r="F42" s="48">
        <v>3684.88</v>
      </c>
    </row>
    <row r="43" spans="1:6" ht="17.100000000000001" customHeight="1" x14ac:dyDescent="0.3">
      <c r="A43" s="47" t="s">
        <v>63</v>
      </c>
      <c r="B43" s="40" t="s">
        <v>71</v>
      </c>
      <c r="C43" s="41" t="s">
        <v>178</v>
      </c>
      <c r="D43" s="42">
        <v>4793.6000000000004</v>
      </c>
      <c r="E43" s="43">
        <v>115.36</v>
      </c>
      <c r="F43" s="48">
        <v>4908.96</v>
      </c>
    </row>
    <row r="44" spans="1:6" ht="17.100000000000001" customHeight="1" x14ac:dyDescent="0.3">
      <c r="A44" s="47" t="s">
        <v>64</v>
      </c>
      <c r="B44" s="40" t="s">
        <v>110</v>
      </c>
      <c r="C44" s="41" t="s">
        <v>179</v>
      </c>
      <c r="D44" s="42">
        <v>22.47</v>
      </c>
      <c r="E44" s="43">
        <v>14.42</v>
      </c>
      <c r="F44" s="48">
        <v>36.89</v>
      </c>
    </row>
    <row r="45" spans="1:6" ht="15.75" customHeight="1" x14ac:dyDescent="0.3">
      <c r="A45" s="47" t="s">
        <v>65</v>
      </c>
      <c r="B45" s="40" t="s">
        <v>110</v>
      </c>
      <c r="C45" s="41" t="s">
        <v>149</v>
      </c>
      <c r="D45" s="42">
        <v>469.73</v>
      </c>
      <c r="E45" s="43">
        <v>72.099999999999994</v>
      </c>
      <c r="F45" s="48">
        <v>541.83000000000004</v>
      </c>
    </row>
    <row r="46" spans="1:6" ht="17.100000000000001" customHeight="1" x14ac:dyDescent="0.3">
      <c r="A46" s="47" t="s">
        <v>66</v>
      </c>
      <c r="B46" s="40" t="s">
        <v>71</v>
      </c>
      <c r="C46" s="41" t="s">
        <v>180</v>
      </c>
      <c r="D46" s="42">
        <v>120.91</v>
      </c>
      <c r="E46" s="43">
        <v>23.69</v>
      </c>
      <c r="F46" s="48">
        <v>144.6</v>
      </c>
    </row>
    <row r="47" spans="1:6" ht="17.100000000000001" customHeight="1" x14ac:dyDescent="0.3">
      <c r="A47" s="47" t="s">
        <v>67</v>
      </c>
      <c r="B47" s="40" t="s">
        <v>110</v>
      </c>
      <c r="C47" s="41" t="s">
        <v>181</v>
      </c>
      <c r="D47" s="42">
        <v>169.06</v>
      </c>
      <c r="E47" s="43">
        <v>23.69</v>
      </c>
      <c r="F47" s="48">
        <v>192.75</v>
      </c>
    </row>
    <row r="48" spans="1:6" ht="17.100000000000001" customHeight="1" x14ac:dyDescent="0.3">
      <c r="A48" s="47" t="s">
        <v>68</v>
      </c>
      <c r="B48" s="40" t="s">
        <v>110</v>
      </c>
      <c r="C48" s="41" t="s">
        <v>182</v>
      </c>
      <c r="D48" s="42">
        <v>195.81</v>
      </c>
      <c r="E48" s="43">
        <v>23.69</v>
      </c>
      <c r="F48" s="48">
        <v>219.5</v>
      </c>
    </row>
    <row r="49" spans="1:6" ht="15" customHeight="1" x14ac:dyDescent="0.3">
      <c r="A49" s="47" t="s">
        <v>69</v>
      </c>
      <c r="B49" s="40" t="s">
        <v>71</v>
      </c>
      <c r="C49" s="41" t="s">
        <v>183</v>
      </c>
      <c r="D49" s="42">
        <v>255.73</v>
      </c>
      <c r="E49" s="43">
        <v>23.69</v>
      </c>
      <c r="F49" s="48">
        <v>279.42</v>
      </c>
    </row>
    <row r="50" spans="1:6" ht="17.100000000000001" customHeight="1" x14ac:dyDescent="0.3">
      <c r="A50" s="47" t="s">
        <v>70</v>
      </c>
      <c r="B50" s="40" t="s">
        <v>184</v>
      </c>
      <c r="C50" s="41" t="s">
        <v>185</v>
      </c>
      <c r="D50" s="42">
        <v>2218.11</v>
      </c>
      <c r="E50" s="43">
        <v>115.36</v>
      </c>
      <c r="F50" s="48">
        <v>2333.4699999999998</v>
      </c>
    </row>
    <row r="51" spans="1:6" ht="17.100000000000001" customHeight="1" x14ac:dyDescent="0.3">
      <c r="A51" s="47"/>
      <c r="B51" s="40"/>
      <c r="C51" s="41"/>
      <c r="D51" s="42"/>
      <c r="E51" s="43"/>
      <c r="F51" s="48"/>
    </row>
    <row r="52" spans="1:6" ht="17.100000000000001" customHeight="1" x14ac:dyDescent="0.3">
      <c r="A52" s="47"/>
      <c r="B52" s="40"/>
      <c r="C52" s="41"/>
      <c r="D52" s="42"/>
      <c r="E52" s="43"/>
      <c r="F52" s="48"/>
    </row>
    <row r="53" spans="1:6" ht="15.75" customHeight="1" x14ac:dyDescent="0.3">
      <c r="A53" s="47"/>
      <c r="B53" s="40"/>
      <c r="C53" s="41"/>
      <c r="D53" s="42"/>
      <c r="E53" s="43"/>
      <c r="F53" s="48"/>
    </row>
    <row r="54" spans="1:6" ht="18" customHeight="1" x14ac:dyDescent="0.3">
      <c r="A54" s="47"/>
      <c r="B54" s="40"/>
      <c r="C54" s="41"/>
      <c r="D54" s="42"/>
      <c r="E54" s="43"/>
      <c r="F54" s="48"/>
    </row>
    <row r="55" spans="1:6" ht="17.100000000000001" customHeight="1" x14ac:dyDescent="0.3">
      <c r="A55" s="47"/>
      <c r="B55" s="40"/>
      <c r="C55" s="41"/>
      <c r="D55" s="42"/>
      <c r="E55" s="43"/>
      <c r="F55" s="48"/>
    </row>
    <row r="56" spans="1:6" ht="17.100000000000001" customHeight="1" x14ac:dyDescent="0.3">
      <c r="A56" s="47"/>
      <c r="B56" s="40"/>
      <c r="C56" s="41"/>
      <c r="D56" s="42"/>
      <c r="E56" s="43"/>
      <c r="F56" s="48"/>
    </row>
    <row r="57" spans="1:6" ht="17.100000000000001" customHeight="1" x14ac:dyDescent="0.3">
      <c r="A57" s="47"/>
      <c r="B57" s="40"/>
      <c r="C57" s="41"/>
      <c r="D57" s="42"/>
      <c r="E57" s="43"/>
      <c r="F57" s="48"/>
    </row>
    <row r="58" spans="1:6" ht="17.100000000000001" customHeight="1" x14ac:dyDescent="0.3">
      <c r="A58" s="47"/>
      <c r="B58" s="40"/>
      <c r="C58" s="41"/>
      <c r="D58" s="42"/>
      <c r="E58" s="43"/>
      <c r="F58" s="48"/>
    </row>
    <row r="59" spans="1:6" ht="17.100000000000001" customHeight="1" x14ac:dyDescent="0.3">
      <c r="A59" s="47"/>
      <c r="B59" s="40"/>
      <c r="C59" s="41"/>
      <c r="D59" s="42"/>
      <c r="E59" s="43"/>
      <c r="F59" s="48"/>
    </row>
    <row r="60" spans="1:6" ht="17.100000000000001" customHeight="1" x14ac:dyDescent="0.3">
      <c r="A60" s="47"/>
      <c r="B60" s="40"/>
      <c r="C60" s="41"/>
      <c r="D60" s="42"/>
      <c r="E60" s="43"/>
      <c r="F60" s="48"/>
    </row>
    <row r="61" spans="1:6" ht="17.100000000000001" customHeight="1" x14ac:dyDescent="0.3">
      <c r="A61" s="47"/>
      <c r="B61" s="40"/>
      <c r="C61" s="41"/>
      <c r="D61" s="42"/>
      <c r="E61" s="43"/>
      <c r="F61" s="48"/>
    </row>
    <row r="62" spans="1:6" ht="17.100000000000001" customHeight="1" x14ac:dyDescent="0.3">
      <c r="A62" s="47"/>
      <c r="B62" s="40"/>
      <c r="C62" s="41"/>
      <c r="D62" s="42"/>
      <c r="E62" s="43"/>
      <c r="F62" s="48"/>
    </row>
    <row r="63" spans="1:6" ht="17.100000000000001" customHeight="1" x14ac:dyDescent="0.3">
      <c r="A63" s="47"/>
      <c r="B63" s="40"/>
      <c r="C63" s="41"/>
      <c r="D63" s="42"/>
      <c r="E63" s="43"/>
      <c r="F63" s="48"/>
    </row>
    <row r="64" spans="1:6" ht="17.100000000000001" customHeight="1" x14ac:dyDescent="0.3">
      <c r="A64" s="47"/>
      <c r="B64" s="40"/>
      <c r="C64" s="41"/>
      <c r="D64" s="42"/>
      <c r="E64" s="43"/>
      <c r="F64" s="48"/>
    </row>
    <row r="65" spans="1:6" ht="17.100000000000001" customHeight="1" x14ac:dyDescent="0.3">
      <c r="A65" s="47"/>
      <c r="B65" s="40"/>
      <c r="C65" s="41"/>
      <c r="D65" s="42"/>
      <c r="E65" s="43"/>
      <c r="F65" s="48"/>
    </row>
    <row r="66" spans="1:6" ht="17.100000000000001" customHeight="1" x14ac:dyDescent="0.3">
      <c r="A66" s="47"/>
      <c r="B66" s="40"/>
      <c r="C66" s="41"/>
      <c r="D66" s="42"/>
      <c r="E66" s="43"/>
      <c r="F66" s="48"/>
    </row>
    <row r="67" spans="1:6" ht="17.100000000000001" customHeight="1" x14ac:dyDescent="0.3">
      <c r="A67" s="47"/>
      <c r="B67" s="40"/>
      <c r="C67" s="41"/>
      <c r="D67" s="42"/>
      <c r="E67" s="43"/>
      <c r="F67" s="48"/>
    </row>
    <row r="68" spans="1:6" ht="17.100000000000001" customHeight="1" x14ac:dyDescent="0.3">
      <c r="A68" s="47"/>
      <c r="B68" s="40"/>
      <c r="C68" s="41"/>
      <c r="D68" s="42"/>
      <c r="E68" s="43"/>
      <c r="F68" s="48"/>
    </row>
    <row r="69" spans="1:6" ht="17.100000000000001" customHeight="1" x14ac:dyDescent="0.3">
      <c r="A69" s="47"/>
      <c r="B69" s="40"/>
      <c r="C69" s="41"/>
      <c r="D69" s="42"/>
      <c r="E69" s="43"/>
      <c r="F69" s="48"/>
    </row>
    <row r="70" spans="1:6" ht="19.5" customHeight="1" x14ac:dyDescent="0.3">
      <c r="A70" s="47"/>
      <c r="B70" s="40"/>
      <c r="C70" s="41"/>
      <c r="D70" s="42"/>
      <c r="E70" s="43"/>
      <c r="F70" s="48"/>
    </row>
    <row r="71" spans="1:6" ht="17.100000000000001" customHeight="1" x14ac:dyDescent="0.3">
      <c r="A71" s="47"/>
      <c r="B71" s="40"/>
      <c r="C71" s="41"/>
      <c r="D71" s="42"/>
      <c r="E71" s="43"/>
      <c r="F71" s="48"/>
    </row>
    <row r="72" spans="1:6" ht="17.100000000000001" customHeight="1" x14ac:dyDescent="0.3">
      <c r="A72" s="47"/>
      <c r="B72" s="40"/>
      <c r="C72" s="41"/>
      <c r="D72" s="42"/>
      <c r="E72" s="43"/>
      <c r="F72" s="48"/>
    </row>
    <row r="73" spans="1:6" ht="17.100000000000001" customHeight="1" x14ac:dyDescent="0.3">
      <c r="A73" s="47"/>
      <c r="B73" s="40"/>
      <c r="C73" s="41"/>
      <c r="D73" s="42"/>
      <c r="E73" s="43"/>
      <c r="F73" s="48"/>
    </row>
    <row r="74" spans="1:6" ht="17.100000000000001" customHeight="1" x14ac:dyDescent="0.3">
      <c r="A74" s="47"/>
      <c r="B74" s="40"/>
      <c r="C74" s="41"/>
      <c r="D74" s="42"/>
      <c r="E74" s="43"/>
      <c r="F74" s="48"/>
    </row>
    <row r="75" spans="1:6" ht="19.5" customHeight="1" x14ac:dyDescent="0.3">
      <c r="A75" s="47"/>
      <c r="B75" s="40"/>
      <c r="C75" s="41"/>
      <c r="D75" s="42"/>
      <c r="E75" s="43"/>
      <c r="F75" s="48"/>
    </row>
    <row r="76" spans="1:6" ht="20.25" customHeight="1" x14ac:dyDescent="0.3">
      <c r="A76" s="47"/>
      <c r="B76" s="40"/>
      <c r="C76" s="41"/>
      <c r="D76" s="42"/>
      <c r="E76" s="43"/>
      <c r="F76" s="48"/>
    </row>
    <row r="77" spans="1:6" ht="17.100000000000001" customHeight="1" x14ac:dyDescent="0.3">
      <c r="A77" s="47"/>
      <c r="B77" s="40"/>
      <c r="C77" s="41"/>
      <c r="D77" s="42"/>
      <c r="E77" s="43"/>
      <c r="F77" s="48"/>
    </row>
    <row r="78" spans="1:6" ht="17.100000000000001" customHeight="1" x14ac:dyDescent="0.3">
      <c r="A78" s="47"/>
      <c r="B78" s="40"/>
      <c r="C78" s="41"/>
      <c r="D78" s="42"/>
      <c r="E78" s="43"/>
      <c r="F78" s="48"/>
    </row>
    <row r="79" spans="1:6" ht="17.100000000000001" customHeight="1" x14ac:dyDescent="0.3">
      <c r="A79" s="47"/>
      <c r="B79" s="40"/>
      <c r="C79" s="41"/>
      <c r="D79" s="42"/>
      <c r="E79" s="43"/>
      <c r="F79" s="48"/>
    </row>
    <row r="80" spans="1:6" ht="17.100000000000001" customHeight="1" x14ac:dyDescent="0.3">
      <c r="A80" s="47"/>
      <c r="B80" s="40"/>
      <c r="C80" s="41"/>
      <c r="D80" s="42"/>
      <c r="E80" s="43"/>
      <c r="F80" s="48"/>
    </row>
    <row r="81" spans="1:6" ht="17.100000000000001" customHeight="1" x14ac:dyDescent="0.3">
      <c r="A81" s="47"/>
      <c r="B81" s="40"/>
      <c r="C81" s="41"/>
      <c r="D81" s="42"/>
      <c r="E81" s="43"/>
      <c r="F81" s="48"/>
    </row>
    <row r="82" spans="1:6" ht="17.100000000000001" customHeight="1" x14ac:dyDescent="0.3">
      <c r="A82" s="47"/>
      <c r="B82" s="40"/>
      <c r="C82" s="41"/>
      <c r="D82" s="42"/>
      <c r="E82" s="43"/>
      <c r="F82" s="48"/>
    </row>
    <row r="83" spans="1:6" ht="17.100000000000001" customHeight="1" x14ac:dyDescent="0.3">
      <c r="A83" s="47"/>
      <c r="B83" s="40"/>
      <c r="C83" s="41"/>
      <c r="D83" s="42"/>
      <c r="E83" s="43"/>
      <c r="F83" s="48"/>
    </row>
    <row r="84" spans="1:6" ht="17.100000000000001" customHeight="1" x14ac:dyDescent="0.3">
      <c r="A84" s="47"/>
      <c r="B84" s="40"/>
      <c r="C84" s="41"/>
      <c r="D84" s="42"/>
      <c r="E84" s="43"/>
      <c r="F84" s="48"/>
    </row>
    <row r="85" spans="1:6" ht="17.100000000000001" customHeight="1" x14ac:dyDescent="0.3">
      <c r="A85" s="47"/>
      <c r="B85" s="40"/>
      <c r="C85" s="41"/>
      <c r="D85" s="42"/>
      <c r="E85" s="43"/>
      <c r="F85" s="48"/>
    </row>
    <row r="86" spans="1:6" ht="17.100000000000001" customHeight="1" x14ac:dyDescent="0.3">
      <c r="A86" s="47"/>
      <c r="B86" s="40"/>
      <c r="C86" s="41"/>
      <c r="D86" s="42"/>
      <c r="E86" s="43"/>
      <c r="F86" s="48"/>
    </row>
    <row r="87" spans="1:6" ht="17.100000000000001" customHeight="1" x14ac:dyDescent="0.3">
      <c r="A87" s="47"/>
      <c r="B87" s="40"/>
      <c r="C87" s="41"/>
      <c r="D87" s="42"/>
      <c r="E87" s="43"/>
      <c r="F87" s="48"/>
    </row>
    <row r="88" spans="1:6" ht="17.100000000000001" customHeight="1" x14ac:dyDescent="0.3">
      <c r="A88" s="47"/>
      <c r="B88" s="40"/>
      <c r="C88" s="41"/>
      <c r="D88" s="42"/>
      <c r="E88" s="43"/>
      <c r="F88" s="48"/>
    </row>
    <row r="89" spans="1:6" ht="17.100000000000001" customHeight="1" x14ac:dyDescent="0.3">
      <c r="A89" s="47"/>
      <c r="B89" s="40"/>
      <c r="C89" s="41"/>
      <c r="D89" s="42"/>
      <c r="E89" s="43"/>
      <c r="F89" s="48"/>
    </row>
    <row r="90" spans="1:6" ht="31.5" customHeight="1" x14ac:dyDescent="0.3">
      <c r="A90" s="54"/>
      <c r="B90" s="55"/>
      <c r="C90" s="56"/>
      <c r="D90" s="57"/>
      <c r="E90" s="58"/>
      <c r="F90" s="48"/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32"/>
  <sheetViews>
    <sheetView workbookViewId="0">
      <selection activeCell="A3" sqref="A3"/>
    </sheetView>
  </sheetViews>
  <sheetFormatPr baseColWidth="10" defaultRowHeight="14.4" x14ac:dyDescent="0.3"/>
  <cols>
    <col min="1" max="1" width="11.44140625" style="2"/>
    <col min="2" max="2" width="21.5546875" style="2" bestFit="1" customWidth="1"/>
    <col min="3" max="3" width="11.44140625" style="2"/>
    <col min="4" max="4" width="15.6640625" style="2" customWidth="1"/>
    <col min="5" max="6" width="11.44140625" style="2"/>
    <col min="7" max="7" width="14.5546875" style="2" customWidth="1"/>
    <col min="8" max="9" width="11.44140625" style="2"/>
  </cols>
  <sheetData>
    <row r="1" spans="1:11" ht="20.399999999999999" x14ac:dyDescent="0.3">
      <c r="A1" s="65" t="s">
        <v>73</v>
      </c>
      <c r="B1" s="66" t="s">
        <v>81</v>
      </c>
      <c r="C1" s="67" t="s">
        <v>80</v>
      </c>
      <c r="D1" s="66" t="s">
        <v>74</v>
      </c>
      <c r="E1" s="66" t="s">
        <v>75</v>
      </c>
      <c r="F1" s="66" t="s">
        <v>76</v>
      </c>
      <c r="G1" s="66" t="s">
        <v>86</v>
      </c>
      <c r="H1" s="66" t="s">
        <v>77</v>
      </c>
      <c r="I1" s="68" t="s">
        <v>85</v>
      </c>
      <c r="J1" s="96" t="s">
        <v>94</v>
      </c>
      <c r="K1" s="96" t="s">
        <v>93</v>
      </c>
    </row>
    <row r="2" spans="1:11" ht="129.6" x14ac:dyDescent="0.3">
      <c r="A2" s="59">
        <v>1</v>
      </c>
      <c r="B2" s="45" t="s">
        <v>186</v>
      </c>
      <c r="C2" s="44" t="s">
        <v>187</v>
      </c>
      <c r="D2" s="44" t="s">
        <v>188</v>
      </c>
      <c r="E2" s="44" t="s">
        <v>189</v>
      </c>
      <c r="F2" s="44" t="s">
        <v>188</v>
      </c>
      <c r="G2" s="44" t="s">
        <v>190</v>
      </c>
      <c r="H2" s="44" t="s">
        <v>72</v>
      </c>
      <c r="I2" s="61">
        <v>8</v>
      </c>
      <c r="J2" s="95" t="s">
        <v>191</v>
      </c>
      <c r="K2" s="98" t="s">
        <v>192</v>
      </c>
    </row>
    <row r="3" spans="1:11" ht="129.6" x14ac:dyDescent="0.3">
      <c r="A3" s="59">
        <v>1</v>
      </c>
      <c r="B3" s="45" t="s">
        <v>186</v>
      </c>
      <c r="C3" s="44" t="s">
        <v>187</v>
      </c>
      <c r="D3" s="44" t="s">
        <v>188</v>
      </c>
      <c r="E3" s="44" t="s">
        <v>189</v>
      </c>
      <c r="F3" s="44" t="s">
        <v>188</v>
      </c>
      <c r="G3" s="44" t="s">
        <v>193</v>
      </c>
      <c r="H3" s="44" t="s">
        <v>72</v>
      </c>
      <c r="I3" s="62">
        <v>8</v>
      </c>
      <c r="J3" s="95" t="s">
        <v>194</v>
      </c>
      <c r="K3" s="98" t="s">
        <v>192</v>
      </c>
    </row>
    <row r="4" spans="1:11" ht="43.2" x14ac:dyDescent="0.3">
      <c r="A4" s="59">
        <v>1</v>
      </c>
      <c r="B4" s="45" t="s">
        <v>186</v>
      </c>
      <c r="C4" s="44" t="s">
        <v>195</v>
      </c>
      <c r="D4" s="44" t="s">
        <v>188</v>
      </c>
      <c r="E4" s="44" t="s">
        <v>188</v>
      </c>
      <c r="F4" s="44" t="s">
        <v>188</v>
      </c>
      <c r="G4" s="44" t="s">
        <v>196</v>
      </c>
      <c r="H4" s="44" t="s">
        <v>72</v>
      </c>
      <c r="I4" s="61">
        <v>8</v>
      </c>
      <c r="J4" s="95" t="s">
        <v>197</v>
      </c>
      <c r="K4" s="98" t="s">
        <v>192</v>
      </c>
    </row>
    <row r="5" spans="1:11" ht="129.6" x14ac:dyDescent="0.3">
      <c r="A5" s="59">
        <v>1</v>
      </c>
      <c r="B5" s="45" t="s">
        <v>186</v>
      </c>
      <c r="C5" s="44" t="s">
        <v>198</v>
      </c>
      <c r="D5" s="44" t="s">
        <v>188</v>
      </c>
      <c r="E5" s="44" t="s">
        <v>199</v>
      </c>
      <c r="F5" s="44" t="s">
        <v>188</v>
      </c>
      <c r="G5" s="44" t="s">
        <v>200</v>
      </c>
      <c r="H5" s="44" t="s">
        <v>72</v>
      </c>
      <c r="I5" s="61">
        <v>8</v>
      </c>
      <c r="J5" s="95" t="s">
        <v>201</v>
      </c>
      <c r="K5" s="98" t="s">
        <v>192</v>
      </c>
    </row>
    <row r="6" spans="1:11" ht="129.6" x14ac:dyDescent="0.3">
      <c r="A6" s="59">
        <v>1</v>
      </c>
      <c r="B6" s="45" t="s">
        <v>186</v>
      </c>
      <c r="C6" s="44" t="s">
        <v>198</v>
      </c>
      <c r="D6" s="44" t="s">
        <v>188</v>
      </c>
      <c r="E6" s="44" t="s">
        <v>199</v>
      </c>
      <c r="F6" s="44" t="s">
        <v>188</v>
      </c>
      <c r="G6" s="44" t="s">
        <v>202</v>
      </c>
      <c r="H6" s="44" t="s">
        <v>72</v>
      </c>
      <c r="I6" s="61">
        <v>8</v>
      </c>
      <c r="J6" s="95" t="s">
        <v>203</v>
      </c>
      <c r="K6" s="98" t="s">
        <v>192</v>
      </c>
    </row>
    <row r="7" spans="1:11" ht="162" x14ac:dyDescent="0.3">
      <c r="A7" s="59">
        <v>2</v>
      </c>
      <c r="B7" s="45" t="s">
        <v>204</v>
      </c>
      <c r="C7" s="44" t="s">
        <v>205</v>
      </c>
      <c r="D7" s="44" t="s">
        <v>188</v>
      </c>
      <c r="E7" s="44" t="s">
        <v>206</v>
      </c>
      <c r="F7" s="44" t="s">
        <v>188</v>
      </c>
      <c r="G7" s="44" t="s">
        <v>207</v>
      </c>
      <c r="H7" s="44" t="s">
        <v>72</v>
      </c>
      <c r="I7" s="61">
        <v>8</v>
      </c>
      <c r="J7" s="95" t="s">
        <v>201</v>
      </c>
      <c r="K7" s="98" t="s">
        <v>192</v>
      </c>
    </row>
    <row r="8" spans="1:11" ht="97.2" x14ac:dyDescent="0.3">
      <c r="A8" s="59">
        <v>2</v>
      </c>
      <c r="B8" s="45" t="s">
        <v>204</v>
      </c>
      <c r="C8" s="44" t="s">
        <v>208</v>
      </c>
      <c r="D8" s="44" t="s">
        <v>188</v>
      </c>
      <c r="E8" s="44" t="s">
        <v>209</v>
      </c>
      <c r="F8" s="44" t="s">
        <v>188</v>
      </c>
      <c r="G8" s="44"/>
      <c r="H8" s="44" t="s">
        <v>72</v>
      </c>
      <c r="I8" s="61">
        <v>8</v>
      </c>
      <c r="J8" s="95"/>
      <c r="K8" s="98" t="s">
        <v>192</v>
      </c>
    </row>
    <row r="9" spans="1:11" ht="97.2" x14ac:dyDescent="0.3">
      <c r="A9" s="59">
        <v>2</v>
      </c>
      <c r="B9" s="45" t="s">
        <v>204</v>
      </c>
      <c r="C9" s="44" t="s">
        <v>210</v>
      </c>
      <c r="D9" s="44" t="s">
        <v>188</v>
      </c>
      <c r="E9" s="44" t="s">
        <v>211</v>
      </c>
      <c r="F9" s="44" t="s">
        <v>188</v>
      </c>
      <c r="G9" s="44" t="s">
        <v>212</v>
      </c>
      <c r="H9" s="44" t="s">
        <v>72</v>
      </c>
      <c r="I9" s="61">
        <v>8</v>
      </c>
      <c r="J9" s="95" t="s">
        <v>213</v>
      </c>
      <c r="K9" s="98" t="s">
        <v>192</v>
      </c>
    </row>
    <row r="10" spans="1:11" ht="75.599999999999994" x14ac:dyDescent="0.3">
      <c r="A10" s="59">
        <v>3</v>
      </c>
      <c r="B10" s="45" t="s">
        <v>214</v>
      </c>
      <c r="C10" s="44" t="s">
        <v>215</v>
      </c>
      <c r="D10" s="44" t="s">
        <v>188</v>
      </c>
      <c r="E10" s="44" t="s">
        <v>216</v>
      </c>
      <c r="F10" s="44" t="s">
        <v>188</v>
      </c>
      <c r="G10" s="44" t="s">
        <v>217</v>
      </c>
      <c r="H10" s="44" t="s">
        <v>72</v>
      </c>
      <c r="I10" s="61">
        <v>8</v>
      </c>
      <c r="J10" s="95" t="s">
        <v>218</v>
      </c>
      <c r="K10" s="98" t="s">
        <v>192</v>
      </c>
    </row>
    <row r="11" spans="1:11" ht="75.599999999999994" x14ac:dyDescent="0.3">
      <c r="A11" s="59">
        <v>3</v>
      </c>
      <c r="B11" s="45" t="s">
        <v>214</v>
      </c>
      <c r="C11" s="44" t="s">
        <v>215</v>
      </c>
      <c r="D11" s="44" t="s">
        <v>188</v>
      </c>
      <c r="E11" s="44" t="s">
        <v>216</v>
      </c>
      <c r="F11" s="44" t="s">
        <v>188</v>
      </c>
      <c r="G11" s="44" t="s">
        <v>219</v>
      </c>
      <c r="H11" s="44" t="s">
        <v>72</v>
      </c>
      <c r="I11" s="61">
        <v>8</v>
      </c>
      <c r="J11" s="95" t="s">
        <v>220</v>
      </c>
      <c r="K11" s="98" t="s">
        <v>192</v>
      </c>
    </row>
    <row r="12" spans="1:11" x14ac:dyDescent="0.3">
      <c r="A12" s="59"/>
      <c r="B12" s="45"/>
      <c r="C12" s="44"/>
      <c r="D12" s="44"/>
      <c r="E12" s="44"/>
      <c r="F12" s="44"/>
      <c r="G12" s="44"/>
      <c r="H12" s="44"/>
      <c r="I12" s="61"/>
      <c r="J12" s="95"/>
      <c r="K12" s="98"/>
    </row>
    <row r="13" spans="1:11" x14ac:dyDescent="0.3">
      <c r="A13" s="59"/>
      <c r="B13" s="45"/>
      <c r="C13" s="44"/>
      <c r="D13" s="44"/>
      <c r="E13" s="44"/>
      <c r="F13" s="44"/>
      <c r="G13" s="44"/>
      <c r="H13" s="44"/>
      <c r="I13" s="61"/>
      <c r="J13" s="95"/>
      <c r="K13" s="98"/>
    </row>
    <row r="14" spans="1:11" x14ac:dyDescent="0.3">
      <c r="A14" s="60"/>
      <c r="B14" s="45"/>
      <c r="C14" s="44"/>
      <c r="D14" s="44"/>
      <c r="E14" s="44"/>
      <c r="F14" s="44"/>
      <c r="G14" s="44"/>
      <c r="H14" s="44"/>
      <c r="I14" s="63"/>
      <c r="J14" s="95"/>
      <c r="K14" s="98"/>
    </row>
    <row r="15" spans="1:11" x14ac:dyDescent="0.3">
      <c r="A15" s="59"/>
      <c r="B15" s="45"/>
      <c r="C15" s="44"/>
      <c r="D15" s="44"/>
      <c r="E15" s="44"/>
      <c r="F15" s="44"/>
      <c r="G15" s="44"/>
      <c r="H15" s="44"/>
      <c r="I15" s="61"/>
      <c r="J15" s="95"/>
      <c r="K15" s="98"/>
    </row>
    <row r="16" spans="1:11" x14ac:dyDescent="0.3">
      <c r="A16" s="59"/>
      <c r="B16" s="45"/>
      <c r="C16" s="44"/>
      <c r="D16" s="44"/>
      <c r="E16" s="44"/>
      <c r="F16" s="44"/>
      <c r="G16" s="44"/>
      <c r="H16" s="44"/>
      <c r="I16" s="61"/>
      <c r="J16" s="95"/>
      <c r="K16" s="98"/>
    </row>
    <row r="17" spans="1:11" x14ac:dyDescent="0.3">
      <c r="A17" s="59"/>
      <c r="B17" s="45"/>
      <c r="C17" s="44"/>
      <c r="D17" s="44"/>
      <c r="E17" s="44"/>
      <c r="F17" s="44"/>
      <c r="G17" s="44"/>
      <c r="H17" s="44"/>
      <c r="I17" s="61"/>
      <c r="J17" s="95"/>
      <c r="K17" s="98"/>
    </row>
    <row r="18" spans="1:11" x14ac:dyDescent="0.3">
      <c r="A18" s="59"/>
      <c r="B18" s="45"/>
      <c r="C18" s="44"/>
      <c r="D18" s="44"/>
      <c r="E18" s="44"/>
      <c r="F18" s="44"/>
      <c r="G18" s="44"/>
      <c r="H18" s="44"/>
      <c r="I18" s="61"/>
      <c r="J18" s="95"/>
      <c r="K18" s="98"/>
    </row>
    <row r="19" spans="1:11" x14ac:dyDescent="0.3">
      <c r="A19" s="59"/>
      <c r="B19" s="45"/>
      <c r="C19" s="44"/>
      <c r="D19" s="44"/>
      <c r="E19" s="44"/>
      <c r="F19" s="44"/>
      <c r="G19" s="44"/>
      <c r="H19" s="44"/>
      <c r="I19" s="61"/>
      <c r="J19" s="95"/>
      <c r="K19" s="98"/>
    </row>
    <row r="20" spans="1:11" x14ac:dyDescent="0.3">
      <c r="A20" s="59"/>
      <c r="B20" s="45"/>
      <c r="C20" s="44"/>
      <c r="D20" s="44"/>
      <c r="E20" s="44"/>
      <c r="F20" s="44"/>
      <c r="G20" s="44"/>
      <c r="H20" s="44"/>
      <c r="I20" s="61"/>
      <c r="J20" s="95"/>
      <c r="K20" s="98"/>
    </row>
    <row r="21" spans="1:11" x14ac:dyDescent="0.3">
      <c r="A21" s="59"/>
      <c r="B21" s="45"/>
      <c r="C21" s="44"/>
      <c r="D21" s="44"/>
      <c r="E21" s="44"/>
      <c r="F21" s="44"/>
      <c r="G21" s="44"/>
      <c r="H21" s="44"/>
      <c r="I21" s="61"/>
      <c r="J21" s="95"/>
      <c r="K21" s="98"/>
    </row>
    <row r="22" spans="1:11" x14ac:dyDescent="0.3">
      <c r="A22" s="59"/>
      <c r="B22" s="44"/>
      <c r="C22" s="44"/>
      <c r="D22" s="44"/>
      <c r="E22" s="44"/>
      <c r="F22" s="44"/>
      <c r="G22" s="44"/>
      <c r="H22" s="44"/>
      <c r="I22" s="64"/>
      <c r="J22" s="95"/>
      <c r="K22" s="98"/>
    </row>
    <row r="23" spans="1:11" x14ac:dyDescent="0.3">
      <c r="A23" s="59"/>
      <c r="B23" s="44"/>
      <c r="C23" s="44"/>
      <c r="D23" s="44"/>
      <c r="E23" s="44"/>
      <c r="F23" s="44"/>
      <c r="G23" s="44"/>
      <c r="H23" s="44"/>
      <c r="I23" s="61"/>
      <c r="J23" s="95"/>
      <c r="K23" s="98"/>
    </row>
    <row r="24" spans="1:11" x14ac:dyDescent="0.3">
      <c r="A24" s="59"/>
      <c r="B24" s="44"/>
      <c r="C24" s="44"/>
      <c r="D24" s="44"/>
      <c r="E24" s="44"/>
      <c r="F24" s="44"/>
      <c r="G24" s="44"/>
      <c r="H24" s="44"/>
      <c r="I24" s="61"/>
      <c r="J24" s="95"/>
      <c r="K24" s="98"/>
    </row>
    <row r="25" spans="1:11" x14ac:dyDescent="0.3">
      <c r="A25" s="59"/>
      <c r="B25" s="44"/>
      <c r="C25" s="44"/>
      <c r="D25" s="44"/>
      <c r="E25" s="44"/>
      <c r="F25" s="44"/>
      <c r="G25" s="44"/>
      <c r="H25" s="44"/>
      <c r="I25" s="61"/>
      <c r="J25" s="95"/>
      <c r="K25" s="98"/>
    </row>
    <row r="26" spans="1:11" x14ac:dyDescent="0.3">
      <c r="A26" s="59"/>
      <c r="B26" s="44"/>
      <c r="C26" s="44"/>
      <c r="D26" s="44"/>
      <c r="E26" s="44"/>
      <c r="F26" s="44"/>
      <c r="G26" s="44"/>
      <c r="H26" s="44"/>
      <c r="I26" s="61"/>
      <c r="J26" s="95"/>
      <c r="K26" s="98"/>
    </row>
    <row r="27" spans="1:11" x14ac:dyDescent="0.3">
      <c r="A27" s="59"/>
      <c r="B27" s="44"/>
      <c r="C27" s="44"/>
      <c r="D27" s="44"/>
      <c r="E27" s="44"/>
      <c r="F27" s="44"/>
      <c r="G27" s="44"/>
      <c r="H27" s="44"/>
      <c r="I27" s="64"/>
      <c r="J27" s="95"/>
      <c r="K27" s="98"/>
    </row>
    <row r="28" spans="1:11" x14ac:dyDescent="0.3">
      <c r="A28" s="60"/>
      <c r="B28" s="46"/>
      <c r="C28" s="44"/>
      <c r="D28" s="44"/>
      <c r="E28" s="44"/>
      <c r="F28" s="44"/>
      <c r="G28" s="44"/>
      <c r="H28" s="44"/>
      <c r="I28" s="61"/>
      <c r="J28" s="95"/>
      <c r="K28" s="98"/>
    </row>
    <row r="29" spans="1:11" x14ac:dyDescent="0.3">
      <c r="A29" s="59"/>
      <c r="B29" s="46"/>
      <c r="C29" s="44"/>
      <c r="D29" s="44"/>
      <c r="E29" s="44"/>
      <c r="F29" s="44"/>
      <c r="G29" s="44"/>
      <c r="H29" s="44"/>
      <c r="I29" s="61"/>
      <c r="J29" s="95"/>
      <c r="K29" s="98"/>
    </row>
    <row r="30" spans="1:11" x14ac:dyDescent="0.3">
      <c r="A30" s="59"/>
      <c r="B30" s="46"/>
      <c r="C30" s="44"/>
      <c r="D30" s="44"/>
      <c r="E30" s="44"/>
      <c r="F30" s="44"/>
      <c r="G30" s="44"/>
      <c r="H30" s="44"/>
      <c r="I30" s="61"/>
      <c r="J30" s="95"/>
      <c r="K30" s="98"/>
    </row>
    <row r="31" spans="1:11" x14ac:dyDescent="0.3">
      <c r="A31" s="59"/>
      <c r="B31" s="46"/>
      <c r="C31" s="44"/>
      <c r="D31" s="44"/>
      <c r="E31" s="44"/>
      <c r="F31" s="44"/>
      <c r="G31" s="44"/>
      <c r="H31" s="44"/>
      <c r="I31" s="61"/>
      <c r="J31" s="95"/>
      <c r="K31" s="98"/>
    </row>
    <row r="32" spans="1:11" x14ac:dyDescent="0.3">
      <c r="A32" s="69"/>
      <c r="B32" s="70"/>
      <c r="C32" s="71"/>
      <c r="D32" s="71"/>
      <c r="E32" s="71"/>
      <c r="F32" s="71"/>
      <c r="G32" s="71"/>
      <c r="H32" s="71"/>
      <c r="I32" s="72"/>
      <c r="J32" s="95"/>
      <c r="K32" s="98"/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2:I27"/>
  <sheetViews>
    <sheetView workbookViewId="0">
      <selection activeCell="B20" sqref="B20"/>
    </sheetView>
  </sheetViews>
  <sheetFormatPr baseColWidth="10" defaultRowHeight="14.4" x14ac:dyDescent="0.3"/>
  <cols>
    <col min="1" max="1" width="17" customWidth="1"/>
    <col min="2" max="2" width="68.88671875" customWidth="1"/>
    <col min="3" max="3" width="18.44140625" customWidth="1"/>
    <col min="4" max="4" width="15.33203125" customWidth="1"/>
    <col min="5" max="5" width="13.109375" customWidth="1"/>
  </cols>
  <sheetData>
    <row r="2" spans="1:9" ht="18" x14ac:dyDescent="0.35">
      <c r="A2" s="8" t="s">
        <v>15</v>
      </c>
      <c r="B2" s="8"/>
      <c r="C2" s="8"/>
      <c r="D2" s="8"/>
      <c r="E2" s="8"/>
      <c r="F2" s="8"/>
    </row>
    <row r="3" spans="1:9" x14ac:dyDescent="0.3">
      <c r="A3" s="3"/>
      <c r="B3" s="3"/>
      <c r="C3" s="3"/>
      <c r="D3" s="3"/>
      <c r="E3" s="3"/>
      <c r="F3" s="3"/>
    </row>
    <row r="5" spans="1:9" x14ac:dyDescent="0.3">
      <c r="A5" s="114" t="s">
        <v>46</v>
      </c>
      <c r="B5" s="114"/>
      <c r="D5" s="115" t="s">
        <v>13</v>
      </c>
      <c r="E5" s="115"/>
      <c r="F5" s="91"/>
    </row>
    <row r="6" spans="1:9" x14ac:dyDescent="0.3">
      <c r="A6" s="3" t="s">
        <v>88</v>
      </c>
      <c r="D6" s="3"/>
      <c r="E6" s="3"/>
      <c r="F6" s="5"/>
      <c r="G6" s="3"/>
      <c r="H6" s="3"/>
      <c r="I6" s="1"/>
    </row>
    <row r="7" spans="1:9" x14ac:dyDescent="0.3">
      <c r="B7" s="44" t="s">
        <v>79</v>
      </c>
      <c r="D7" s="116" t="s">
        <v>82</v>
      </c>
      <c r="E7" s="116"/>
      <c r="F7" s="88"/>
    </row>
    <row r="8" spans="1:9" x14ac:dyDescent="0.3">
      <c r="D8" s="3"/>
      <c r="E8" s="2"/>
      <c r="F8" s="21"/>
    </row>
    <row r="9" spans="1:9" x14ac:dyDescent="0.3">
      <c r="A9" s="3" t="s">
        <v>1</v>
      </c>
      <c r="B9" s="88"/>
      <c r="D9" s="116" t="s">
        <v>45</v>
      </c>
      <c r="E9" s="116"/>
      <c r="F9" s="88"/>
    </row>
    <row r="10" spans="1:9" x14ac:dyDescent="0.3">
      <c r="A10" s="3" t="s">
        <v>2</v>
      </c>
      <c r="B10" s="89"/>
      <c r="D10" s="3"/>
      <c r="E10" s="2"/>
      <c r="F10" s="21"/>
    </row>
    <row r="11" spans="1:9" x14ac:dyDescent="0.3">
      <c r="A11" s="3" t="s">
        <v>3</v>
      </c>
      <c r="B11" s="90"/>
      <c r="D11" s="115" t="s">
        <v>14</v>
      </c>
      <c r="E11" s="115"/>
      <c r="F11" s="88"/>
    </row>
    <row r="12" spans="1:9" x14ac:dyDescent="0.3">
      <c r="A12" s="3" t="s">
        <v>4</v>
      </c>
      <c r="B12" s="92"/>
    </row>
    <row r="13" spans="1:9" x14ac:dyDescent="0.3">
      <c r="A13" s="3" t="s">
        <v>44</v>
      </c>
      <c r="B13" s="94"/>
    </row>
    <row r="14" spans="1:9" x14ac:dyDescent="0.3">
      <c r="A14" s="93" t="s">
        <v>76</v>
      </c>
      <c r="B14" s="97" t="e">
        <f>LOOKUP(B7, Tabla2[NECONOMICO], Tabla2[PLACA])</f>
        <v>#N/A</v>
      </c>
    </row>
    <row r="15" spans="1:9" x14ac:dyDescent="0.3">
      <c r="D15" s="113"/>
      <c r="E15" s="113"/>
      <c r="F15" s="113"/>
    </row>
    <row r="16" spans="1:9" x14ac:dyDescent="0.3">
      <c r="A16" s="5" t="s">
        <v>6</v>
      </c>
      <c r="D16" s="113"/>
      <c r="E16" s="113"/>
      <c r="F16" s="113"/>
    </row>
    <row r="17" spans="1:7" x14ac:dyDescent="0.3">
      <c r="A17" s="5"/>
    </row>
    <row r="18" spans="1:7" x14ac:dyDescent="0.3">
      <c r="A18" s="81" t="s">
        <v>5</v>
      </c>
      <c r="B18" s="82" t="s">
        <v>0</v>
      </c>
      <c r="C18" s="83" t="s">
        <v>7</v>
      </c>
      <c r="D18" s="84" t="s">
        <v>8</v>
      </c>
      <c r="E18" s="82" t="s">
        <v>9</v>
      </c>
      <c r="F18" s="85" t="s">
        <v>10</v>
      </c>
      <c r="G18" s="87" t="s">
        <v>92</v>
      </c>
    </row>
    <row r="19" spans="1:7" x14ac:dyDescent="0.3">
      <c r="A19" s="80"/>
      <c r="B19" s="32"/>
      <c r="C19" s="34"/>
      <c r="D19" s="35"/>
      <c r="E19" s="32"/>
      <c r="F19" s="32">
        <f>E19*D19</f>
        <v>0</v>
      </c>
      <c r="G19" s="86"/>
    </row>
    <row r="20" spans="1:7" x14ac:dyDescent="0.3">
      <c r="B20" s="7"/>
      <c r="D20" s="2"/>
      <c r="E20" s="33" t="s">
        <v>10</v>
      </c>
      <c r="F20" s="33">
        <f>SUBTOTAL(109,tbBody[Subtotal])</f>
        <v>0</v>
      </c>
    </row>
    <row r="21" spans="1:7" x14ac:dyDescent="0.3">
      <c r="B21" s="7"/>
      <c r="D21" s="2"/>
      <c r="E21" s="29" t="s">
        <v>11</v>
      </c>
      <c r="F21" s="29">
        <f>+F20*0.16</f>
        <v>0</v>
      </c>
    </row>
    <row r="22" spans="1:7" x14ac:dyDescent="0.3">
      <c r="B22" s="7"/>
      <c r="D22" s="2"/>
      <c r="E22" s="29" t="s">
        <v>12</v>
      </c>
      <c r="F22" s="29">
        <f>+F21+F20</f>
        <v>0</v>
      </c>
    </row>
    <row r="23" spans="1:7" x14ac:dyDescent="0.3">
      <c r="B23" s="7"/>
      <c r="D23" s="2"/>
    </row>
    <row r="24" spans="1:7" x14ac:dyDescent="0.3">
      <c r="D24" s="2"/>
    </row>
    <row r="25" spans="1:7" x14ac:dyDescent="0.3">
      <c r="D25" s="2"/>
    </row>
    <row r="26" spans="1:7" x14ac:dyDescent="0.3">
      <c r="D26" s="2"/>
    </row>
    <row r="27" spans="1:7" x14ac:dyDescent="0.3">
      <c r="D27" s="2"/>
    </row>
  </sheetData>
  <dataConsolidate/>
  <mergeCells count="8">
    <mergeCell ref="D15:D16"/>
    <mergeCell ref="E15:E16"/>
    <mergeCell ref="F15:F16"/>
    <mergeCell ref="A5:B5"/>
    <mergeCell ref="D11:E11"/>
    <mergeCell ref="D5:E5"/>
    <mergeCell ref="D7:E7"/>
    <mergeCell ref="D9:E9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2" r:id="rId4" name="_ActiveXWrapper5">
          <controlPr defaultSize="0" autoLine="0" autoPict="0" r:id="rId5">
            <anchor moveWithCells="1">
              <from>
                <xdr:col>4</xdr:col>
                <xdr:colOff>891540</xdr:colOff>
                <xdr:row>6</xdr:row>
                <xdr:rowOff>7620</xdr:rowOff>
              </from>
              <to>
                <xdr:col>6</xdr:col>
                <xdr:colOff>15240</xdr:colOff>
                <xdr:row>7</xdr:row>
                <xdr:rowOff>7620</xdr:rowOff>
              </to>
            </anchor>
          </controlPr>
        </control>
      </mc:Choice>
      <mc:Fallback>
        <control shapeId="1042" r:id="rId4" name="_ActiveXWrapper5"/>
      </mc:Fallback>
    </mc:AlternateContent>
    <mc:AlternateContent xmlns:mc="http://schemas.openxmlformats.org/markup-compatibility/2006">
      <mc:Choice Requires="x14">
        <control shapeId="1041" r:id="rId6" name="_ActiveXWrapper4">
          <controlPr defaultSize="0" autoLine="0" r:id="rId7">
            <anchor moveWithCells="1">
              <from>
                <xdr:col>3</xdr:col>
                <xdr:colOff>0</xdr:colOff>
                <xdr:row>14</xdr:row>
                <xdr:rowOff>0</xdr:rowOff>
              </from>
              <to>
                <xdr:col>3</xdr:col>
                <xdr:colOff>754380</xdr:colOff>
                <xdr:row>15</xdr:row>
                <xdr:rowOff>167640</xdr:rowOff>
              </to>
            </anchor>
          </controlPr>
        </control>
      </mc:Choice>
      <mc:Fallback>
        <control shapeId="1041" r:id="rId6" name="_ActiveXWrapper4"/>
      </mc:Fallback>
    </mc:AlternateContent>
    <mc:AlternateContent xmlns:mc="http://schemas.openxmlformats.org/markup-compatibility/2006">
      <mc:Choice Requires="x14">
        <control shapeId="1040" r:id="rId8" name="_ActiveXWrapper3">
          <controlPr defaultSize="0" autoLine="0" r:id="rId9">
            <anchor moveWithCells="1">
              <from>
                <xdr:col>4</xdr:col>
                <xdr:colOff>0</xdr:colOff>
                <xdr:row>14</xdr:row>
                <xdr:rowOff>7620</xdr:rowOff>
              </from>
              <to>
                <xdr:col>4</xdr:col>
                <xdr:colOff>754380</xdr:colOff>
                <xdr:row>15</xdr:row>
                <xdr:rowOff>175260</xdr:rowOff>
              </to>
            </anchor>
          </controlPr>
        </control>
      </mc:Choice>
      <mc:Fallback>
        <control shapeId="1040" r:id="rId8" name="_ActiveXWrapper3"/>
      </mc:Fallback>
    </mc:AlternateContent>
    <mc:AlternateContent xmlns:mc="http://schemas.openxmlformats.org/markup-compatibility/2006">
      <mc:Choice Requires="x14">
        <control shapeId="1034" r:id="rId10" name="_ActiveXWrapper1">
          <controlPr defaultSize="0" autoLine="0" r:id="rId11">
            <anchor moveWithCells="1">
              <from>
                <xdr:col>0</xdr:col>
                <xdr:colOff>22860</xdr:colOff>
                <xdr:row>6</xdr:row>
                <xdr:rowOff>15240</xdr:rowOff>
              </from>
              <to>
                <xdr:col>0</xdr:col>
                <xdr:colOff>1150620</xdr:colOff>
                <xdr:row>7</xdr:row>
                <xdr:rowOff>15240</xdr:rowOff>
              </to>
            </anchor>
          </controlPr>
        </control>
      </mc:Choice>
      <mc:Fallback>
        <control shapeId="1034" r:id="rId10" name="_ActiveXWrapper1"/>
      </mc:Fallback>
    </mc:AlternateContent>
    <mc:AlternateContent xmlns:mc="http://schemas.openxmlformats.org/markup-compatibility/2006">
      <mc:Choice Requires="x14">
        <control shapeId="1039" r:id="rId12" name="_ActiveXWrapper21">
          <controlPr defaultSize="0" autoLine="0" r:id="rId13">
            <anchor moveWithCells="1">
              <from>
                <xdr:col>5</xdr:col>
                <xdr:colOff>0</xdr:colOff>
                <xdr:row>14</xdr:row>
                <xdr:rowOff>7620</xdr:rowOff>
              </from>
              <to>
                <xdr:col>5</xdr:col>
                <xdr:colOff>754380</xdr:colOff>
                <xdr:row>15</xdr:row>
                <xdr:rowOff>175260</xdr:rowOff>
              </to>
            </anchor>
          </controlPr>
        </control>
      </mc:Choice>
      <mc:Fallback>
        <control shapeId="1039" r:id="rId12" name="_ActiveXWrapper21"/>
      </mc:Fallback>
    </mc:AlternateContent>
  </controls>
  <tableParts count="1"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3:I38"/>
  <sheetViews>
    <sheetView topLeftCell="A17" workbookViewId="0">
      <selection activeCell="A25" sqref="A25:I25"/>
    </sheetView>
  </sheetViews>
  <sheetFormatPr baseColWidth="10" defaultRowHeight="14.4" x14ac:dyDescent="0.3"/>
  <cols>
    <col min="1" max="1" width="24.109375" style="21" customWidth="1"/>
    <col min="6" max="6" width="15" customWidth="1"/>
  </cols>
  <sheetData>
    <row r="3" spans="1:9" ht="15.6" x14ac:dyDescent="0.3">
      <c r="A3" s="126" t="s">
        <v>26</v>
      </c>
      <c r="B3" s="126"/>
      <c r="C3" s="126"/>
      <c r="D3" s="126"/>
      <c r="E3" s="126"/>
      <c r="F3" s="126"/>
      <c r="G3" s="126"/>
      <c r="H3" s="126"/>
      <c r="I3" s="126"/>
    </row>
    <row r="4" spans="1:9" ht="15.6" x14ac:dyDescent="0.3">
      <c r="A4" s="126" t="s">
        <v>27</v>
      </c>
      <c r="B4" s="126"/>
      <c r="C4" s="126"/>
      <c r="D4" s="126"/>
      <c r="E4" s="126"/>
      <c r="F4" s="126"/>
      <c r="G4" s="126"/>
      <c r="H4" s="126"/>
      <c r="I4" s="126"/>
    </row>
    <row r="5" spans="1:9" ht="15.6" x14ac:dyDescent="0.3">
      <c r="A5" s="37"/>
      <c r="B5" s="37"/>
      <c r="C5" s="37"/>
      <c r="D5" s="37"/>
      <c r="E5" s="37"/>
      <c r="F5" s="37"/>
      <c r="G5" s="37"/>
      <c r="H5" s="37"/>
      <c r="I5" s="37"/>
    </row>
    <row r="6" spans="1:9" ht="15" thickBot="1" x14ac:dyDescent="0.35">
      <c r="A6" s="21" t="s">
        <v>95</v>
      </c>
      <c r="G6" s="17" t="s">
        <v>43</v>
      </c>
      <c r="I6" s="12"/>
    </row>
    <row r="7" spans="1:9" x14ac:dyDescent="0.3">
      <c r="A7" s="17">
        <v>1</v>
      </c>
    </row>
    <row r="8" spans="1:9" x14ac:dyDescent="0.3">
      <c r="G8" s="17" t="s">
        <v>48</v>
      </c>
    </row>
    <row r="9" spans="1:9" ht="15" thickBot="1" x14ac:dyDescent="0.35">
      <c r="A9" s="38" t="s">
        <v>28</v>
      </c>
      <c r="B9" s="39"/>
      <c r="C9" s="129"/>
      <c r="D9" s="129"/>
      <c r="E9" s="129"/>
      <c r="F9" s="129"/>
    </row>
    <row r="10" spans="1:9" ht="16.2" thickBot="1" x14ac:dyDescent="0.35">
      <c r="A10" s="18" t="s">
        <v>29</v>
      </c>
      <c r="B10" s="129"/>
      <c r="C10" s="129"/>
      <c r="D10" s="15" t="s">
        <v>30</v>
      </c>
      <c r="E10" s="11"/>
      <c r="F10" s="13"/>
    </row>
    <row r="11" spans="1:9" x14ac:dyDescent="0.3">
      <c r="A11" s="19"/>
      <c r="B11" s="14"/>
      <c r="C11" s="14"/>
      <c r="D11" s="14"/>
      <c r="E11" s="14"/>
      <c r="F11" s="14"/>
    </row>
    <row r="12" spans="1:9" x14ac:dyDescent="0.3">
      <c r="A12" s="20"/>
    </row>
    <row r="13" spans="1:9" x14ac:dyDescent="0.3">
      <c r="A13" s="127" t="s">
        <v>31</v>
      </c>
      <c r="B13" s="127"/>
      <c r="C13" s="127"/>
      <c r="D13" s="127"/>
      <c r="E13" s="127"/>
      <c r="F13" s="127"/>
      <c r="G13" s="127"/>
      <c r="H13" s="127"/>
      <c r="I13" s="127"/>
    </row>
    <row r="14" spans="1:9" x14ac:dyDescent="0.3">
      <c r="A14" s="17" t="s">
        <v>32</v>
      </c>
    </row>
    <row r="15" spans="1:9" ht="21" customHeight="1" thickBot="1" x14ac:dyDescent="0.35">
      <c r="A15" s="15" t="s">
        <v>96</v>
      </c>
      <c r="B15" s="128" t="e">
        <f>LOOKUP(B22, Tabla2[NECONOMICO], Tabla2[CATEGORIA])</f>
        <v>#N/A</v>
      </c>
      <c r="C15" s="128"/>
      <c r="D15" s="27"/>
    </row>
    <row r="16" spans="1:9" x14ac:dyDescent="0.3">
      <c r="A16" s="18"/>
      <c r="B16" s="10"/>
      <c r="C16" s="10"/>
      <c r="D16" s="10"/>
    </row>
    <row r="17" spans="1:9" ht="18" customHeight="1" thickBot="1" x14ac:dyDescent="0.35">
      <c r="A17" s="28" t="s">
        <v>80</v>
      </c>
      <c r="B17" s="128" t="e">
        <f>LOOKUP(B22, Tabla2[NECONOMICO], Tabla2[TIPO])</f>
        <v>#N/A</v>
      </c>
      <c r="C17" s="128"/>
      <c r="D17" s="27"/>
      <c r="E17" s="130" t="s">
        <v>97</v>
      </c>
      <c r="F17" s="130"/>
      <c r="G17" s="131" t="e">
        <f>LOOKUP(B22, Tabla2[NECONOMICO], Tabla2[CENTRO_TRABAJO])</f>
        <v>#N/A</v>
      </c>
      <c r="H17" s="131"/>
      <c r="I17" s="131"/>
    </row>
    <row r="18" spans="1:9" x14ac:dyDescent="0.3">
      <c r="A18" s="18"/>
      <c r="B18" s="10"/>
      <c r="C18" s="10"/>
      <c r="D18" s="10"/>
    </row>
    <row r="19" spans="1:9" x14ac:dyDescent="0.3">
      <c r="A19" s="17"/>
    </row>
    <row r="20" spans="1:9" x14ac:dyDescent="0.3">
      <c r="A20" s="17" t="s">
        <v>33</v>
      </c>
    </row>
    <row r="21" spans="1:9" ht="23.25" customHeight="1" thickBot="1" x14ac:dyDescent="0.35">
      <c r="A21" s="18" t="s">
        <v>34</v>
      </c>
      <c r="B21" s="131" t="e">
        <f>LOOKUP(B22, Tabla2[NECONOMICO], Tabla2[MARCA])</f>
        <v>#N/A</v>
      </c>
      <c r="C21" s="131"/>
      <c r="D21" s="131"/>
      <c r="E21" s="119" t="s">
        <v>98</v>
      </c>
      <c r="F21" s="119"/>
      <c r="G21" s="131" t="e">
        <f>LOOKUP(B22, Tabla2[NECONOMICO], Tabla2[MODELO])</f>
        <v>#N/A</v>
      </c>
      <c r="H21" s="131"/>
      <c r="I21" s="131"/>
    </row>
    <row r="22" spans="1:9" ht="23.25" customHeight="1" thickBot="1" x14ac:dyDescent="0.35">
      <c r="A22" s="18" t="s">
        <v>35</v>
      </c>
      <c r="B22" s="124" t="e">
        <f>LOOKUP(A7, tbOrdenHeader[No Orden], tbOrdenHeader[No Equipo])</f>
        <v>#N/A</v>
      </c>
      <c r="C22" s="124"/>
      <c r="D22" s="124"/>
      <c r="E22" s="119" t="s">
        <v>36</v>
      </c>
      <c r="F22" s="119"/>
      <c r="G22" s="125"/>
      <c r="H22" s="125"/>
      <c r="I22" s="125"/>
    </row>
    <row r="23" spans="1:9" ht="15" thickBot="1" x14ac:dyDescent="0.35">
      <c r="A23" s="17"/>
    </row>
    <row r="24" spans="1:9" ht="23.25" customHeight="1" thickBot="1" x14ac:dyDescent="0.35">
      <c r="A24" s="120" t="s">
        <v>37</v>
      </c>
      <c r="B24" s="121"/>
      <c r="C24" s="121"/>
      <c r="D24" s="121"/>
      <c r="E24" s="121"/>
      <c r="F24" s="121"/>
      <c r="G24" s="121"/>
      <c r="H24" s="121"/>
      <c r="I24" s="122"/>
    </row>
    <row r="25" spans="1:9" ht="126.75" customHeight="1" thickBot="1" x14ac:dyDescent="0.35">
      <c r="A25" s="120"/>
      <c r="B25" s="121"/>
      <c r="C25" s="121"/>
      <c r="D25" s="121"/>
      <c r="E25" s="121"/>
      <c r="F25" s="121"/>
      <c r="G25" s="121"/>
      <c r="H25" s="121"/>
      <c r="I25" s="122"/>
    </row>
    <row r="26" spans="1:9" ht="27" customHeight="1" thickBot="1" x14ac:dyDescent="0.35">
      <c r="A26" s="120" t="s">
        <v>47</v>
      </c>
      <c r="B26" s="121"/>
      <c r="C26" s="121"/>
      <c r="D26" s="121"/>
      <c r="E26" s="121"/>
      <c r="F26" s="121"/>
      <c r="G26" s="121"/>
      <c r="H26" s="121"/>
      <c r="I26" s="122"/>
    </row>
    <row r="27" spans="1:9" x14ac:dyDescent="0.3">
      <c r="A27" s="22"/>
    </row>
    <row r="28" spans="1:9" x14ac:dyDescent="0.3">
      <c r="A28" s="23"/>
    </row>
    <row r="29" spans="1:9" x14ac:dyDescent="0.3">
      <c r="A29" s="118" t="s">
        <v>38</v>
      </c>
      <c r="B29" s="118"/>
      <c r="C29" s="118"/>
      <c r="D29" s="118"/>
      <c r="E29" s="118"/>
      <c r="F29" s="118"/>
      <c r="G29" s="118"/>
    </row>
    <row r="30" spans="1:9" x14ac:dyDescent="0.3">
      <c r="A30" s="20"/>
    </row>
    <row r="31" spans="1:9" ht="28.5" customHeight="1" thickBot="1" x14ac:dyDescent="0.35">
      <c r="A31" s="128" t="s">
        <v>39</v>
      </c>
      <c r="B31" s="128"/>
      <c r="F31" s="128" t="s">
        <v>40</v>
      </c>
      <c r="G31" s="128"/>
      <c r="H31" s="128"/>
    </row>
    <row r="32" spans="1:9" x14ac:dyDescent="0.3">
      <c r="A32" s="123"/>
      <c r="B32" s="123"/>
      <c r="C32" s="7"/>
    </row>
    <row r="33" spans="1:3" x14ac:dyDescent="0.3">
      <c r="A33" s="24"/>
      <c r="B33" s="10"/>
      <c r="C33" s="25"/>
    </row>
    <row r="34" spans="1:3" x14ac:dyDescent="0.3">
      <c r="A34" s="17"/>
    </row>
    <row r="35" spans="1:3" x14ac:dyDescent="0.3">
      <c r="A35" s="16" t="s">
        <v>41</v>
      </c>
      <c r="B35" s="10"/>
      <c r="C35" s="16"/>
    </row>
    <row r="36" spans="1:3" ht="15" thickBot="1" x14ac:dyDescent="0.35">
      <c r="A36" s="26"/>
      <c r="B36" s="10"/>
      <c r="C36" s="25"/>
    </row>
    <row r="37" spans="1:3" x14ac:dyDescent="0.3">
      <c r="A37" s="24" t="s">
        <v>42</v>
      </c>
      <c r="B37" s="117"/>
      <c r="C37" s="118"/>
    </row>
    <row r="38" spans="1:3" x14ac:dyDescent="0.3">
      <c r="B38" s="117"/>
      <c r="C38" s="118"/>
    </row>
  </sheetData>
  <dataConsolidate/>
  <mergeCells count="24">
    <mergeCell ref="A3:I3"/>
    <mergeCell ref="A13:I13"/>
    <mergeCell ref="A31:B31"/>
    <mergeCell ref="F31:H31"/>
    <mergeCell ref="C9:F9"/>
    <mergeCell ref="B10:C10"/>
    <mergeCell ref="E17:F17"/>
    <mergeCell ref="A24:I24"/>
    <mergeCell ref="A25:I25"/>
    <mergeCell ref="E21:F21"/>
    <mergeCell ref="A4:I4"/>
    <mergeCell ref="G21:I21"/>
    <mergeCell ref="B21:D21"/>
    <mergeCell ref="B15:C15"/>
    <mergeCell ref="B17:C17"/>
    <mergeCell ref="G17:I17"/>
    <mergeCell ref="B37:B38"/>
    <mergeCell ref="C37:C38"/>
    <mergeCell ref="E22:F22"/>
    <mergeCell ref="A26:I26"/>
    <mergeCell ref="A32:B32"/>
    <mergeCell ref="A29:G29"/>
    <mergeCell ref="B22:D22"/>
    <mergeCell ref="G22:I22"/>
  </mergeCells>
  <dataValidations count="1">
    <dataValidation type="list" allowBlank="1" showInputMessage="1" showErrorMessage="1" promptTitle="Seleccion de orden" prompt="Seleccione el numero de orden deseada para que el formato se llene." sqref="A7">
      <formula1>tbOrdenHeaderOrdenNumber</formula1>
    </dataValidation>
  </dataValidations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2:I18"/>
  <sheetViews>
    <sheetView tabSelected="1" zoomScale="90" zoomScaleNormal="90" workbookViewId="0">
      <selection activeCell="A6" sqref="A6"/>
    </sheetView>
  </sheetViews>
  <sheetFormatPr baseColWidth="10" defaultRowHeight="14.4" x14ac:dyDescent="0.3"/>
  <cols>
    <col min="1" max="1" width="20.6640625" customWidth="1"/>
    <col min="2" max="2" width="27" customWidth="1"/>
    <col min="3" max="3" width="13.109375" customWidth="1"/>
    <col min="4" max="4" width="19" customWidth="1"/>
    <col min="5" max="5" width="15.5546875" customWidth="1"/>
    <col min="6" max="7" width="14.109375" customWidth="1"/>
    <col min="9" max="9" width="14.77734375" customWidth="1"/>
  </cols>
  <sheetData>
    <row r="2" spans="1:9" ht="21" x14ac:dyDescent="0.4">
      <c r="C2" s="36" t="s">
        <v>16</v>
      </c>
    </row>
    <row r="5" spans="1:9" x14ac:dyDescent="0.3">
      <c r="A5" s="6" t="s">
        <v>17</v>
      </c>
      <c r="C5" s="3" t="s">
        <v>18</v>
      </c>
      <c r="D5" s="1"/>
      <c r="E5" s="1" t="s">
        <v>106</v>
      </c>
      <c r="H5" s="1" t="s">
        <v>107</v>
      </c>
    </row>
    <row r="6" spans="1:9" x14ac:dyDescent="0.3">
      <c r="A6" s="111" t="s">
        <v>105</v>
      </c>
      <c r="C6" s="111" t="s">
        <v>78</v>
      </c>
      <c r="E6" s="112">
        <v>12</v>
      </c>
      <c r="H6" s="112">
        <v>12</v>
      </c>
    </row>
    <row r="7" spans="1:9" ht="15" thickBot="1" x14ac:dyDescent="0.35"/>
    <row r="8" spans="1:9" ht="15" thickBot="1" x14ac:dyDescent="0.35">
      <c r="A8" s="132" t="s">
        <v>19</v>
      </c>
      <c r="B8" s="133"/>
      <c r="C8" s="133"/>
      <c r="D8" s="133"/>
      <c r="E8" s="133"/>
      <c r="F8" s="133"/>
      <c r="G8" s="133"/>
      <c r="H8" s="133"/>
      <c r="I8" s="134"/>
    </row>
    <row r="9" spans="1:9" x14ac:dyDescent="0.3">
      <c r="A9" s="110"/>
      <c r="B9" s="110"/>
      <c r="C9" s="110"/>
      <c r="D9" s="110"/>
      <c r="E9" s="110"/>
      <c r="F9" s="110"/>
      <c r="G9" s="110"/>
      <c r="H9" s="110"/>
      <c r="I9" s="110"/>
    </row>
    <row r="10" spans="1:9" ht="15" thickBot="1" x14ac:dyDescent="0.35">
      <c r="A10" s="105" t="s">
        <v>17</v>
      </c>
      <c r="B10" s="9" t="s">
        <v>18</v>
      </c>
      <c r="C10" s="9" t="s">
        <v>49</v>
      </c>
      <c r="D10" s="9" t="s">
        <v>7</v>
      </c>
      <c r="E10" s="9" t="s">
        <v>9</v>
      </c>
      <c r="F10" s="9" t="s">
        <v>24</v>
      </c>
      <c r="G10" s="9" t="s">
        <v>10</v>
      </c>
      <c r="H10" s="9" t="s">
        <v>23</v>
      </c>
      <c r="I10" s="106" t="s">
        <v>25</v>
      </c>
    </row>
    <row r="11" spans="1:9" ht="15" thickTop="1" x14ac:dyDescent="0.3">
      <c r="A11" s="107"/>
      <c r="B11" s="108"/>
      <c r="C11" s="108"/>
      <c r="D11" s="108"/>
      <c r="E11" s="108"/>
      <c r="F11" s="108"/>
      <c r="G11" s="108">
        <f>+Tabla8[Cantidad]*Tabla8[Importe]</f>
        <v>0</v>
      </c>
      <c r="H11" s="108"/>
      <c r="I11" s="109"/>
    </row>
    <row r="14" spans="1:9" x14ac:dyDescent="0.3">
      <c r="A14" s="1" t="s">
        <v>108</v>
      </c>
      <c r="B14" s="4"/>
      <c r="C14" s="3" t="s">
        <v>20</v>
      </c>
      <c r="D14" s="4"/>
    </row>
    <row r="15" spans="1:9" x14ac:dyDescent="0.3">
      <c r="A15" s="1"/>
    </row>
    <row r="16" spans="1:9" x14ac:dyDescent="0.3">
      <c r="A16" s="1" t="s">
        <v>21</v>
      </c>
      <c r="B16" s="4"/>
      <c r="C16" s="3" t="s">
        <v>20</v>
      </c>
      <c r="D16" s="4"/>
    </row>
    <row r="17" spans="1:4" x14ac:dyDescent="0.3">
      <c r="A17" s="1"/>
    </row>
    <row r="18" spans="1:4" x14ac:dyDescent="0.3">
      <c r="A18" s="1" t="s">
        <v>22</v>
      </c>
      <c r="B18" s="4"/>
      <c r="C18" s="3" t="s">
        <v>20</v>
      </c>
      <c r="D18" s="4"/>
    </row>
  </sheetData>
  <dataConsolidate/>
  <mergeCells count="1">
    <mergeCell ref="A8:I8"/>
  </mergeCells>
  <dataValidations count="2">
    <dataValidation type="list" allowBlank="1" showInputMessage="1" showErrorMessage="1" sqref="A6">
      <formula1>Centro_de_costo</formula1>
    </dataValidation>
    <dataValidation type="list" allowBlank="1" showInputMessage="1" showErrorMessage="1" sqref="C6">
      <formula1>EquiposList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51" r:id="rId4" name="_ActiveXWrapper1">
          <controlPr defaultSize="0" autoLine="0" autoPict="0" r:id="rId5">
            <anchor moveWithCells="1">
              <from>
                <xdr:col>8</xdr:col>
                <xdr:colOff>137160</xdr:colOff>
                <xdr:row>4</xdr:row>
                <xdr:rowOff>7620</xdr:rowOff>
              </from>
              <to>
                <xdr:col>9</xdr:col>
                <xdr:colOff>15240</xdr:colOff>
                <xdr:row>6</xdr:row>
                <xdr:rowOff>0</xdr:rowOff>
              </to>
            </anchor>
          </controlPr>
        </control>
      </mc:Choice>
      <mc:Fallback>
        <control shapeId="2051" r:id="rId4" name="_ActiveXWrapper1"/>
      </mc:Fallback>
    </mc:AlternateContent>
  </controls>
  <tableParts count="1"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F1"/>
  <sheetViews>
    <sheetView workbookViewId="0">
      <selection activeCell="C17" sqref="C17"/>
    </sheetView>
  </sheetViews>
  <sheetFormatPr baseColWidth="10" defaultRowHeight="14.4" x14ac:dyDescent="0.3"/>
  <cols>
    <col min="1" max="1" width="14.44140625" customWidth="1"/>
    <col min="2" max="2" width="12.109375" customWidth="1"/>
    <col min="6" max="6" width="11.5546875" customWidth="1"/>
  </cols>
  <sheetData>
    <row r="1" spans="1:6" x14ac:dyDescent="0.3">
      <c r="A1" s="99" t="s">
        <v>99</v>
      </c>
      <c r="B1" s="100" t="s">
        <v>100</v>
      </c>
      <c r="C1" s="101" t="s">
        <v>101</v>
      </c>
      <c r="D1" s="102" t="s">
        <v>102</v>
      </c>
      <c r="E1" s="103" t="s">
        <v>103</v>
      </c>
      <c r="F1" s="104" t="s">
        <v>104</v>
      </c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G2"/>
  <sheetViews>
    <sheetView workbookViewId="0">
      <selection activeCell="A11" sqref="A11"/>
    </sheetView>
  </sheetViews>
  <sheetFormatPr baseColWidth="10" defaultRowHeight="14.4" x14ac:dyDescent="0.3"/>
  <cols>
    <col min="1" max="1" width="22.21875" customWidth="1"/>
    <col min="2" max="2" width="11.6640625" customWidth="1"/>
    <col min="3" max="3" width="15.44140625" customWidth="1"/>
    <col min="4" max="4" width="12.109375" customWidth="1"/>
    <col min="5" max="5" width="17.33203125" style="77" customWidth="1"/>
    <col min="7" max="7" width="17.6640625" customWidth="1"/>
    <col min="8" max="8" width="2.33203125" customWidth="1"/>
    <col min="9" max="9" width="9.77734375" customWidth="1"/>
    <col min="11" max="11" width="15.33203125" customWidth="1"/>
  </cols>
  <sheetData>
    <row r="1" spans="1:7" ht="14.4" customHeight="1" x14ac:dyDescent="0.3">
      <c r="A1" s="73" t="s">
        <v>83</v>
      </c>
      <c r="B1" s="73" t="s">
        <v>89</v>
      </c>
      <c r="C1" s="73" t="s">
        <v>4</v>
      </c>
      <c r="D1" s="73" t="s">
        <v>90</v>
      </c>
      <c r="E1" s="76" t="s">
        <v>13</v>
      </c>
      <c r="F1" s="75" t="s">
        <v>91</v>
      </c>
      <c r="G1" s="74" t="s">
        <v>14</v>
      </c>
    </row>
    <row r="2" spans="1:7" ht="14.4" customHeight="1" x14ac:dyDescent="0.3">
      <c r="B2" s="44"/>
      <c r="E2" s="76"/>
      <c r="F2" s="75"/>
      <c r="G2" s="2"/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E2"/>
  <sheetViews>
    <sheetView workbookViewId="0">
      <selection activeCell="C11" sqref="C11"/>
    </sheetView>
  </sheetViews>
  <sheetFormatPr baseColWidth="10" defaultRowHeight="14.4" x14ac:dyDescent="0.3"/>
  <sheetData>
    <row r="1" spans="1:5" ht="28.8" x14ac:dyDescent="0.3">
      <c r="A1" t="s">
        <v>84</v>
      </c>
      <c r="B1" s="30" t="s">
        <v>5</v>
      </c>
      <c r="C1" s="31" t="s">
        <v>8</v>
      </c>
      <c r="D1" s="30" t="s">
        <v>9</v>
      </c>
      <c r="E1" s="30" t="s">
        <v>10</v>
      </c>
    </row>
    <row r="2" spans="1:5" x14ac:dyDescent="0.3">
      <c r="B2" s="47"/>
      <c r="C2" s="79"/>
      <c r="D2" s="78"/>
      <c r="E2" s="78"/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Precios</vt:lpstr>
      <vt:lpstr>Inventario</vt:lpstr>
      <vt:lpstr>Captura</vt:lpstr>
      <vt:lpstr>OrdServ</vt:lpstr>
      <vt:lpstr>Reporte</vt:lpstr>
      <vt:lpstr>Presupuesto</vt:lpstr>
      <vt:lpstr>DBOH</vt:lpstr>
      <vt:lpstr>DBOB</vt:lpstr>
      <vt:lpstr>Centro_de_costo</vt:lpstr>
      <vt:lpstr>Presupuesto!Criterios</vt:lpstr>
      <vt:lpstr>EquiposList</vt:lpstr>
      <vt:lpstr>tbOrdenHeaderOrdenNumber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Administración</dc:creator>
  <cp:lastModifiedBy>Jonathan Vallejo</cp:lastModifiedBy>
  <cp:lastPrinted>2015-02-09T17:58:49Z</cp:lastPrinted>
  <dcterms:created xsi:type="dcterms:W3CDTF">2015-02-09T15:55:04Z</dcterms:created>
  <dcterms:modified xsi:type="dcterms:W3CDTF">2015-05-08T17:13:32Z</dcterms:modified>
</cp:coreProperties>
</file>