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u\Documents\UBC 2018\ELEC 491\PSIM\"/>
    </mc:Choice>
  </mc:AlternateContent>
  <xr:revisionPtr revIDLastSave="0" documentId="13_ncr:1_{99BE1365-AA36-4FDB-880C-CFFEE5588124}" xr6:coauthVersionLast="37" xr6:coauthVersionMax="37" xr10:uidLastSave="{00000000-0000-0000-0000-000000000000}"/>
  <bookViews>
    <workbookView xWindow="0" yWindow="0" windowWidth="17268" windowHeight="8112" xr2:uid="{67BF1C96-2BA9-42EE-97D3-A2169B5795C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M3" i="1"/>
  <c r="F8" i="1" l="1"/>
  <c r="F7" i="1"/>
  <c r="L3" i="1"/>
  <c r="C7" i="1" s="1"/>
  <c r="D7" i="1" s="1"/>
  <c r="E8" i="1" s="1"/>
  <c r="E3" i="1"/>
  <c r="D3" i="1"/>
  <c r="J3" i="1" s="1"/>
  <c r="I3" i="1" l="1"/>
  <c r="K3" i="1"/>
  <c r="K7" i="1"/>
  <c r="J8" i="1"/>
  <c r="E7" i="1"/>
  <c r="J7" i="1" s="1"/>
  <c r="L8" i="1"/>
  <c r="M8" i="1" s="1"/>
  <c r="L7" i="1"/>
  <c r="M7" i="1" s="1"/>
</calcChain>
</file>

<file path=xl/sharedStrings.xml><?xml version="1.0" encoding="utf-8"?>
<sst xmlns="http://schemas.openxmlformats.org/spreadsheetml/2006/main" count="32" uniqueCount="25">
  <si>
    <t>Buck</t>
  </si>
  <si>
    <t>Input Voltage</t>
  </si>
  <si>
    <t>Output Voltage</t>
  </si>
  <si>
    <t>Max Output Power</t>
  </si>
  <si>
    <t>Max Load Current</t>
  </si>
  <si>
    <t>Duty Cycle</t>
  </si>
  <si>
    <t>Current Ripple</t>
  </si>
  <si>
    <t>Voltage Ripple</t>
  </si>
  <si>
    <t>Switching Frequency</t>
  </si>
  <si>
    <t>L</t>
  </si>
  <si>
    <t>C</t>
  </si>
  <si>
    <t>R</t>
  </si>
  <si>
    <t>Boost</t>
  </si>
  <si>
    <t>Source Current (Assuming no Losses</t>
  </si>
  <si>
    <t>Min voltage?</t>
  </si>
  <si>
    <t xml:space="preserve">Max Output Current </t>
  </si>
  <si>
    <t xml:space="preserve">Input current </t>
  </si>
  <si>
    <t xml:space="preserve">L </t>
  </si>
  <si>
    <t xml:space="preserve">Switching Frequency </t>
  </si>
  <si>
    <t>ton</t>
  </si>
  <si>
    <t>toff</t>
  </si>
  <si>
    <t xml:space="preserve"> </t>
  </si>
  <si>
    <t>Rload</t>
  </si>
  <si>
    <t>Req Current</t>
  </si>
  <si>
    <t>Rloadreq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</si>
</sst>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FD21-F61D-491E-9A6B-3E840ADEFBC4}">
  <dimension ref="A1:O19"/>
  <sheetViews>
    <sheetView tabSelected="1" workbookViewId="0">
      <selection activeCell="J3" sqref="J3"/>
    </sheetView>
  </sheetViews>
  <sheetFormatPr defaultRowHeight="14.4" x14ac:dyDescent="0.55000000000000004"/>
  <cols>
    <col min="1" max="1" width="11.20703125" bestFit="1" customWidth="1"/>
    <col min="2" max="2" width="17.62890625" customWidth="1"/>
    <col min="3" max="3" width="17.3671875" customWidth="1"/>
    <col min="4" max="4" width="15.9453125" customWidth="1"/>
    <col min="5" max="5" width="11.41796875" bestFit="1" customWidth="1"/>
    <col min="6" max="7" width="13.7890625" bestFit="1" customWidth="1"/>
    <col min="8" max="8" width="16.89453125" bestFit="1" customWidth="1"/>
    <col min="9" max="9" width="17.3125" bestFit="1" customWidth="1"/>
    <col min="10" max="10" width="11.68359375" bestFit="1" customWidth="1"/>
    <col min="11" max="11" width="9.68359375" bestFit="1" customWidth="1"/>
    <col min="12" max="12" width="29.15625" customWidth="1"/>
    <col min="13" max="13" width="10.68359375" bestFit="1" customWidth="1"/>
    <col min="14" max="14" width="10.1015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22</v>
      </c>
      <c r="N2" t="s">
        <v>23</v>
      </c>
      <c r="O2" t="s">
        <v>24</v>
      </c>
    </row>
    <row r="3" spans="1:15" x14ac:dyDescent="0.55000000000000004">
      <c r="A3">
        <v>72</v>
      </c>
      <c r="B3">
        <v>12</v>
      </c>
      <c r="C3">
        <v>800</v>
      </c>
      <c r="D3">
        <f>C3/B3</f>
        <v>66.666666666666671</v>
      </c>
      <c r="E3">
        <f>B3/A3</f>
        <v>0.16666666666666666</v>
      </c>
      <c r="F3">
        <v>1</v>
      </c>
      <c r="G3">
        <v>0.01</v>
      </c>
      <c r="H3">
        <v>30000</v>
      </c>
      <c r="I3">
        <f>(B3*(1-E3))/(D3*F3*H3)</f>
        <v>4.9999999999999996E-6</v>
      </c>
      <c r="J3">
        <f>(F3*D3)/(8*H3*G3*B3)</f>
        <v>2.3148148148148151E-3</v>
      </c>
      <c r="K3">
        <f>B3/D3</f>
        <v>0.18</v>
      </c>
      <c r="L3">
        <f>C3/A3</f>
        <v>11.111111111111111</v>
      </c>
      <c r="M3">
        <f>B3/D3</f>
        <v>0.18</v>
      </c>
      <c r="N3">
        <v>10</v>
      </c>
      <c r="O3">
        <f>12/N3</f>
        <v>1.2</v>
      </c>
    </row>
    <row r="5" spans="1:15" x14ac:dyDescent="0.55000000000000004">
      <c r="A5" t="s">
        <v>12</v>
      </c>
    </row>
    <row r="6" spans="1:15" x14ac:dyDescent="0.55000000000000004">
      <c r="A6" t="s">
        <v>1</v>
      </c>
      <c r="B6" t="s">
        <v>2</v>
      </c>
      <c r="C6" t="s">
        <v>15</v>
      </c>
      <c r="D6" t="s">
        <v>3</v>
      </c>
      <c r="E6" t="s">
        <v>16</v>
      </c>
      <c r="F6" t="s">
        <v>5</v>
      </c>
      <c r="G6" t="s">
        <v>6</v>
      </c>
      <c r="H6" t="s">
        <v>7</v>
      </c>
      <c r="I6" t="s">
        <v>18</v>
      </c>
      <c r="J6" t="s">
        <v>17</v>
      </c>
      <c r="K6" t="s">
        <v>10</v>
      </c>
      <c r="L6" t="s">
        <v>19</v>
      </c>
      <c r="M6" t="s">
        <v>20</v>
      </c>
    </row>
    <row r="7" spans="1:15" x14ac:dyDescent="0.55000000000000004">
      <c r="A7">
        <v>36</v>
      </c>
      <c r="B7">
        <v>72</v>
      </c>
      <c r="C7">
        <f>L3</f>
        <v>11.111111111111111</v>
      </c>
      <c r="D7">
        <f>C7*B7</f>
        <v>800</v>
      </c>
      <c r="E7">
        <f>D7/A7</f>
        <v>22.222222222222221</v>
      </c>
      <c r="F7">
        <f>1-(A7/B7)</f>
        <v>0.5</v>
      </c>
      <c r="G7">
        <v>1</v>
      </c>
      <c r="H7">
        <v>0.01</v>
      </c>
      <c r="I7">
        <v>36800</v>
      </c>
      <c r="J7">
        <f>(A7*F7)/(E7*G7*I7)</f>
        <v>2.2010869565217393E-5</v>
      </c>
      <c r="K7">
        <f>(C7*F7)/(B7*H7*I7)</f>
        <v>2.0967525496511002E-4</v>
      </c>
      <c r="L7">
        <f>F7*(1/I7)</f>
        <v>1.3586956521739131E-5</v>
      </c>
      <c r="M7">
        <f>(1/I7)-L7</f>
        <v>1.3586956521739131E-5</v>
      </c>
    </row>
    <row r="8" spans="1:15" x14ac:dyDescent="0.55000000000000004">
      <c r="A8">
        <v>20</v>
      </c>
      <c r="E8">
        <f>D7/A8</f>
        <v>40</v>
      </c>
      <c r="F8">
        <f>1-(A8/B7)</f>
        <v>0.72222222222222221</v>
      </c>
      <c r="J8">
        <f>(A8*F8)/(E8*G7*I7)</f>
        <v>9.8128019323671491E-6</v>
      </c>
      <c r="L8">
        <f>F8*(1/I7)</f>
        <v>1.9625603864734302E-5</v>
      </c>
      <c r="M8">
        <f>(1/I7)-L8</f>
        <v>7.5483091787439603E-6</v>
      </c>
    </row>
    <row r="9" spans="1:15" x14ac:dyDescent="0.55000000000000004">
      <c r="A9" t="s">
        <v>14</v>
      </c>
    </row>
    <row r="19" spans="5:5" x14ac:dyDescent="0.55000000000000004">
      <c r="E19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Hunter King</dc:creator>
  <cp:lastModifiedBy>Jonathan Hunter King</cp:lastModifiedBy>
  <dcterms:created xsi:type="dcterms:W3CDTF">2018-10-11T20:30:35Z</dcterms:created>
  <dcterms:modified xsi:type="dcterms:W3CDTF">2018-10-27T00:24:22Z</dcterms:modified>
</cp:coreProperties>
</file>