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42958576346e4/Documents/"/>
    </mc:Choice>
  </mc:AlternateContent>
  <xr:revisionPtr revIDLastSave="0" documentId="8_{5EE2789B-7CD8-4C2B-BC30-A1F98E2A6EBA}" xr6:coauthVersionLast="45" xr6:coauthVersionMax="45" xr10:uidLastSave="{00000000-0000-0000-0000-000000000000}"/>
  <bookViews>
    <workbookView xWindow="-120" yWindow="-120" windowWidth="29040" windowHeight="15840" activeTab="1" xr2:uid="{ACAAA5F7-5D7E-4D67-9AD0-EC932FCAED03}"/>
  </bookViews>
  <sheets>
    <sheet name="Daftar" sheetId="1" r:id="rId1"/>
    <sheet name="Pr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2" l="1"/>
  <c r="I27" i="2"/>
  <c r="I26" i="2"/>
  <c r="H28" i="2"/>
  <c r="G28" i="2"/>
  <c r="H27" i="2"/>
  <c r="G27" i="2"/>
  <c r="H26" i="2"/>
  <c r="G26" i="2"/>
  <c r="F28" i="2"/>
  <c r="D28" i="2"/>
  <c r="F27" i="2"/>
  <c r="D27" i="2"/>
  <c r="F26" i="2"/>
  <c r="E14" i="2"/>
  <c r="D26" i="2"/>
  <c r="E18" i="2"/>
  <c r="E17" i="2"/>
  <c r="E16" i="2"/>
  <c r="E15" i="2"/>
  <c r="J27" i="2" l="1"/>
  <c r="J28" i="2"/>
  <c r="J26" i="2"/>
  <c r="J29" i="2" l="1"/>
</calcChain>
</file>

<file path=xl/sharedStrings.xml><?xml version="1.0" encoding="utf-8"?>
<sst xmlns="http://schemas.openxmlformats.org/spreadsheetml/2006/main" count="94" uniqueCount="42">
  <si>
    <t>PEMERINTAH KABUPATEN BANGLI</t>
  </si>
  <si>
    <t>DINAS PENDIDIKAN PEMUDA DAN OLAH RAGA</t>
  </si>
  <si>
    <t xml:space="preserve">SD NEGERI 1 PENINJOAN </t>
  </si>
  <si>
    <t>Alamat : Dusun Peninjoan , kec. Tembuku , Kab. Bangli</t>
  </si>
  <si>
    <r>
      <t>SURAT</t>
    </r>
    <r>
      <rPr>
        <b/>
        <sz val="12"/>
        <color theme="1"/>
        <rFont val="Times New Roman"/>
        <family val="1"/>
      </rPr>
      <t xml:space="preserve"> </t>
    </r>
    <r>
      <rPr>
        <b/>
        <u/>
        <sz val="12"/>
        <color rgb="FF000000"/>
        <rFont val="Times New Roman"/>
        <family val="1"/>
      </rPr>
      <t>KETERANGAN</t>
    </r>
    <r>
      <rPr>
        <b/>
        <sz val="12"/>
        <color theme="1"/>
        <rFont val="Times New Roman"/>
        <family val="1"/>
      </rPr>
      <t xml:space="preserve"> </t>
    </r>
    <r>
      <rPr>
        <b/>
        <u/>
        <sz val="12"/>
        <color rgb="FF000000"/>
        <rFont val="Times New Roman"/>
        <family val="1"/>
      </rPr>
      <t>NILAI</t>
    </r>
    <r>
      <rPr>
        <b/>
        <sz val="12"/>
        <color theme="1"/>
        <rFont val="Times New Roman"/>
        <family val="1"/>
      </rPr>
      <t xml:space="preserve"> </t>
    </r>
    <r>
      <rPr>
        <b/>
        <u/>
        <sz val="12"/>
        <color rgb="FF000000"/>
        <rFont val="Times New Roman"/>
        <family val="1"/>
      </rPr>
      <t>RAPOR</t>
    </r>
  </si>
  <si>
    <t>Yang bertanda tangan di bawah ini Kepala SD Negeri 1 Peninjoan Kabupate/Kota Bangli menerangkan bahwa :</t>
  </si>
  <si>
    <t>Nama</t>
  </si>
  <si>
    <t>Tempat tanggal lahir</t>
  </si>
  <si>
    <t>NIS</t>
  </si>
  <si>
    <t>NISN</t>
  </si>
  <si>
    <t>Sekolah</t>
  </si>
  <si>
    <t>:</t>
  </si>
  <si>
    <r>
      <t>Akumulasi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Nilai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Rapor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5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(lima)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semester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terakhir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yang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bersangkutan,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sebagai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berikut:</t>
    </r>
  </si>
  <si>
    <t>No.</t>
  </si>
  <si>
    <t>Mata Pelajaran</t>
  </si>
  <si>
    <t>Kelas IV</t>
  </si>
  <si>
    <t>Kelas V</t>
  </si>
  <si>
    <t>Kelas VI</t>
  </si>
  <si>
    <t>Nilai Rata-Rata</t>
  </si>
  <si>
    <r>
      <t>Bahasa</t>
    </r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Indonesia</t>
    </r>
  </si>
  <si>
    <t>Matematika</t>
  </si>
  <si>
    <t>SMT 1</t>
  </si>
  <si>
    <t>SMT 2</t>
  </si>
  <si>
    <t>Akumulasi Nilai</t>
  </si>
  <si>
    <t>Kode</t>
  </si>
  <si>
    <r>
      <t xml:space="preserve">Demikian Surat Keterangan Nilai Rapor ini dibuat dengan sebenarnya, sebagai persyaratan Penerimaan Peserta Didik Baru (PPDB) SMP Negeri Kabupaten Bangli TP. 2020/2021 melalui </t>
    </r>
    <r>
      <rPr>
        <b/>
        <sz val="12"/>
        <color rgb="FF000000"/>
        <rFont val="Times New Roman"/>
        <family val="1"/>
      </rPr>
      <t>Jalur Prestasi Akademik</t>
    </r>
    <r>
      <rPr>
        <sz val="12"/>
        <color rgb="FF000000"/>
        <rFont val="Times New Roman"/>
        <family val="1"/>
      </rPr>
      <t>, dan apabila terbukti tidak benar bersedia diproses sesuai peraturan perundangan yang berlaku.</t>
    </r>
  </si>
  <si>
    <t>Peninjoan</t>
  </si>
  <si>
    <t>Kepala SDN 1 Peninjoan</t>
  </si>
  <si>
    <t>I Ketut Arsana, S.PD</t>
  </si>
  <si>
    <t>NIP 196312311983041085</t>
  </si>
  <si>
    <t xml:space="preserve">Tempat </t>
  </si>
  <si>
    <t>Nis</t>
  </si>
  <si>
    <t>Bahasa</t>
  </si>
  <si>
    <t>s1</t>
  </si>
  <si>
    <t>s2</t>
  </si>
  <si>
    <t>Ipa</t>
  </si>
  <si>
    <t>SDN 1 PENINJOAN</t>
  </si>
  <si>
    <t>kelas iv</t>
  </si>
  <si>
    <t>kelas v</t>
  </si>
  <si>
    <t>kelas vi</t>
  </si>
  <si>
    <t>S1</t>
  </si>
  <si>
    <r>
      <t>Ilmu</t>
    </r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Pengetahuan Alam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</si>
</sst>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/>
    <xf numFmtId="43" fontId="2" fillId="0" borderId="3" xfId="1" applyFont="1" applyBorder="1" applyAlignment="1">
      <alignment horizontal="center"/>
    </xf>
    <xf numFmtId="43" fontId="2" fillId="0" borderId="4" xfId="1" applyFont="1" applyBorder="1" applyAlignment="1">
      <alignment horizontal="center"/>
    </xf>
    <xf numFmtId="43" fontId="2" fillId="0" borderId="2" xfId="1" applyFont="1" applyBorder="1"/>
    <xf numFmtId="0" fontId="2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95250</xdr:rowOff>
    </xdr:from>
    <xdr:to>
      <xdr:col>2</xdr:col>
      <xdr:colOff>485775</xdr:colOff>
      <xdr:row>5</xdr:row>
      <xdr:rowOff>131561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82357-33E0-42CD-BDBE-68FD9272D1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5250"/>
          <a:ext cx="1066800" cy="98881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25400</xdr:colOff>
      <xdr:row>25</xdr:row>
      <xdr:rowOff>244475</xdr:rowOff>
    </xdr:to>
    <xdr:sp macro="" textlink="">
      <xdr:nvSpPr>
        <xdr:cNvPr id="3" name="Text Box 79" hidden="1">
          <a:extLst>
            <a:ext uri="{FF2B5EF4-FFF2-40B4-BE49-F238E27FC236}">
              <a16:creationId xmlns:a16="http://schemas.microsoft.com/office/drawing/2014/main" id="{A60C7A86-E536-4553-8679-7667E11E974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1</xdr:col>
      <xdr:colOff>25400</xdr:colOff>
      <xdr:row>26</xdr:row>
      <xdr:rowOff>244475</xdr:rowOff>
    </xdr:to>
    <xdr:sp macro="" textlink="">
      <xdr:nvSpPr>
        <xdr:cNvPr id="5" name="Text Box 43" hidden="1">
          <a:extLst>
            <a:ext uri="{FF2B5EF4-FFF2-40B4-BE49-F238E27FC236}">
              <a16:creationId xmlns:a16="http://schemas.microsoft.com/office/drawing/2014/main" id="{B88524DF-81CD-4803-9A29-2FC07ECF68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1</xdr:col>
      <xdr:colOff>25400</xdr:colOff>
      <xdr:row>27</xdr:row>
      <xdr:rowOff>53975</xdr:rowOff>
    </xdr:to>
    <xdr:sp macro="" textlink="">
      <xdr:nvSpPr>
        <xdr:cNvPr id="7" name="Text Box 25" hidden="1">
          <a:extLst>
            <a:ext uri="{FF2B5EF4-FFF2-40B4-BE49-F238E27FC236}">
              <a16:creationId xmlns:a16="http://schemas.microsoft.com/office/drawing/2014/main" id="{430219A0-D3B0-471D-A24F-4426AB8DD6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B248-54D6-4FC8-8178-8F185B454C0B}">
  <dimension ref="A1:X89"/>
  <sheetViews>
    <sheetView workbookViewId="0">
      <selection activeCell="A5" sqref="A5"/>
    </sheetView>
  </sheetViews>
  <sheetFormatPr defaultRowHeight="15" x14ac:dyDescent="0.25"/>
  <cols>
    <col min="6" max="6" width="17.28515625" bestFit="1" customWidth="1"/>
  </cols>
  <sheetData>
    <row r="1" spans="1:24" x14ac:dyDescent="0.25">
      <c r="G1" s="1" t="s">
        <v>37</v>
      </c>
      <c r="H1" s="1"/>
      <c r="I1" s="1"/>
      <c r="J1" s="1"/>
      <c r="K1" s="1"/>
      <c r="L1" s="1"/>
      <c r="M1" s="1" t="s">
        <v>38</v>
      </c>
      <c r="N1" s="1"/>
      <c r="O1" s="1"/>
      <c r="P1" s="1"/>
      <c r="Q1" s="1"/>
      <c r="R1" s="1"/>
      <c r="S1" s="1" t="s">
        <v>39</v>
      </c>
      <c r="T1" s="1"/>
      <c r="U1" s="1"/>
      <c r="V1" s="10"/>
      <c r="W1" s="10"/>
      <c r="X1" s="10"/>
    </row>
    <row r="2" spans="1:24" x14ac:dyDescent="0.25">
      <c r="A2" s="1" t="s">
        <v>13</v>
      </c>
      <c r="B2" s="1" t="s">
        <v>6</v>
      </c>
      <c r="C2" s="1" t="s">
        <v>30</v>
      </c>
      <c r="D2" s="1" t="s">
        <v>31</v>
      </c>
      <c r="E2" s="1" t="s">
        <v>9</v>
      </c>
      <c r="F2" s="1" t="s">
        <v>10</v>
      </c>
      <c r="G2" t="s">
        <v>32</v>
      </c>
      <c r="I2" t="s">
        <v>20</v>
      </c>
      <c r="K2" t="s">
        <v>35</v>
      </c>
      <c r="M2" t="s">
        <v>32</v>
      </c>
      <c r="O2" t="s">
        <v>20</v>
      </c>
      <c r="Q2" t="s">
        <v>35</v>
      </c>
      <c r="S2" t="s">
        <v>32</v>
      </c>
      <c r="T2" t="s">
        <v>20</v>
      </c>
      <c r="U2" t="s">
        <v>35</v>
      </c>
    </row>
    <row r="3" spans="1:24" x14ac:dyDescent="0.25">
      <c r="A3" s="1"/>
      <c r="B3" s="1"/>
      <c r="C3" s="1"/>
      <c r="D3" s="1"/>
      <c r="E3" s="1"/>
      <c r="F3" s="1"/>
      <c r="G3" t="s">
        <v>33</v>
      </c>
      <c r="H3" t="s">
        <v>34</v>
      </c>
      <c r="I3" t="s">
        <v>33</v>
      </c>
      <c r="J3" t="s">
        <v>34</v>
      </c>
      <c r="K3" t="s">
        <v>33</v>
      </c>
      <c r="L3" t="s">
        <v>34</v>
      </c>
      <c r="M3" t="s">
        <v>33</v>
      </c>
      <c r="N3" t="s">
        <v>34</v>
      </c>
      <c r="O3" t="s">
        <v>33</v>
      </c>
      <c r="P3" t="s">
        <v>34</v>
      </c>
      <c r="Q3" t="s">
        <v>33</v>
      </c>
      <c r="R3" t="s">
        <v>34</v>
      </c>
      <c r="S3" t="s">
        <v>33</v>
      </c>
      <c r="T3" t="s">
        <v>40</v>
      </c>
      <c r="U3" t="s">
        <v>33</v>
      </c>
    </row>
    <row r="4" spans="1:24" x14ac:dyDescent="0.25">
      <c r="A4">
        <v>1</v>
      </c>
      <c r="F4" t="s">
        <v>36</v>
      </c>
    </row>
    <row r="5" spans="1:24" x14ac:dyDescent="0.25">
      <c r="A5">
        <v>2</v>
      </c>
      <c r="F5" t="s">
        <v>36</v>
      </c>
    </row>
    <row r="6" spans="1:24" x14ac:dyDescent="0.25">
      <c r="A6">
        <v>3</v>
      </c>
      <c r="F6" t="s">
        <v>36</v>
      </c>
    </row>
    <row r="7" spans="1:24" x14ac:dyDescent="0.25">
      <c r="A7">
        <v>4</v>
      </c>
      <c r="F7" t="s">
        <v>36</v>
      </c>
    </row>
    <row r="8" spans="1:24" x14ac:dyDescent="0.25">
      <c r="A8">
        <v>5</v>
      </c>
      <c r="F8" t="s">
        <v>36</v>
      </c>
    </row>
    <row r="9" spans="1:24" x14ac:dyDescent="0.25">
      <c r="A9">
        <v>6</v>
      </c>
      <c r="F9" t="s">
        <v>36</v>
      </c>
    </row>
    <row r="10" spans="1:24" x14ac:dyDescent="0.25">
      <c r="A10">
        <v>7</v>
      </c>
      <c r="F10" t="s">
        <v>36</v>
      </c>
    </row>
    <row r="11" spans="1:24" x14ac:dyDescent="0.25">
      <c r="A11">
        <v>8</v>
      </c>
      <c r="F11" t="s">
        <v>36</v>
      </c>
    </row>
    <row r="12" spans="1:24" x14ac:dyDescent="0.25">
      <c r="A12">
        <v>9</v>
      </c>
      <c r="F12" t="s">
        <v>36</v>
      </c>
    </row>
    <row r="13" spans="1:24" x14ac:dyDescent="0.25">
      <c r="A13">
        <v>10</v>
      </c>
      <c r="F13" t="s">
        <v>36</v>
      </c>
    </row>
    <row r="14" spans="1:24" x14ac:dyDescent="0.25">
      <c r="A14">
        <v>11</v>
      </c>
      <c r="F14" t="s">
        <v>36</v>
      </c>
    </row>
    <row r="15" spans="1:24" x14ac:dyDescent="0.25">
      <c r="A15">
        <v>12</v>
      </c>
      <c r="F15" t="s">
        <v>36</v>
      </c>
    </row>
    <row r="16" spans="1:24" x14ac:dyDescent="0.25">
      <c r="A16">
        <v>13</v>
      </c>
      <c r="F16" t="s">
        <v>36</v>
      </c>
    </row>
    <row r="17" spans="1:6" x14ac:dyDescent="0.25">
      <c r="A17">
        <v>14</v>
      </c>
      <c r="F17" t="s">
        <v>36</v>
      </c>
    </row>
    <row r="18" spans="1:6" x14ac:dyDescent="0.25">
      <c r="A18">
        <v>15</v>
      </c>
      <c r="F18" t="s">
        <v>36</v>
      </c>
    </row>
    <row r="19" spans="1:6" x14ac:dyDescent="0.25">
      <c r="A19">
        <v>16</v>
      </c>
      <c r="F19" t="s">
        <v>36</v>
      </c>
    </row>
    <row r="20" spans="1:6" x14ac:dyDescent="0.25">
      <c r="A20">
        <v>17</v>
      </c>
      <c r="F20" t="s">
        <v>36</v>
      </c>
    </row>
    <row r="21" spans="1:6" x14ac:dyDescent="0.25">
      <c r="A21">
        <v>18</v>
      </c>
      <c r="F21" t="s">
        <v>36</v>
      </c>
    </row>
    <row r="22" spans="1:6" x14ac:dyDescent="0.25">
      <c r="A22">
        <v>19</v>
      </c>
      <c r="F22" t="s">
        <v>36</v>
      </c>
    </row>
    <row r="23" spans="1:6" x14ac:dyDescent="0.25">
      <c r="A23">
        <v>20</v>
      </c>
      <c r="F23" t="s">
        <v>36</v>
      </c>
    </row>
    <row r="24" spans="1:6" x14ac:dyDescent="0.25">
      <c r="A24">
        <v>21</v>
      </c>
      <c r="F24" t="s">
        <v>36</v>
      </c>
    </row>
    <row r="25" spans="1:6" x14ac:dyDescent="0.25">
      <c r="A25">
        <v>22</v>
      </c>
      <c r="F25" t="s">
        <v>36</v>
      </c>
    </row>
    <row r="26" spans="1:6" x14ac:dyDescent="0.25">
      <c r="A26">
        <v>23</v>
      </c>
      <c r="F26" t="s">
        <v>36</v>
      </c>
    </row>
    <row r="27" spans="1:6" x14ac:dyDescent="0.25">
      <c r="A27">
        <v>24</v>
      </c>
    </row>
    <row r="28" spans="1:6" x14ac:dyDescent="0.25">
      <c r="A28">
        <v>25</v>
      </c>
    </row>
    <row r="29" spans="1:6" x14ac:dyDescent="0.25">
      <c r="A29">
        <v>26</v>
      </c>
    </row>
    <row r="30" spans="1:6" x14ac:dyDescent="0.25">
      <c r="A30">
        <v>27</v>
      </c>
    </row>
    <row r="31" spans="1:6" x14ac:dyDescent="0.25">
      <c r="A31">
        <v>28</v>
      </c>
    </row>
    <row r="32" spans="1:6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  <row r="44" spans="1:1" x14ac:dyDescent="0.25">
      <c r="A44">
        <v>41</v>
      </c>
    </row>
    <row r="45" spans="1:1" x14ac:dyDescent="0.25">
      <c r="A45">
        <v>42</v>
      </c>
    </row>
    <row r="46" spans="1:1" x14ac:dyDescent="0.25">
      <c r="A46">
        <v>43</v>
      </c>
    </row>
    <row r="47" spans="1:1" x14ac:dyDescent="0.25">
      <c r="A47">
        <v>44</v>
      </c>
    </row>
    <row r="48" spans="1:1" x14ac:dyDescent="0.25">
      <c r="A48">
        <v>45</v>
      </c>
    </row>
    <row r="49" spans="1:1" x14ac:dyDescent="0.25">
      <c r="A49">
        <v>46</v>
      </c>
    </row>
    <row r="50" spans="1:1" x14ac:dyDescent="0.25">
      <c r="A50">
        <v>47</v>
      </c>
    </row>
    <row r="51" spans="1:1" x14ac:dyDescent="0.25">
      <c r="A51">
        <v>48</v>
      </c>
    </row>
    <row r="52" spans="1:1" x14ac:dyDescent="0.25">
      <c r="A52">
        <v>49</v>
      </c>
    </row>
    <row r="53" spans="1:1" x14ac:dyDescent="0.25">
      <c r="A53">
        <v>50</v>
      </c>
    </row>
    <row r="54" spans="1:1" x14ac:dyDescent="0.25">
      <c r="A54">
        <v>51</v>
      </c>
    </row>
    <row r="55" spans="1:1" x14ac:dyDescent="0.25">
      <c r="A55">
        <v>52</v>
      </c>
    </row>
    <row r="56" spans="1:1" x14ac:dyDescent="0.25">
      <c r="A56">
        <v>53</v>
      </c>
    </row>
    <row r="57" spans="1:1" x14ac:dyDescent="0.25">
      <c r="A57">
        <v>54</v>
      </c>
    </row>
    <row r="58" spans="1:1" x14ac:dyDescent="0.25">
      <c r="A58">
        <v>55</v>
      </c>
    </row>
    <row r="59" spans="1:1" x14ac:dyDescent="0.25">
      <c r="A59">
        <v>56</v>
      </c>
    </row>
    <row r="60" spans="1:1" x14ac:dyDescent="0.25">
      <c r="A60">
        <v>57</v>
      </c>
    </row>
    <row r="61" spans="1:1" x14ac:dyDescent="0.25">
      <c r="A61">
        <v>58</v>
      </c>
    </row>
    <row r="62" spans="1:1" x14ac:dyDescent="0.25">
      <c r="A62">
        <v>59</v>
      </c>
    </row>
    <row r="63" spans="1:1" x14ac:dyDescent="0.25">
      <c r="A63">
        <v>60</v>
      </c>
    </row>
    <row r="64" spans="1:1" x14ac:dyDescent="0.25">
      <c r="A64">
        <v>61</v>
      </c>
    </row>
    <row r="65" spans="1:1" x14ac:dyDescent="0.25">
      <c r="A65">
        <v>62</v>
      </c>
    </row>
    <row r="66" spans="1:1" x14ac:dyDescent="0.25">
      <c r="A66">
        <v>63</v>
      </c>
    </row>
    <row r="67" spans="1:1" x14ac:dyDescent="0.25">
      <c r="A67">
        <v>64</v>
      </c>
    </row>
    <row r="68" spans="1:1" x14ac:dyDescent="0.25">
      <c r="A68">
        <v>65</v>
      </c>
    </row>
    <row r="69" spans="1:1" x14ac:dyDescent="0.25">
      <c r="A69">
        <v>66</v>
      </c>
    </row>
    <row r="70" spans="1:1" x14ac:dyDescent="0.25">
      <c r="A70">
        <v>67</v>
      </c>
    </row>
    <row r="71" spans="1:1" x14ac:dyDescent="0.25">
      <c r="A71">
        <v>68</v>
      </c>
    </row>
    <row r="72" spans="1:1" x14ac:dyDescent="0.25">
      <c r="A72">
        <v>69</v>
      </c>
    </row>
    <row r="73" spans="1:1" x14ac:dyDescent="0.25">
      <c r="A73">
        <v>70</v>
      </c>
    </row>
    <row r="74" spans="1:1" x14ac:dyDescent="0.25">
      <c r="A74">
        <v>71</v>
      </c>
    </row>
    <row r="75" spans="1:1" x14ac:dyDescent="0.25">
      <c r="A75">
        <v>72</v>
      </c>
    </row>
    <row r="76" spans="1:1" x14ac:dyDescent="0.25">
      <c r="A76">
        <v>73</v>
      </c>
    </row>
    <row r="77" spans="1:1" x14ac:dyDescent="0.25">
      <c r="A77">
        <v>74</v>
      </c>
    </row>
    <row r="78" spans="1:1" x14ac:dyDescent="0.25">
      <c r="A78">
        <v>75</v>
      </c>
    </row>
    <row r="79" spans="1:1" x14ac:dyDescent="0.25">
      <c r="A79">
        <v>76</v>
      </c>
    </row>
    <row r="80" spans="1:1" x14ac:dyDescent="0.25">
      <c r="A80">
        <v>77</v>
      </c>
    </row>
    <row r="81" spans="1:1" x14ac:dyDescent="0.25">
      <c r="A81">
        <v>78</v>
      </c>
    </row>
    <row r="82" spans="1:1" x14ac:dyDescent="0.25">
      <c r="A82">
        <v>79</v>
      </c>
    </row>
    <row r="83" spans="1:1" x14ac:dyDescent="0.25">
      <c r="A83">
        <v>80</v>
      </c>
    </row>
    <row r="84" spans="1:1" x14ac:dyDescent="0.25">
      <c r="A84">
        <v>81</v>
      </c>
    </row>
    <row r="85" spans="1:1" x14ac:dyDescent="0.25">
      <c r="A85">
        <v>82</v>
      </c>
    </row>
    <row r="86" spans="1:1" x14ac:dyDescent="0.25">
      <c r="A86">
        <v>83</v>
      </c>
    </row>
    <row r="87" spans="1:1" x14ac:dyDescent="0.25">
      <c r="A87">
        <v>84</v>
      </c>
    </row>
    <row r="88" spans="1:1" x14ac:dyDescent="0.25">
      <c r="A88">
        <v>85</v>
      </c>
    </row>
    <row r="89" spans="1:1" x14ac:dyDescent="0.25">
      <c r="A89">
        <v>86</v>
      </c>
    </row>
  </sheetData>
  <mergeCells count="9">
    <mergeCell ref="G1:L1"/>
    <mergeCell ref="M1:R1"/>
    <mergeCell ref="S1:U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CD43-4641-47ED-8CE4-C291EA8EA86D}">
  <dimension ref="A2:M44"/>
  <sheetViews>
    <sheetView tabSelected="1" workbookViewId="0">
      <selection activeCell="M2" sqref="M2"/>
    </sheetView>
  </sheetViews>
  <sheetFormatPr defaultRowHeight="15" x14ac:dyDescent="0.25"/>
  <cols>
    <col min="1" max="1" width="4.140625" style="2" bestFit="1" customWidth="1"/>
    <col min="2" max="2" width="9.140625" style="2" customWidth="1"/>
    <col min="3" max="3" width="9.140625" style="2"/>
    <col min="4" max="4" width="1.5703125" style="2" bestFit="1" customWidth="1"/>
    <col min="5" max="9" width="9.140625" style="2"/>
    <col min="10" max="10" width="10.140625" style="2" bestFit="1" customWidth="1"/>
    <col min="11" max="16384" width="9.140625" style="2"/>
  </cols>
  <sheetData>
    <row r="2" spans="1:13" x14ac:dyDescent="0.25">
      <c r="L2" s="2" t="s">
        <v>24</v>
      </c>
      <c r="M2" s="2">
        <v>1</v>
      </c>
    </row>
    <row r="3" spans="1:13" x14ac:dyDescent="0.25">
      <c r="C3" s="3" t="s">
        <v>0</v>
      </c>
      <c r="D3" s="3"/>
      <c r="E3" s="3"/>
      <c r="F3" s="3"/>
      <c r="G3" s="3"/>
      <c r="H3" s="3"/>
      <c r="I3" s="3"/>
      <c r="J3" s="3"/>
    </row>
    <row r="4" spans="1:13" x14ac:dyDescent="0.25">
      <c r="C4" s="3" t="s">
        <v>1</v>
      </c>
      <c r="D4" s="3"/>
      <c r="E4" s="3"/>
      <c r="F4" s="3"/>
      <c r="G4" s="3"/>
      <c r="H4" s="3"/>
      <c r="I4" s="3"/>
      <c r="J4" s="3"/>
    </row>
    <row r="5" spans="1:13" x14ac:dyDescent="0.25">
      <c r="C5" s="3" t="s">
        <v>2</v>
      </c>
      <c r="D5" s="3"/>
      <c r="E5" s="3"/>
      <c r="F5" s="3"/>
      <c r="G5" s="3"/>
      <c r="H5" s="3"/>
      <c r="I5" s="3"/>
      <c r="J5" s="3"/>
    </row>
    <row r="6" spans="1:13" x14ac:dyDescent="0.25">
      <c r="C6" s="21" t="s">
        <v>3</v>
      </c>
      <c r="D6" s="21"/>
      <c r="E6" s="21"/>
      <c r="F6" s="21"/>
      <c r="G6" s="21"/>
      <c r="H6" s="21"/>
      <c r="I6" s="21"/>
      <c r="J6" s="21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9" spans="1:13" ht="15.75" customHeight="1" x14ac:dyDescent="0.25">
      <c r="B9" s="5" t="s">
        <v>4</v>
      </c>
      <c r="C9" s="5"/>
      <c r="D9" s="5"/>
      <c r="E9" s="5"/>
      <c r="F9" s="5"/>
      <c r="G9" s="5"/>
      <c r="H9" s="5"/>
      <c r="I9" s="5"/>
    </row>
    <row r="10" spans="1:13" ht="15" customHeight="1" x14ac:dyDescent="0.25">
      <c r="B10" s="5"/>
      <c r="C10" s="5"/>
      <c r="D10" s="5"/>
      <c r="E10" s="5"/>
      <c r="F10" s="5"/>
      <c r="G10" s="5"/>
      <c r="H10" s="5"/>
      <c r="I10" s="5"/>
    </row>
    <row r="11" spans="1:13" ht="15.75" customHeight="1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</row>
    <row r="12" spans="1:13" ht="1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4" spans="1:13" ht="15.75" x14ac:dyDescent="0.25">
      <c r="B14" s="8" t="s">
        <v>6</v>
      </c>
      <c r="C14" s="8"/>
      <c r="D14" s="22" t="s">
        <v>11</v>
      </c>
      <c r="E14" s="26" t="str">
        <f>IF(VLOOKUP($M$2,Daftar!$A$4:$O$56,2)="","",VLOOKUP($M$2,Daftar!$A$4:$O$56,2))</f>
        <v/>
      </c>
      <c r="F14" s="26"/>
      <c r="G14" s="26"/>
      <c r="H14" s="26"/>
    </row>
    <row r="15" spans="1:13" ht="15.75" x14ac:dyDescent="0.25">
      <c r="B15" s="8" t="s">
        <v>7</v>
      </c>
      <c r="C15" s="8"/>
      <c r="D15" s="22" t="s">
        <v>11</v>
      </c>
      <c r="E15" s="26" t="str">
        <f>IF(VLOOKUP($M$2,Daftar!$A$4:$O$56,3)="","",VLOOKUP($M$2,Daftar!$A$4:$O$56,3))</f>
        <v/>
      </c>
      <c r="F15" s="26"/>
      <c r="G15" s="26"/>
      <c r="H15" s="26"/>
    </row>
    <row r="16" spans="1:13" ht="15.75" x14ac:dyDescent="0.25">
      <c r="B16" s="8" t="s">
        <v>8</v>
      </c>
      <c r="C16" s="8"/>
      <c r="D16" s="22" t="s">
        <v>11</v>
      </c>
      <c r="E16" s="26" t="str">
        <f>IF(VLOOKUP($M$2,Daftar!$A$4:$O$56,4)="","",VLOOKUP($M$2,Daftar!$A$4:$O$56,4))</f>
        <v/>
      </c>
      <c r="F16" s="26"/>
      <c r="G16" s="26"/>
      <c r="H16" s="26"/>
    </row>
    <row r="17" spans="1:10" ht="15.75" x14ac:dyDescent="0.25">
      <c r="B17" s="8" t="s">
        <v>9</v>
      </c>
      <c r="C17" s="8"/>
      <c r="D17" s="22" t="s">
        <v>11</v>
      </c>
      <c r="E17" s="26" t="str">
        <f>IF(VLOOKUP($M$2,Daftar!$A$4:$O$56,5)="","",VLOOKUP($M$2,Daftar!$A$4:$O$56,5))</f>
        <v/>
      </c>
      <c r="F17" s="26"/>
      <c r="G17" s="26"/>
      <c r="H17" s="26"/>
    </row>
    <row r="18" spans="1:10" ht="15.75" x14ac:dyDescent="0.25">
      <c r="B18" s="8" t="s">
        <v>10</v>
      </c>
      <c r="C18" s="8"/>
      <c r="D18" s="22" t="s">
        <v>11</v>
      </c>
      <c r="E18" s="26" t="str">
        <f>IF(VLOOKUP($M$2,Daftar!$A$4:$O$56,6)="","",VLOOKUP($M$2,Daftar!$A$4:$O$56,6))</f>
        <v>SDN 1 PENINJOAN</v>
      </c>
      <c r="F18" s="26"/>
      <c r="G18" s="26"/>
      <c r="H18" s="26"/>
    </row>
    <row r="20" spans="1:10" ht="15.75" customHeight="1" x14ac:dyDescent="0.25">
      <c r="A20" s="9" t="s">
        <v>12</v>
      </c>
      <c r="B20" s="9"/>
      <c r="C20" s="9"/>
      <c r="D20" s="9"/>
      <c r="E20" s="9"/>
      <c r="F20" s="9"/>
      <c r="G20" s="9"/>
      <c r="H20" s="9"/>
      <c r="I20" s="7"/>
    </row>
    <row r="21" spans="1:10" ht="15" customHeight="1" x14ac:dyDescent="0.25">
      <c r="A21" s="9"/>
      <c r="B21" s="9"/>
      <c r="C21" s="9"/>
      <c r="D21" s="9"/>
      <c r="E21" s="9"/>
      <c r="F21" s="9"/>
      <c r="G21" s="9"/>
      <c r="H21" s="9"/>
      <c r="I21" s="7"/>
    </row>
    <row r="24" spans="1:10" x14ac:dyDescent="0.25">
      <c r="A24" s="15" t="s">
        <v>13</v>
      </c>
      <c r="B24" s="16" t="s">
        <v>14</v>
      </c>
      <c r="C24" s="16"/>
      <c r="D24" s="15" t="s">
        <v>15</v>
      </c>
      <c r="E24" s="15"/>
      <c r="F24" s="15"/>
      <c r="G24" s="15" t="s">
        <v>16</v>
      </c>
      <c r="H24" s="15"/>
      <c r="I24" s="17" t="s">
        <v>17</v>
      </c>
      <c r="J24" s="18" t="s">
        <v>18</v>
      </c>
    </row>
    <row r="25" spans="1:10" x14ac:dyDescent="0.25">
      <c r="A25" s="15"/>
      <c r="B25" s="16"/>
      <c r="C25" s="16"/>
      <c r="D25" s="19" t="s">
        <v>21</v>
      </c>
      <c r="E25" s="20"/>
      <c r="F25" s="17" t="s">
        <v>22</v>
      </c>
      <c r="G25" s="17" t="s">
        <v>21</v>
      </c>
      <c r="H25" s="17" t="s">
        <v>22</v>
      </c>
      <c r="I25" s="17" t="s">
        <v>21</v>
      </c>
      <c r="J25" s="18"/>
    </row>
    <row r="26" spans="1:10" ht="15" customHeight="1" x14ac:dyDescent="0.25">
      <c r="A26" s="14">
        <v>1</v>
      </c>
      <c r="B26" s="11" t="s">
        <v>19</v>
      </c>
      <c r="C26" s="11"/>
      <c r="D26" s="23" t="str">
        <f>IF(VLOOKUP($M$2,Daftar!$A$4:$O$56,7)="","",VLOOKUP($M$2,Daftar!$A$4:$O$56,7))</f>
        <v/>
      </c>
      <c r="E26" s="24"/>
      <c r="F26" s="25" t="str">
        <f>IF(VLOOKUP($M$2,Daftar!$A$4:$O$56,8)="","",VLOOKUP($M$2,Daftar!$A$4:$O$56,8))</f>
        <v/>
      </c>
      <c r="G26" s="25" t="str">
        <f>IF(VLOOKUP($M$2,Daftar!$A$4:$O$56,13)="","",VLOOKUP($M$2,Daftar!$A$4:$O$56,13))</f>
        <v/>
      </c>
      <c r="H26" s="25" t="str">
        <f>IF(VLOOKUP($M$2,Daftar!$A$4:$O$56,14)="","",VLOOKUP($M$2,Daftar!$A$4:$O$56,14))</f>
        <v/>
      </c>
      <c r="I26" s="25" t="str">
        <f>IF(VLOOKUP($M$2,Daftar!$A$4:$Y$56,19)="","",VLOOKUP($M$2,Daftar!$A$4:$Y$56,19))</f>
        <v/>
      </c>
      <c r="J26" s="25" t="e">
        <f>(D26+F26+G26+H26+I26)/5</f>
        <v>#VALUE!</v>
      </c>
    </row>
    <row r="27" spans="1:10" ht="15" customHeight="1" x14ac:dyDescent="0.25">
      <c r="A27" s="14">
        <v>2</v>
      </c>
      <c r="B27" s="12" t="s">
        <v>20</v>
      </c>
      <c r="C27" s="13"/>
      <c r="D27" s="23" t="str">
        <f>IF(VLOOKUP($M$2,Daftar!$A$4:$O$56,9)="","",VLOOKUP($M$2,Daftar!$A$4:$O$56,9))</f>
        <v/>
      </c>
      <c r="E27" s="24"/>
      <c r="F27" s="25" t="str">
        <f>IF(VLOOKUP($M$2,Daftar!$A$4:$O$56,10)="","",VLOOKUP($M$2,Daftar!$A$4:$O$56,10))</f>
        <v/>
      </c>
      <c r="G27" s="25" t="str">
        <f>IF(VLOOKUP($M$2,Daftar!$A$4:$O$56,15)="","",VLOOKUP($M$2,Daftar!$A$4:$O$56,15))</f>
        <v/>
      </c>
      <c r="H27" s="25" t="str">
        <f>IF(VLOOKUP($M$2,Daftar!$A$4:$Y$56,16)="","",VLOOKUP($M$2,Daftar!$A$4:$Y$56,16))</f>
        <v/>
      </c>
      <c r="I27" s="25" t="str">
        <f>IF(VLOOKUP($M$2,Daftar!$A$4:$Y$56,20)="","",VLOOKUP($M$2,Daftar!$A$4:$Y$56,20))</f>
        <v/>
      </c>
      <c r="J27" s="25" t="e">
        <f t="shared" ref="J27:J28" si="0">(D27+F27+G27+H27+I27)/5</f>
        <v>#VALUE!</v>
      </c>
    </row>
    <row r="28" spans="1:10" ht="30.75" customHeight="1" x14ac:dyDescent="0.25">
      <c r="A28" s="14">
        <v>3</v>
      </c>
      <c r="B28" s="12" t="s">
        <v>41</v>
      </c>
      <c r="C28" s="13"/>
      <c r="D28" s="23" t="str">
        <f>IF(VLOOKUP($M$2,Daftar!$A$4:$O$56,11)="","",VLOOKUP($M$2,Daftar!$A$4:$O$56,11))</f>
        <v/>
      </c>
      <c r="E28" s="24"/>
      <c r="F28" s="25" t="str">
        <f>IF(VLOOKUP($M$2,Daftar!$A$4:$O$56,12)="","",VLOOKUP($M$2,Daftar!$A$4:$O$56,12))</f>
        <v/>
      </c>
      <c r="G28" s="25" t="str">
        <f>IF(VLOOKUP($M$2,Daftar!$A$4:$Y$56,17)="","",VLOOKUP($M$2,Daftar!$A$4:$Y$56,17))</f>
        <v/>
      </c>
      <c r="H28" s="25" t="str">
        <f>IF(VLOOKUP($M$2,Daftar!$A$4:$Y$56,18)="","",VLOOKUP($M$2,Daftar!$A$4:$Y$56,18))</f>
        <v/>
      </c>
      <c r="I28" s="25" t="str">
        <f>IF(VLOOKUP($M$2,Daftar!$A$4:$Y$56,21)="","",VLOOKUP($M$2,Daftar!$A$4:$Y$56,21))</f>
        <v/>
      </c>
      <c r="J28" s="25" t="e">
        <f t="shared" si="0"/>
        <v>#VALUE!</v>
      </c>
    </row>
    <row r="29" spans="1:10" x14ac:dyDescent="0.25">
      <c r="A29" s="14"/>
      <c r="B29" s="15" t="s">
        <v>23</v>
      </c>
      <c r="C29" s="15"/>
      <c r="D29" s="15"/>
      <c r="E29" s="15"/>
      <c r="F29" s="15"/>
      <c r="G29" s="15"/>
      <c r="H29" s="15"/>
      <c r="I29" s="15"/>
      <c r="J29" s="25" t="e">
        <f>(J26+J27+J28)/3</f>
        <v>#VALUE!</v>
      </c>
    </row>
    <row r="31" spans="1:10" ht="15.75" customHeight="1" x14ac:dyDescent="0.25">
      <c r="A31" s="9" t="s">
        <v>25</v>
      </c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7" spans="1:10" x14ac:dyDescent="0.25">
      <c r="H37" s="2" t="s">
        <v>26</v>
      </c>
      <c r="J37" s="2">
        <v>2020</v>
      </c>
    </row>
    <row r="38" spans="1:10" x14ac:dyDescent="0.25">
      <c r="H38" s="2" t="s">
        <v>27</v>
      </c>
    </row>
    <row r="43" spans="1:10" x14ac:dyDescent="0.25">
      <c r="H43" s="2" t="s">
        <v>28</v>
      </c>
    </row>
    <row r="44" spans="1:10" x14ac:dyDescent="0.25">
      <c r="H44" s="2" t="s">
        <v>29</v>
      </c>
    </row>
  </sheetData>
  <mergeCells count="31">
    <mergeCell ref="A31:J34"/>
    <mergeCell ref="E14:H14"/>
    <mergeCell ref="C3:J3"/>
    <mergeCell ref="C4:J4"/>
    <mergeCell ref="C5:J5"/>
    <mergeCell ref="C6:J6"/>
    <mergeCell ref="A11:J12"/>
    <mergeCell ref="B9:I10"/>
    <mergeCell ref="B29:I29"/>
    <mergeCell ref="B28:C28"/>
    <mergeCell ref="B27:C27"/>
    <mergeCell ref="D25:E25"/>
    <mergeCell ref="D26:E26"/>
    <mergeCell ref="D27:E27"/>
    <mergeCell ref="D28:E28"/>
    <mergeCell ref="J24:J25"/>
    <mergeCell ref="B26:C26"/>
    <mergeCell ref="A24:A25"/>
    <mergeCell ref="B24:C25"/>
    <mergeCell ref="A20:H21"/>
    <mergeCell ref="D24:F24"/>
    <mergeCell ref="G24:H24"/>
    <mergeCell ref="B17:C17"/>
    <mergeCell ref="B18:C18"/>
    <mergeCell ref="E15:H15"/>
    <mergeCell ref="E16:H16"/>
    <mergeCell ref="E17:H17"/>
    <mergeCell ref="E18:H18"/>
    <mergeCell ref="B14:C14"/>
    <mergeCell ref="B15:C15"/>
    <mergeCell ref="B16:C16"/>
  </mergeCells>
  <printOptions headings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</vt:lpstr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2020-06-05T14:16:30Z</cp:lastPrinted>
  <dcterms:created xsi:type="dcterms:W3CDTF">2020-06-05T13:34:44Z</dcterms:created>
  <dcterms:modified xsi:type="dcterms:W3CDTF">2020-06-05T14:19:39Z</dcterms:modified>
</cp:coreProperties>
</file>