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urse Work\excel-challenge\"/>
    </mc:Choice>
  </mc:AlternateContent>
  <xr:revisionPtr revIDLastSave="0" documentId="13_ncr:1_{FFF842E1-FA11-467A-89AC-7E6A1F907677}" xr6:coauthVersionLast="45" xr6:coauthVersionMax="45" xr10:uidLastSave="{00000000-0000-0000-0000-000000000000}"/>
  <bookViews>
    <workbookView minimized="1" xWindow="11508" yWindow="5916" windowWidth="11520" windowHeight="6180" activeTab="2" xr2:uid="{00000000-000D-0000-FFFF-FFFF00000000}"/>
  </bookViews>
  <sheets>
    <sheet name="Data" sheetId="1" r:id="rId1"/>
    <sheet name="Pivot_1" sheetId="3" r:id="rId2"/>
    <sheet name="Pivot_2" sheetId="4" r:id="rId3"/>
    <sheet name="Pivot_3" sheetId="5" r:id="rId4"/>
    <sheet name="GoalAmtvsState" sheetId="6" r:id="rId5"/>
  </sheets>
  <calcPr calcId="191029" concurrentCalc="0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2" i="6"/>
  <c r="G3" i="6"/>
  <c r="G4" i="6"/>
  <c r="G5" i="6"/>
  <c r="G6" i="6"/>
  <c r="G7" i="6"/>
  <c r="G8" i="6"/>
  <c r="G9" i="6"/>
  <c r="G10" i="6"/>
  <c r="G11" i="6"/>
  <c r="G12" i="6"/>
  <c r="G13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2" i="6"/>
  <c r="B12" i="6"/>
  <c r="B11" i="6"/>
  <c r="B10" i="6"/>
  <c r="B9" i="6"/>
  <c r="B8" i="6"/>
  <c r="B7" i="6"/>
  <c r="B6" i="6"/>
  <c r="B5" i="6"/>
  <c r="B4" i="6"/>
  <c r="B3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<sst xmlns="http://schemas.openxmlformats.org/spreadsheetml/2006/main" count="33046" uniqueCount="8400">
  <si>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</si>
  <si>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</si>
  <si>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</si>
  <si>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</si>
  <si>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</si>
  <si>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</si>
  <si>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</si>
  <si>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</si>
  <si>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</si>
  <si>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</si>
  <si>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</si>
  <si>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</si>
  <si>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</si>
  <si>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</si>
  <si>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</si>
  <si>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</si>
  <si>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</si>
  <si>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</si>
  <si>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</si>
  <si>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</si>
  <si>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</si>
  <si>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</si>
  <si>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</si>
  <si>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</si>
  <si>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</si>
  <si>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</si>
  <si>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</si>
  <si>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</si>
  <si>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</si>
  <si>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</si>
  <si>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</si>
  <si>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</si>
  <si>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</si>
  <si>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</si>
  <si>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</si>
  <si>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</si>
  <si>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</si>
  <si>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</si>
  <si>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</si>
  <si>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</si>
  <si>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</si>
  <si>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</si>
  <si>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</si>
  <si>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</si>
  <si>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</si>
  <si>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</si>
  <si>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</si>
  <si>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</si>
  <si>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</si>
  <si>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</si>
  <si>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</si>
  <si>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</si>
  <si>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</si>
  <si>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</si>
  <si>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</si>
  <si>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</si>
  <si>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</si>
  <si>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</si>
  <si>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</si>
  <si>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</si>
  <si>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</si>
  <si>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</si>
  <si>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</si>
  <si>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</si>
  <si>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</si>
  <si>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</si>
  <si>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</si>
  <si>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</si>
  <si>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</si>
  <si>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</si>
  <si>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</si>
  <si>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</si>
  <si>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</si>
  <si>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</si>
  <si>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</si>
  <si>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</si>
  <si>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</si>
  <si>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</si>
  <si>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</si>
  <si>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</si>
  <si>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</si>
  <si>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</si>
  <si>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</si>
  <si>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</si>
  <si>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</si>
  <si>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</si>
  <si>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</si>
  <si>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</si>
  <si>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</si>
  <si>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</si>
  <si>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</si>
  <si>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</si>
  <si>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</si>
  <si>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</si>
  <si>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</si>
  <si>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</si>
  <si>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</si>
  <si>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</si>
  <si>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</si>
  <si>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</si>
  <si>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</si>
  <si>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</si>
  <si>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</si>
  <si>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</si>
  <si>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</si>
  <si>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</si>
  <si>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</si>
  <si>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</si>
  <si>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</si>
  <si>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</si>
  <si>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</si>
  <si>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</si>
  <si>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</si>
  <si>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</si>
  <si>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</si>
  <si>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</si>
  <si>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</si>
  <si>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</si>
  <si>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</si>
  <si>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</si>
  <si>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</si>
  <si>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</si>
  <si>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</si>
  <si>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</si>
  <si>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</si>
  <si>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</si>
  <si>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</si>
  <si>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</si>
  <si>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</si>
  <si>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</si>
  <si>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</si>
  <si>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</si>
  <si>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</si>
  <si>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</si>
  <si>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</si>
  <si>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</si>
  <si>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</si>
  <si>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</si>
  <si>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</si>
  <si>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</si>
  <si>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</si>
  <si>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</si>
  <si>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</si>
  <si>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</si>
  <si>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</si>
  <si>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</si>
  <si>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</si>
  <si>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</si>
  <si>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</si>
  <si>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</si>
  <si>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</si>
  <si>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</si>
  <si>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</si>
  <si>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</si>
  <si>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</si>
  <si>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</si>
  <si>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</si>
  <si>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</si>
  <si>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</si>
  <si>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</si>
  <si>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</si>
  <si>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</si>
  <si>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</si>
  <si>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</si>
  <si>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</si>
  <si>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</si>
  <si>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</si>
  <si>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</si>
  <si>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</si>
  <si>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</si>
  <si>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</si>
  <si>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</si>
  <si>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</si>
  <si>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</si>
  <si>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</si>
  <si>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</si>
  <si>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</si>
  <si>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</si>
  <si>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</si>
  <si>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</si>
  <si>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</si>
  <si>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</si>
  <si>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</si>
  <si>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</si>
  <si>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</si>
  <si>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</si>
  <si>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</si>
  <si>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</si>
  <si>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</si>
  <si>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</si>
  <si>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</si>
  <si>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</si>
  <si>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</si>
  <si>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</si>
  <si>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</si>
  <si>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</si>
  <si>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</si>
  <si>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</si>
  <si>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</si>
  <si>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</si>
  <si>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</si>
  <si>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</si>
  <si>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</si>
  <si>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</si>
  <si>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</si>
  <si>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</si>
  <si>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</si>
  <si>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</si>
  <si>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</si>
  <si>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</si>
  <si>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</si>
  <si>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</si>
  <si>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</si>
  <si>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</si>
  <si>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</si>
  <si>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</si>
  <si>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</si>
  <si>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</si>
  <si>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</si>
  <si>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</si>
  <si>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</si>
  <si>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</si>
  <si>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</si>
  <si>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</si>
  <si>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</si>
  <si>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</si>
  <si>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</si>
  <si>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</si>
  <si>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</si>
  <si>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</si>
  <si>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</si>
  <si>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</si>
  <si>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</si>
  <si>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</si>
  <si>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</si>
  <si>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</si>
  <si>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</si>
  <si>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</si>
  <si>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</si>
  <si>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</si>
  <si>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</si>
  <si>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</si>
  <si>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</si>
  <si>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</si>
  <si>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</si>
  <si>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</si>
  <si>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</si>
  <si>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</si>
  <si>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</si>
  <si>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</si>
  <si>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</si>
  <si>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</si>
  <si>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</si>
  <si>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</si>
  <si>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</si>
  <si>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</si>
  <si>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</si>
  <si>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</si>
  <si>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</si>
  <si>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</si>
  <si>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</si>
  <si>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</si>
  <si>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</si>
  <si>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</si>
  <si>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</si>
  <si>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</si>
  <si>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</si>
  <si>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</si>
  <si>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</si>
  <si>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</si>
  <si>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</si>
  <si>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</si>
  <si>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</si>
  <si>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</si>
  <si>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</si>
  <si>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</si>
  <si>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</si>
  <si>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</si>
  <si>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</si>
  <si>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</si>
  <si>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</si>
  <si>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</si>
  <si>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</si>
  <si>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</si>
  <si>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</si>
  <si>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</si>
  <si>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</si>
  <si>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</si>
  <si>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</si>
  <si>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</si>
  <si>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</si>
  <si>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</si>
  <si>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</si>
  <si>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</si>
  <si>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</si>
  <si>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</si>
  <si>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</si>
  <si>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</si>
  <si>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</si>
  <si>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</si>
  <si>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</si>
  <si>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</si>
  <si>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</si>
  <si>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</si>
  <si>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</si>
  <si>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</si>
  <si>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</si>
  <si>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</si>
  <si>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</si>
  <si>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</si>
  <si>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</si>
  <si>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</si>
  <si>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</si>
  <si>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</si>
  <si>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</si>
  <si>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</si>
  <si>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</si>
  <si>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</si>
  <si>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</si>
  <si>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</si>
  <si>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</si>
  <si>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</si>
  <si>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</si>
  <si>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</si>
  <si>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</si>
  <si>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</si>
  <si>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</si>
  <si>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</si>
  <si>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</si>
  <si>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</si>
  <si>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</si>
  <si>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</si>
  <si>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</si>
  <si>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</si>
  <si>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</si>
  <si>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</si>
  <si>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</si>
  <si>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</si>
  <si>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</si>
  <si>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</si>
  <si>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</si>
  <si>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</si>
  <si>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</si>
  <si>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</si>
  <si>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</si>
  <si>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</si>
  <si>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</si>
  <si>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</si>
  <si>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</si>
  <si>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</si>
  <si>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</si>
  <si>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</si>
  <si>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</si>
  <si>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</si>
  <si>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</si>
  <si>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</si>
  <si>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</si>
  <si>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</si>
  <si>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</si>
  <si>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</si>
  <si>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</si>
  <si>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</si>
  <si>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</si>
  <si>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</si>
  <si>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</si>
  <si>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</si>
  <si>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</si>
  <si>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</si>
  <si>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</si>
  <si>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</si>
  <si>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</si>
  <si>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</si>
  <si>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</si>
  <si>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</si>
  <si>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</si>
  <si>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</si>
  <si>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</si>
  <si>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</si>
  <si>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</si>
  <si>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</si>
  <si>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</si>
  <si>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</si>
  <si>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</si>
  <si>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</si>
  <si>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</si>
  <si>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</si>
  <si>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</si>
  <si>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</si>
  <si>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</si>
  <si>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</si>
  <si>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</si>
  <si>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</si>
  <si>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</si>
  <si>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</si>
  <si>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</si>
  <si>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</si>
  <si>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</si>
  <si>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</si>
  <si>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</si>
  <si>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</si>
  <si>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</si>
  <si>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</si>
  <si>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</si>
  <si>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</si>
  <si>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</si>
  <si>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</si>
  <si>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</si>
  <si>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</si>
  <si>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</si>
  <si>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</si>
  <si>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</si>
  <si>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</si>
  <si>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</si>
  <si>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</si>
  <si>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</si>
  <si>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</si>
  <si>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</si>
  <si>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</si>
  <si>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</si>
  <si>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</si>
  <si>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</si>
  <si>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</si>
  <si>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</si>
  <si>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</si>
  <si>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</si>
  <si>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</si>
  <si>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</si>
  <si>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</si>
  <si>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</si>
  <si>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</si>
  <si>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</si>
  <si>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</si>
  <si>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</si>
  <si>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</si>
  <si>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</si>
  <si>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</si>
  <si>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</si>
  <si>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</si>
  <si>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</si>
  <si>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</si>
  <si>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</si>
  <si>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</si>
  <si>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</si>
  <si>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</si>
  <si>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</si>
  <si>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</si>
  <si>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</si>
  <si>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</si>
  <si>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</si>
  <si>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</si>
  <si>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</si>
  <si>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</si>
  <si>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</si>
  <si>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</si>
  <si>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</si>
  <si>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</si>
  <si>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</si>
  <si>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</si>
  <si>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</si>
  <si>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</si>
  <si>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</si>
  <si>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</si>
  <si>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</si>
  <si>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</si>
  <si>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</si>
  <si>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</si>
  <si>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</si>
  <si>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</si>
  <si>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</si>
  <si>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</si>
  <si>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</si>
  <si>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</si>
  <si>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</si>
  <si>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</si>
  <si>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</si>
  <si>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</si>
  <si>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</si>
  <si>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</si>
  <si>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</si>
  <si>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</si>
  <si>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</si>
  <si>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</si>
  <si>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</si>
  <si>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</si>
  <si>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</si>
  <si>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</si>
  <si>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</si>
  <si>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</si>
  <si>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</si>
  <si>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</si>
  <si>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</si>
  <si>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</si>
  <si>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</si>
  <si>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</si>
  <si>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</si>
  <si>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</si>
  <si>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</si>
  <si>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</si>
  <si>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</si>
  <si>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</si>
  <si>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</si>
  <si>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</si>
  <si>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</si>
  <si>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</si>
  <si>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</si>
  <si>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</si>
  <si>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</si>
  <si>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</si>
  <si>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</si>
  <si>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</si>
  <si>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</si>
  <si>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</si>
  <si>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</si>
  <si>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</si>
  <si>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</si>
  <si>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</si>
  <si>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</si>
  <si>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</si>
  <si>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</si>
  <si>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</si>
  <si>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</si>
  <si>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</si>
  <si>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</si>
  <si>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</si>
  <si>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</si>
  <si>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</si>
  <si>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</si>
  <si>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</si>
  <si>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</si>
  <si>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</si>
  <si>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</si>
  <si>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</si>
  <si>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</si>
  <si>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</si>
  <si>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</si>
  <si>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</si>
  <si>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</si>
  <si>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</si>
  <si>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</si>
  <si>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</si>
  <si>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</si>
  <si>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</si>
  <si>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</si>
  <si>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</si>
  <si>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</si>
  <si>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</si>
  <si>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</si>
  <si>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</si>
  <si>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</si>
  <si>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</si>
  <si>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</si>
  <si>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</si>
  <si>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</si>
  <si>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</si>
  <si>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</si>
  <si>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</si>
  <si>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</si>
  <si>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</si>
  <si>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</si>
  <si>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</si>
  <si>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</si>
  <si>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</si>
  <si>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</si>
  <si>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</si>
  <si>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</si>
  <si>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</si>
  <si>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</si>
  <si>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</si>
  <si>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</si>
  <si>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</si>
  <si>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</si>
  <si>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</si>
  <si>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</si>
  <si>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</si>
  <si>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</si>
  <si>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</si>
  <si>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</si>
  <si>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</si>
  <si>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</si>
  <si>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</si>
  <si>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</si>
  <si>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</si>
  <si>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</si>
  <si>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</si>
  <si>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</si>
  <si>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</si>
  <si>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</si>
  <si>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</si>
  <si>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</si>
  <si>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</si>
  <si>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</si>
  <si>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</si>
  <si>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</si>
  <si>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</si>
  <si>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</si>
  <si>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</si>
  <si>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</si>
  <si>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</si>
  <si>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</si>
  <si>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</si>
  <si>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</si>
  <si>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</si>
  <si>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</si>
  <si>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</si>
  <si>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</si>
  <si>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</si>
  <si>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</si>
  <si>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</si>
  <si>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</si>
  <si>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</si>
  <si>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</si>
  <si>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</si>
  <si>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</si>
  <si>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</si>
  <si>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</si>
  <si>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</si>
  <si>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</si>
  <si>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</si>
  <si>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</si>
  <si>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</si>
  <si>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</si>
  <si>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</si>
  <si>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</si>
  <si>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</si>
  <si>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</si>
  <si>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</si>
  <si>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</si>
  <si>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</si>
  <si>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</si>
  <si>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</si>
  <si>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</si>
  <si>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</si>
  <si>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</si>
  <si>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</si>
  <si>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</si>
  <si>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</si>
  <si>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</si>
  <si>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</si>
  <si>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</si>
  <si>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</si>
  <si>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</si>
  <si>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</si>
  <si>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</si>
  <si>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</si>
  <si>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</si>
  <si>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</si>
  <si>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</si>
  <si>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</si>
  <si>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</si>
  <si>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</si>
  <si>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</si>
  <si>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</si>
  <si>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</si>
  <si>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</si>
  <si>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</si>
  <si>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</si>
  <si>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</si>
  <si>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</si>
  <si>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</si>
  <si>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</si>
  <si>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</si>
  <si>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</si>
  <si>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</si>
  <si>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</si>
  <si>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</si>
  <si>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</si>
  <si>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</si>
  <si>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</si>
  <si>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</si>
  <si>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</si>
  <si>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</si>
  <si>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</si>
  <si>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</si>
  <si>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</si>
  <si>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</si>
  <si>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</si>
  <si>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</si>
  <si>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</si>
  <si>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</si>
  <si>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</si>
  <si>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</si>
  <si>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</si>
  <si>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</si>
  <si>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</si>
  <si>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</si>
  <si>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</si>
  <si>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</si>
  <si>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</si>
  <si>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</si>
  <si>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</si>
  <si>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</si>
  <si>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</si>
  <si>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</si>
  <si>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</si>
  <si>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</si>
  <si>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</si>
  <si>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</si>
  <si>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</si>
  <si>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</si>
  <si>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</si>
  <si>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</si>
  <si>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</si>
  <si>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</si>
  <si>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</si>
  <si>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</si>
  <si>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</si>
  <si>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</si>
  <si>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</si>
  <si>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</si>
  <si>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</si>
  <si>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</si>
  <si>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</si>
  <si>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</si>
  <si>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</si>
  <si>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</si>
  <si>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</si>
  <si>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</si>
  <si>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</si>
  <si>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</si>
  <si>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</si>
  <si>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</si>
  <si>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</si>
  <si>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</si>
  <si>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</si>
  <si>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</si>
  <si>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</si>
  <si>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</si>
  <si>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</si>
  <si>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</si>
  <si>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</si>
  <si>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</si>
  <si>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</si>
  <si>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</si>
  <si>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</si>
  <si>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</si>
  <si>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</si>
  <si>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</si>
  <si>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</si>
  <si>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</si>
  <si>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</si>
  <si>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</si>
  <si>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</si>
  <si>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</si>
  <si>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</si>
  <si>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</si>
  <si>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</si>
  <si>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</si>
  <si>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</si>
  <si>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</si>
  <si>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</si>
  <si>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</si>
  <si>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</si>
  <si>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</si>
  <si>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</si>
  <si>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</si>
  <si>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</si>
  <si>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</si>
  <si>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</si>
  <si>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</si>
  <si>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</si>
  <si>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</si>
  <si>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</si>
  <si>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</si>
  <si>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</si>
  <si>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</si>
  <si>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</si>
  <si>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</si>
  <si>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</si>
  <si>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</si>
  <si>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</si>
  <si>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</si>
  <si>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</si>
  <si>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</si>
  <si>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</si>
  <si>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</si>
  <si>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</si>
  <si>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</si>
  <si>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</si>
  <si>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</si>
  <si>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</si>
  <si>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</si>
  <si>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</si>
  <si>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</si>
  <si>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</si>
  <si>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</si>
  <si>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</si>
  <si>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</si>
  <si>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</si>
  <si>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</si>
  <si>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</si>
  <si>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</si>
  <si>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</si>
  <si>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</si>
  <si>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</si>
  <si>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</si>
  <si>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</si>
  <si>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</si>
  <si>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</si>
  <si>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</si>
  <si>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</si>
  <si>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</si>
  <si>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</si>
  <si>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</si>
  <si>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</si>
  <si>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</si>
  <si>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</si>
  <si>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</si>
  <si>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</si>
  <si>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</si>
  <si>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</si>
  <si>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</si>
  <si>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</si>
  <si>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</si>
  <si>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</si>
  <si>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</si>
  <si>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</si>
  <si>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</si>
  <si>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</si>
  <si>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</si>
  <si>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</si>
  <si>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</si>
  <si>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</si>
  <si>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</si>
  <si>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</si>
  <si>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</si>
  <si>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</si>
  <si>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</si>
  <si>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</si>
  <si>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</si>
  <si>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</si>
  <si>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</si>
  <si>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</si>
  <si>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</si>
  <si>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</si>
  <si>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</si>
  <si>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</si>
  <si>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</si>
  <si>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</si>
  <si>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</si>
  <si>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</si>
  <si>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</si>
  <si>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</si>
  <si>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</si>
  <si>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</si>
  <si>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</si>
  <si>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</si>
  <si>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</si>
  <si>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</si>
  <si>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</si>
  <si>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</si>
  <si>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</si>
  <si>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</si>
  <si>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</si>
  <si>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</si>
  <si>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</si>
  <si>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</si>
  <si>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</si>
  <si>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</si>
  <si>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</si>
  <si>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</si>
  <si>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</si>
  <si>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</si>
  <si>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</si>
  <si>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</si>
  <si>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</si>
  <si>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</si>
  <si>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</si>
  <si>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</si>
  <si>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</si>
  <si>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</si>
  <si>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</si>
  <si>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</si>
  <si>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</si>
  <si>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</si>
  <si>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</si>
  <si>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</si>
  <si>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</si>
  <si>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</si>
  <si>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</si>
  <si>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</si>
  <si>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</si>
  <si>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</si>
  <si>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</si>
  <si>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</si>
  <si>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</si>
  <si>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</si>
  <si>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</si>
  <si>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</si>
  <si>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</si>
  <si>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</si>
  <si>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</si>
  <si>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</si>
  <si>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</si>
  <si>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</si>
  <si>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</si>
  <si>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</si>
  <si>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</si>
  <si>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</si>
  <si>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</si>
  <si>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</si>
  <si>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</si>
  <si>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</si>
  <si>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</si>
  <si>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</si>
  <si>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</si>
  <si>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</si>
  <si>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</si>
  <si>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</si>
  <si>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</si>
  <si>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</si>
  <si>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</si>
  <si>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</si>
  <si>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</si>
  <si>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</si>
  <si>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</si>
  <si>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</si>
  <si>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</si>
  <si>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</si>
  <si>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</si>
  <si>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</si>
  <si>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</si>
  <si>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</si>
  <si>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</si>
  <si>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</si>
  <si>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</si>
  <si>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</si>
  <si>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</si>
  <si>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</si>
  <si>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</si>
  <si>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</si>
  <si>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</si>
  <si>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</si>
  <si>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</si>
  <si>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</si>
  <si>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</si>
  <si>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</si>
  <si>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</si>
  <si>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</si>
  <si>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</si>
  <si>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</si>
  <si>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</si>
  <si>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</si>
  <si>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</si>
  <si>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</si>
  <si>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</si>
  <si>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</si>
  <si>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</si>
  <si>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</si>
  <si>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</si>
  <si>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</si>
  <si>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</si>
  <si>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</si>
  <si>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</si>
  <si>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</si>
  <si>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</si>
  <si>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</si>
  <si>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</si>
  <si>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</si>
  <si>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</si>
  <si>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</si>
  <si>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</si>
  <si>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</si>
  <si>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</si>
  <si>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</si>
  <si>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</si>
  <si>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</si>
  <si>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</si>
  <si>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</si>
  <si>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</si>
  <si>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</si>
  <si>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</si>
  <si>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</si>
  <si>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</si>
  <si>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</si>
  <si>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</si>
  <si>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</si>
  <si>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</si>
  <si>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</si>
  <si>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</si>
  <si>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</si>
  <si>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</si>
  <si>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</si>
  <si>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</si>
  <si>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</si>
  <si>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</si>
  <si>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</si>
  <si>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</si>
  <si>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</si>
  <si>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</si>
  <si>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</si>
  <si>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</si>
  <si>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</si>
  <si>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</si>
  <si>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</si>
  <si>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</si>
  <si>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</si>
  <si>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</si>
  <si>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</si>
  <si>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</si>
  <si>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</si>
  <si>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</si>
  <si>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</si>
  <si>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</si>
  <si>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</si>
  <si>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</si>
  <si>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</si>
  <si>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</si>
  <si>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</si>
  <si>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</si>
  <si>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</si>
  <si>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</si>
  <si>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</si>
  <si>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</si>
  <si>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</si>
  <si>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</si>
  <si>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</si>
  <si>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</si>
  <si>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</si>
  <si>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</si>
  <si>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</si>
  <si>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</si>
  <si>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</si>
  <si>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</si>
  <si>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</si>
  <si>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</si>
  <si>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</si>
  <si>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</si>
  <si>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</si>
  <si>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</si>
  <si>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</si>
  <si>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</si>
  <si>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</si>
  <si>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</si>
  <si>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</si>
  <si>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</si>
  <si>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</si>
  <si>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</si>
  <si>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</si>
  <si>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</si>
  <si>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</si>
  <si>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</si>
  <si>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</si>
  <si>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</si>
  <si>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</si>
  <si>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</si>
  <si>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</si>
  <si>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</si>
  <si>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</si>
  <si>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</si>
  <si>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</si>
  <si>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</si>
  <si>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</si>
  <si>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</si>
  <si>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</si>
  <si>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</si>
  <si>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</si>
  <si>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</si>
  <si>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</si>
  <si>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</si>
  <si>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</si>
  <si>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</si>
  <si>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</si>
  <si>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</si>
  <si>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</si>
  <si>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</si>
  <si>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</si>
  <si>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</si>
  <si>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</si>
  <si>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</si>
  <si>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</si>
  <si>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</si>
  <si>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</si>
  <si>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</si>
  <si>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</si>
  <si>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</si>
  <si>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</si>
  <si>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</si>
  <si>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</si>
  <si>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</si>
  <si>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</si>
  <si>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</si>
  <si>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</si>
  <si>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</si>
  <si>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</si>
  <si>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</si>
  <si>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</si>
  <si>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</si>
  <si>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</si>
  <si>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</si>
  <si>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</si>
  <si>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</si>
  <si>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</si>
  <si>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</si>
  <si>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</si>
  <si>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</si>
  <si>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</si>
  <si>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</si>
  <si>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</si>
  <si>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</si>
  <si>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</si>
  <si>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</si>
  <si>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</si>
  <si>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</si>
  <si>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</si>
  <si>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</si>
  <si>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</si>
  <si>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</si>
  <si>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</si>
  <si>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</si>
  <si>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</si>
  <si>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</si>
  <si>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</si>
  <si>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</si>
  <si>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</si>
  <si>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</si>
  <si>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</si>
  <si>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</si>
  <si>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</si>
  <si>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</si>
  <si>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</si>
  <si>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</si>
  <si>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</si>
  <si>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</si>
  <si>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</si>
  <si>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</si>
  <si>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</si>
  <si>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</si>
  <si>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</si>
  <si>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</si>
  <si>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</si>
  <si>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</si>
  <si>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</si>
  <si>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</si>
  <si>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</si>
  <si>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</si>
  <si>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</si>
  <si>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</si>
  <si>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</si>
  <si>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</si>
  <si>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</si>
  <si>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</si>
  <si>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</si>
  <si>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</si>
  <si>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</si>
  <si>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</si>
  <si>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</si>
  <si>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</si>
  <si>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</si>
  <si>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</si>
  <si>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</si>
  <si>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</si>
  <si>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</si>
  <si>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</si>
  <si>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</si>
  <si>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</si>
  <si>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</si>
  <si>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</si>
  <si>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</si>
  <si>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</si>
  <si>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</si>
  <si>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</si>
  <si>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</si>
  <si>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</si>
  <si>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</si>
  <si>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</si>
  <si>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</si>
  <si>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</si>
  <si>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</si>
  <si>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</si>
  <si>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</si>
  <si>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</si>
  <si>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</si>
  <si>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</si>
  <si>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</si>
  <si>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</si>
  <si>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</si>
  <si>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</si>
  <si>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</si>
  <si>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</si>
  <si>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</si>
  <si>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</si>
  <si>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</si>
  <si>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</si>
  <si>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</si>
  <si>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</si>
  <si>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</si>
  <si>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</si>
  <si>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</si>
  <si>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</si>
  <si>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</si>
  <si>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</si>
  <si>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</si>
  <si>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</si>
  <si>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</si>
  <si>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</si>
  <si>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</si>
  <si>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</si>
  <si>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</si>
  <si>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</si>
  <si>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</si>
  <si>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</si>
  <si>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</si>
  <si>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</si>
  <si>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</si>
  <si>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</si>
  <si>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</si>
  <si>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</si>
  <si>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</si>
  <si>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</si>
  <si>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</si>
  <si>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</si>
  <si>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</si>
  <si>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</si>
  <si>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</si>
  <si>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</si>
  <si>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</si>
  <si>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</si>
  <si>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</si>
  <si>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</si>
  <si>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</si>
  <si>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</si>
  <si>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</si>
  <si>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</si>
  <si>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</si>
  <si>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</si>
  <si>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</si>
  <si>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</si>
  <si>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</si>
  <si>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</si>
  <si>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</si>
  <si>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</si>
  <si>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</si>
  <si>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</si>
  <si>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</si>
  <si>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</si>
  <si>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</si>
  <si>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</si>
  <si>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</si>
  <si>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</si>
  <si>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</si>
  <si>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</si>
  <si>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</si>
  <si>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</si>
  <si>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</si>
  <si>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</si>
  <si>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</si>
  <si>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</si>
  <si>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</si>
  <si>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</si>
  <si>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</si>
  <si>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</si>
  <si>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</si>
  <si>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</si>
  <si>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</si>
  <si>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</si>
  <si>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</si>
  <si>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</si>
  <si>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</si>
  <si>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</si>
  <si>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</si>
  <si>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</si>
  <si>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</si>
  <si>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</si>
  <si>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</si>
  <si>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</si>
  <si>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</si>
  <si>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</si>
  <si>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</si>
  <si>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</si>
  <si>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</si>
  <si>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</si>
  <si>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</si>
  <si>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</si>
  <si>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</si>
  <si>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</si>
  <si>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</si>
  <si>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</si>
  <si>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</si>
  <si>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</si>
  <si>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</si>
  <si>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</si>
  <si>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</si>
  <si>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</si>
  <si>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</si>
  <si>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</si>
  <si>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</si>
  <si>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</si>
  <si>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</si>
  <si>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</si>
  <si>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</si>
  <si>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</si>
  <si>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</si>
  <si>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</si>
  <si>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</si>
  <si>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</si>
  <si>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</si>
  <si>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</si>
  <si>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</si>
  <si>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</si>
  <si>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</si>
  <si>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</si>
  <si>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</si>
  <si>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</si>
  <si>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</si>
  <si>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</si>
  <si>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</si>
  <si>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</si>
  <si>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</si>
  <si>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</si>
  <si>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</si>
  <si>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</si>
  <si>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</si>
  <si>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</si>
  <si>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</si>
  <si>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</si>
  <si>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</si>
  <si>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</si>
  <si>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</si>
  <si>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</si>
  <si>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</si>
  <si>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</si>
  <si>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</si>
  <si>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</si>
  <si>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</si>
  <si>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</si>
  <si>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</si>
  <si>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</si>
  <si>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</si>
  <si>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</si>
  <si>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</si>
  <si>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</si>
  <si>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</si>
  <si>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</si>
  <si>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</si>
  <si>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</si>
  <si>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</si>
  <si>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</si>
  <si>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</si>
  <si>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</si>
  <si>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</si>
  <si>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</si>
  <si>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</si>
  <si>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</si>
  <si>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</si>
  <si>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</si>
  <si>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</si>
  <si>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</si>
  <si>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</si>
  <si>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</si>
  <si>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</si>
  <si>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</si>
  <si>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</si>
  <si>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</si>
  <si>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</si>
  <si>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</si>
  <si>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</si>
  <si>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</si>
  <si>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</si>
  <si>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</si>
  <si>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</si>
  <si>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</si>
  <si>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</si>
  <si>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</si>
  <si>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</si>
  <si>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</si>
  <si>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</si>
  <si>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</si>
  <si>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</si>
  <si>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</si>
  <si>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</si>
  <si>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</si>
  <si>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</si>
  <si>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</si>
  <si>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</si>
  <si>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</si>
  <si>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</si>
  <si>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</si>
  <si>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</si>
  <si>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</si>
  <si>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</si>
  <si>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</si>
  <si>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</si>
  <si>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</si>
  <si>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</si>
  <si>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</si>
  <si>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</si>
  <si>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</si>
  <si>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</si>
  <si>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</si>
  <si>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</si>
  <si>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</si>
  <si>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</si>
  <si>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</si>
  <si>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</si>
  <si>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</si>
  <si>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</si>
  <si>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</si>
  <si>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</si>
  <si>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</si>
  <si>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</si>
  <si>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</si>
  <si>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</si>
  <si>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</si>
  <si>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</si>
  <si>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</si>
  <si>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</si>
  <si>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</si>
  <si>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</si>
  <si>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</si>
  <si>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</si>
  <si>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</si>
  <si>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</si>
  <si>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</si>
  <si>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</si>
  <si>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</si>
  <si>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</si>
  <si>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</si>
  <si>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</si>
  <si>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</si>
  <si>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</si>
  <si>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</si>
  <si>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</si>
  <si>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</si>
  <si>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</si>
  <si>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</si>
  <si>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</si>
  <si>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</si>
  <si>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</si>
  <si>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</si>
  <si>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</si>
  <si>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</si>
  <si>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</si>
  <si>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</si>
  <si>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</si>
  <si>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</si>
  <si>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</si>
  <si>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</si>
  <si>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</si>
  <si>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</si>
  <si>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</si>
  <si>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</si>
  <si>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</si>
  <si>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</si>
  <si>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</si>
  <si>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</si>
  <si>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</si>
  <si>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</si>
  <si>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</si>
  <si>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</si>
  <si>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</si>
  <si>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</si>
  <si>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</si>
  <si>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</si>
  <si>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</si>
  <si>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</si>
  <si>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</si>
  <si>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</si>
  <si>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</si>
  <si>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</si>
  <si>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</si>
  <si>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</si>
  <si>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</si>
  <si>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</si>
  <si>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</si>
  <si>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</si>
  <si>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</si>
  <si>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</si>
  <si>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</si>
  <si>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</si>
  <si>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</si>
  <si>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</si>
  <si>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</si>
  <si>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</si>
  <si>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</si>
  <si>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</si>
  <si>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</si>
  <si>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</si>
  <si>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</si>
  <si>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</si>
  <si>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</si>
  <si>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</si>
  <si>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</si>
  <si>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</si>
  <si>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</si>
  <si>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</si>
  <si>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</si>
  <si>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</si>
  <si>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</si>
  <si>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</si>
  <si>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</si>
  <si>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</si>
  <si>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</si>
  <si>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</si>
  <si>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</si>
  <si>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</si>
  <si>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</si>
  <si>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</si>
  <si>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</si>
  <si>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</si>
  <si>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</si>
  <si>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</si>
  <si>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</si>
  <si>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</si>
  <si>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</si>
  <si>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</si>
  <si>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</si>
  <si>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</si>
  <si>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</si>
  <si>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</si>
  <si>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</si>
  <si>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</si>
  <si>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</si>
  <si>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</si>
  <si>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</si>
  <si>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</si>
  <si>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</si>
  <si>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</si>
  <si>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</si>
  <si>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</si>
  <si>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</si>
  <si>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</si>
  <si>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</si>
  <si>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</si>
  <si>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</si>
  <si>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</si>
  <si>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</si>
  <si>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</si>
  <si>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</si>
  <si>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</si>
  <si>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</si>
  <si>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</si>
  <si>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</si>
  <si>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</si>
  <si>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</si>
  <si>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</si>
  <si>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</si>
  <si>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</si>
  <si>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</si>
  <si>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</si>
  <si>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</si>
  <si>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</si>
  <si>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</si>
  <si>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</si>
  <si>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</si>
  <si>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</si>
  <si>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</si>
  <si>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</si>
  <si>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</si>
  <si>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</si>
  <si>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</si>
  <si>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</si>
  <si>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</si>
  <si>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</si>
  <si>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</si>
  <si>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</si>
  <si>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</si>
  <si>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</si>
  <si>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</si>
  <si>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</si>
  <si>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</si>
  <si>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</si>
  <si>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</si>
  <si>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</si>
  <si>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</si>
  <si>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</si>
  <si>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</si>
  <si>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</si>
  <si>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</si>
  <si>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</si>
  <si>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</si>
  <si>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</si>
  <si>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</si>
  <si>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</si>
  <si>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</si>
  <si>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</si>
  <si>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</si>
  <si>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</si>
  <si>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</si>
  <si>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</si>
  <si>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</si>
  <si>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</si>
  <si>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</si>
  <si>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</si>
  <si>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</si>
  <si>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</si>
  <si>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</si>
  <si>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</si>
  <si>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</si>
  <si>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</si>
  <si>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</si>
  <si>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</si>
  <si>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</si>
  <si>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</si>
  <si>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</si>
  <si>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</si>
  <si>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</si>
  <si>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</si>
  <si>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</si>
  <si>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</si>
  <si>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</si>
  <si>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</si>
  <si>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</si>
  <si>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</si>
  <si>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</si>
  <si>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</si>
  <si>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</si>
  <si>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</si>
  <si>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</si>
  <si>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</si>
  <si>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</si>
  <si>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</si>
  <si>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</si>
  <si>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</si>
  <si>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</si>
  <si>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</si>
  <si>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</si>
  <si>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</si>
  <si>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</si>
  <si>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</si>
  <si>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</si>
  <si>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</si>
  <si>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</si>
  <si>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</si>
  <si>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</si>
  <si>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</si>
  <si>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</si>
  <si>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</si>
  <si>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</si>
  <si>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</si>
  <si>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</si>
  <si>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</si>
  <si>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</si>
  <si>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</si>
  <si>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</si>
  <si>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</si>
  <si>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</si>
  <si>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</si>
  <si>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</si>
  <si>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</si>
  <si>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</si>
  <si>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</si>
  <si>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</si>
  <si>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</si>
  <si>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</si>
  <si>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</si>
  <si>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</si>
  <si>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</si>
  <si>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</si>
  <si>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</si>
  <si>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</si>
  <si>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</si>
  <si>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</si>
  <si>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</si>
  <si>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</si>
  <si>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</si>
  <si>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</si>
  <si>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</si>
  <si>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</si>
  <si>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</si>
  <si>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</si>
  <si>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</si>
  <si>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</si>
  <si>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</si>
  <si>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</si>
  <si>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</si>
  <si>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</si>
  <si>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</si>
  <si>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</si>
  <si>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</si>
  <si>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</si>
  <si>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</si>
  <si>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</si>
  <si>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</si>
  <si>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</si>
  <si>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</si>
  <si>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</si>
  <si>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</si>
  <si>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</si>
  <si>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</si>
  <si>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</si>
  <si>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</si>
  <si>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</si>
  <si>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</si>
  <si>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</si>
  <si>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</si>
  <si>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</si>
  <si>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</si>
  <si>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</si>
  <si>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</si>
  <si>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</si>
  <si>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</si>
  <si>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</si>
  <si>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</si>
  <si>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</si>
  <si>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</si>
  <si>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</si>
  <si>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</si>
  <si>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</si>
  <si>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</si>
  <si>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</si>
  <si>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</si>
  <si>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</si>
  <si>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</si>
  <si>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</si>
  <si>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</si>
  <si>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</si>
  <si>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</si>
  <si>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</si>
  <si>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</si>
  <si>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</si>
  <si>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</si>
  <si>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</si>
  <si>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</si>
  <si>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</si>
  <si>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</si>
  <si>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</si>
  <si>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</si>
  <si>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</si>
  <si>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</si>
  <si>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</si>
  <si>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</si>
  <si>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</si>
  <si>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</si>
  <si>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</si>
  <si>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</si>
  <si>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</si>
  <si>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</si>
  <si>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</si>
  <si>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</si>
  <si>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</si>
  <si>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</si>
  <si>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</si>
  <si>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</si>
  <si>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</si>
  <si>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</si>
  <si>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</si>
  <si>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</si>
  <si>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</si>
  <si>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</si>
  <si>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</si>
  <si>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</si>
  <si>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</si>
  <si>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</si>
  <si>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</si>
  <si>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</si>
  <si>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</si>
  <si>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</si>
  <si>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</si>
  <si>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</si>
  <si>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</si>
  <si>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</si>
  <si>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</si>
  <si>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</si>
  <si>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</si>
  <si>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</si>
  <si>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</si>
  <si>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</si>
  <si>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</si>
  <si>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</si>
  <si>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</si>
  <si>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</si>
  <si>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</si>
  <si>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</si>
  <si>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</si>
  <si>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</si>
  <si>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</si>
  <si>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</si>
  <si>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</si>
  <si>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</si>
  <si>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</si>
  <si>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</si>
  <si>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</si>
  <si>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</si>
  <si>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</si>
  <si>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</si>
  <si>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</si>
  <si>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</si>
  <si>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</si>
  <si>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</si>
  <si>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</si>
  <si>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</si>
  <si>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</si>
  <si>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</si>
  <si>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</si>
  <si>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</si>
  <si>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</si>
  <si>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</si>
  <si>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</si>
  <si>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</si>
  <si>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</si>
  <si>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</si>
  <si>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</si>
  <si>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</si>
  <si>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</si>
  <si>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</si>
  <si>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</si>
  <si>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</si>
  <si>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</si>
  <si>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</si>
  <si>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</si>
  <si>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</si>
  <si>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</si>
  <si>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</si>
  <si>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</si>
  <si>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</si>
  <si>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</si>
  <si>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</si>
  <si>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</si>
  <si>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</si>
  <si>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</si>
  <si>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</si>
  <si>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</si>
  <si>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</si>
  <si>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</si>
  <si>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</si>
  <si>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</si>
  <si>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</si>
  <si>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</si>
  <si>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</si>
  <si>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</si>
  <si>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</si>
  <si>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</si>
  <si>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</si>
  <si>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</si>
  <si>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</si>
  <si>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</si>
  <si>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</si>
  <si>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</si>
  <si>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</si>
  <si>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</si>
  <si>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</si>
  <si>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</si>
  <si>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</si>
  <si>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</si>
  <si>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</si>
  <si>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</si>
  <si>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</si>
  <si>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</si>
  <si>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</si>
  <si>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</si>
  <si>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</si>
  <si>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</si>
  <si>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</si>
  <si>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</si>
  <si>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</si>
  <si>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</si>
  <si>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</si>
  <si>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</si>
  <si>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</si>
  <si>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</si>
  <si>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</si>
  <si>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</si>
  <si>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</si>
  <si>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</si>
  <si>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</si>
  <si>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</si>
  <si>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</si>
  <si>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</si>
  <si>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</si>
  <si>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</si>
  <si>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</si>
  <si>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</si>
  <si>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</si>
  <si>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</si>
  <si>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</si>
  <si>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</si>
  <si>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</si>
  <si>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</si>
  <si>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</si>
  <si>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</si>
  <si>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</si>
  <si>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</si>
  <si>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</si>
  <si>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</si>
  <si>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</si>
  <si>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</si>
  <si>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</si>
  <si>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</si>
  <si>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</si>
  <si>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</si>
  <si>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</si>
  <si>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</si>
  <si>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</si>
  <si>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</si>
  <si>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</si>
  <si>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</si>
  <si>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</si>
  <si>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</si>
  <si>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</si>
  <si>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</si>
  <si>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</si>
  <si>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</si>
  <si>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</si>
  <si>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</si>
  <si>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</si>
  <si>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</si>
  <si>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</si>
  <si>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</si>
  <si>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</si>
  <si>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</si>
  <si>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</si>
  <si>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</si>
  <si>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</si>
  <si>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</si>
  <si>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</si>
  <si>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</si>
  <si>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</si>
  <si>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</si>
  <si>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</si>
  <si>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</si>
  <si>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</si>
  <si>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</si>
  <si>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</si>
  <si>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</si>
  <si>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</si>
  <si>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</si>
  <si>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</si>
  <si>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</si>
  <si>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</si>
  <si>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</si>
  <si>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</si>
  <si>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</si>
  <si>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</si>
  <si>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</si>
  <si>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</si>
  <si>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</si>
  <si>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</si>
  <si>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</si>
  <si>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</si>
  <si>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</si>
  <si>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</si>
  <si>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</si>
  <si>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</si>
  <si>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</si>
  <si>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</si>
  <si>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</si>
  <si>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</si>
  <si>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</si>
  <si>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</si>
  <si>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</si>
  <si>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</si>
  <si>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</si>
  <si>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</si>
  <si>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</si>
  <si>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</si>
  <si>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</si>
  <si>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</si>
  <si>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</si>
  <si>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</si>
  <si>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</si>
  <si>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</si>
  <si>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</si>
  <si>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</si>
  <si>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</si>
  <si>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</si>
  <si>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</si>
  <si>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</si>
  <si>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</si>
  <si>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</si>
  <si>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</si>
  <si>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</si>
  <si>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</si>
  <si>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</si>
  <si>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</si>
  <si>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</si>
  <si>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</si>
  <si>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</si>
  <si>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</si>
  <si>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</si>
  <si>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</si>
  <si>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</si>
  <si>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</si>
  <si>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</si>
  <si>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</si>
  <si>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</si>
  <si>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</si>
  <si>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</si>
  <si>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</si>
  <si>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</si>
  <si>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</si>
  <si>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</si>
  <si>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</si>
  <si>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</si>
  <si>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</si>
  <si>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</si>
  <si>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</si>
  <si>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</si>
  <si>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</si>
  <si>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</si>
  <si>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</si>
  <si>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</si>
  <si>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</si>
  <si>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</si>
  <si>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</si>
  <si>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</si>
  <si>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</si>
  <si>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</si>
  <si>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</si>
  <si>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</si>
  <si>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</si>
  <si>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</si>
  <si>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</si>
  <si>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</si>
  <si>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</si>
  <si>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</si>
  <si>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</si>
  <si>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</si>
  <si>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</si>
  <si>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</si>
  <si>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</si>
  <si>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</si>
  <si>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</si>
  <si>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</si>
  <si>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</si>
  <si>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</si>
  <si>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</si>
  <si>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</si>
  <si>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</si>
  <si>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</si>
  <si>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</si>
  <si>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</si>
  <si>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</si>
  <si>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</si>
  <si>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</si>
  <si>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</si>
  <si>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</si>
  <si>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</si>
  <si>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</si>
  <si>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</si>
  <si>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</si>
  <si>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</si>
  <si>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</si>
  <si>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</si>
  <si>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</si>
  <si>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</si>
  <si>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</si>
  <si>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</si>
  <si>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</si>
  <si>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</si>
  <si>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</si>
  <si>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</si>
  <si>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</si>
  <si>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</si>
  <si>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</si>
  <si>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</si>
  <si>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</si>
  <si>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</si>
  <si>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</si>
  <si>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</si>
  <si>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</si>
  <si>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</si>
  <si>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</si>
  <si>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</si>
  <si>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</si>
  <si>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</si>
  <si>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</si>
  <si>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</si>
  <si>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</si>
  <si>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</si>
  <si>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</si>
  <si>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</si>
  <si>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</si>
  <si>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</si>
  <si>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</si>
  <si>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</si>
  <si>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</si>
  <si>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</si>
  <si>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</si>
  <si>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</si>
  <si>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</si>
  <si>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</si>
  <si>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</si>
  <si>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</si>
  <si>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</si>
  <si>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</si>
  <si>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</si>
  <si>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</si>
  <si>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</si>
  <si>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</si>
  <si>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</si>
  <si>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</si>
  <si>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</si>
  <si>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</si>
  <si>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</si>
  <si>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</si>
  <si>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</si>
  <si>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</si>
  <si>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</si>
  <si>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</si>
  <si>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</si>
  <si>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</si>
  <si>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</si>
  <si>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</si>
  <si>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</si>
  <si>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</si>
  <si>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</si>
  <si>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</si>
  <si>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</si>
  <si>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</si>
  <si>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</si>
  <si>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</si>
  <si>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</si>
  <si>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</si>
  <si>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</si>
  <si>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</si>
  <si>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</si>
  <si>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</si>
  <si>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</si>
  <si>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</si>
  <si>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</si>
  <si>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</si>
  <si>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</si>
  <si>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</si>
  <si>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</si>
  <si>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</si>
  <si>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</si>
  <si>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</si>
  <si>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</si>
  <si>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</si>
  <si>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</si>
  <si>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</si>
  <si>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</si>
  <si>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</si>
  <si>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</si>
  <si>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</si>
  <si>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</si>
  <si>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</si>
  <si>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</si>
  <si>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</si>
  <si>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</si>
  <si>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</si>
  <si>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</si>
  <si>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</si>
  <si>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</si>
  <si>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</si>
  <si>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</si>
  <si>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</si>
  <si>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</si>
  <si>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</si>
  <si>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</si>
  <si>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</si>
  <si>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</si>
  <si>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</si>
  <si>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</si>
  <si>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</si>
  <si>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</si>
  <si>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</si>
  <si>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</si>
  <si>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</si>
  <si>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</si>
  <si>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</si>
  <si>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</si>
  <si>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</si>
  <si>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</si>
  <si>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</si>
  <si>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</si>
  <si>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</si>
  <si>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</si>
  <si>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</si>
  <si>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</si>
  <si>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</si>
  <si>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</si>
  <si>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</si>
  <si>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</si>
  <si>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</si>
  <si>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</si>
  <si>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</si>
  <si>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</si>
  <si>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</si>
  <si>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</si>
  <si>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</si>
  <si>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</si>
  <si>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</si>
  <si>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</si>
  <si>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</si>
  <si>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</si>
  <si>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</si>
  <si>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</si>
  <si>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</si>
  <si>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</si>
  <si>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</si>
  <si>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</si>
  <si>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</si>
  <si>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</si>
  <si>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</si>
  <si>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</si>
  <si>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</si>
  <si>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</si>
  <si>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</si>
  <si>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</si>
  <si>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</si>
  <si>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</si>
  <si>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</si>
  <si>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</si>
  <si>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</si>
  <si>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</si>
  <si>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</si>
  <si>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</si>
  <si>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</si>
  <si>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</si>
  <si>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</si>
  <si>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</si>
  <si>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</si>
  <si>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</si>
  <si>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</si>
  <si>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</si>
  <si>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</si>
  <si>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</si>
  <si>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</si>
  <si>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</si>
  <si>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</si>
  <si>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</si>
  <si>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</si>
  <si>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</si>
  <si>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</si>
  <si>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</si>
  <si>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</si>
  <si>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</si>
  <si>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</si>
  <si>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</si>
  <si>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</si>
  <si>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</si>
  <si>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</si>
  <si>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</si>
  <si>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</si>
  <si>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</si>
  <si>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</si>
  <si>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</si>
  <si>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</si>
  <si>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</si>
  <si>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</si>
  <si>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</si>
  <si>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</si>
  <si>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</si>
  <si>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</si>
  <si>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</si>
  <si>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</si>
  <si>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</si>
  <si>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</si>
  <si>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</si>
  <si>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</si>
  <si>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</si>
  <si>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</si>
  <si>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</si>
  <si>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</si>
  <si>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</si>
  <si>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</si>
  <si>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</si>
  <si>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</si>
  <si>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</si>
  <si>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</si>
  <si>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</si>
  <si>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</si>
  <si>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</si>
  <si>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</si>
  <si>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</si>
  <si>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</si>
  <si>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</si>
  <si>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</si>
  <si>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</si>
  <si>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</si>
  <si>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</si>
  <si>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</si>
  <si>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</si>
  <si>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</si>
  <si>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</si>
  <si>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</si>
  <si>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</si>
  <si>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</si>
  <si>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</si>
  <si>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</si>
  <si>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</si>
  <si>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</si>
  <si>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</si>
  <si>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</si>
  <si>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</si>
  <si>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</si>
  <si>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</si>
  <si>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</si>
  <si>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</si>
  <si>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</si>
  <si>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</si>
  <si>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</si>
  <si>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</si>
  <si>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</si>
  <si>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</si>
  <si>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</si>
  <si>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</si>
  <si>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</si>
  <si>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</si>
  <si>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</si>
  <si>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</si>
  <si>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</si>
  <si>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</si>
  <si>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</si>
  <si>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</si>
  <si>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</si>
  <si>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</si>
  <si>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</si>
  <si>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</si>
  <si>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</si>
  <si>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</si>
  <si>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</si>
  <si>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</si>
  <si>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</si>
  <si>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</si>
  <si>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</si>
  <si>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</si>
  <si>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</si>
  <si>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</si>
  <si>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</si>
  <si>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</si>
  <si>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</si>
  <si>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</si>
  <si>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</si>
  <si>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</si>
  <si>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</si>
  <si>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</si>
  <si>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</si>
  <si>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</si>
  <si>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</si>
  <si>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</si>
  <si>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</si>
  <si>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</si>
  <si>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</si>
  <si>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</si>
  <si>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</si>
  <si>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</si>
  <si>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</si>
  <si>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</si>
  <si>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</si>
  <si>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</si>
  <si>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</si>
  <si>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</si>
  <si>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</si>
  <si>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</si>
  <si>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</si>
  <si>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</si>
  <si>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</si>
  <si>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</si>
  <si>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</si>
  <si>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</si>
  <si>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</si>
  <si>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</si>
  <si>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</si>
  <si>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</si>
  <si>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</si>
  <si>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</si>
  <si>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</si>
  <si>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</si>
  <si>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</si>
  <si>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</si>
  <si>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</si>
  <si>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</si>
  <si>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</si>
  <si>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</si>
  <si>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</si>
  <si>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</si>
  <si>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</si>
  <si>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</si>
  <si>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</si>
  <si>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</si>
  <si>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</si>
  <si>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</si>
  <si>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</si>
  <si>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</si>
  <si>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</si>
  <si>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</si>
  <si>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</si>
  <si>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</si>
  <si>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</si>
  <si>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</si>
  <si>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</si>
  <si>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</si>
  <si>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</si>
  <si>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</si>
  <si>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</si>
  <si>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</si>
  <si>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</si>
  <si>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</si>
  <si>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</si>
  <si>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</si>
  <si>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</si>
  <si>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</si>
  <si>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</si>
  <si>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</si>
  <si>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</si>
  <si>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</si>
  <si>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</si>
  <si>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</si>
  <si>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</si>
  <si>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</si>
  <si>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</si>
  <si>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</si>
  <si>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</si>
  <si>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</si>
  <si>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</si>
  <si>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</si>
  <si>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</si>
  <si>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</si>
  <si>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</si>
  <si>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</si>
  <si>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</si>
  <si>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</si>
  <si>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</si>
  <si>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</si>
  <si>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</si>
  <si>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</si>
  <si>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</si>
  <si>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</si>
  <si>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</si>
  <si>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</si>
  <si>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</si>
  <si>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</si>
  <si>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</si>
  <si>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</si>
  <si>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</si>
  <si>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</si>
  <si>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</si>
  <si>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</si>
  <si>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</si>
  <si>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</si>
  <si>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</si>
  <si>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</si>
  <si>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</si>
  <si>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</si>
  <si>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</si>
  <si>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</si>
  <si>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</si>
  <si>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</si>
  <si>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</si>
  <si>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</si>
  <si>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</si>
  <si>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</si>
  <si>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</si>
  <si>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</si>
  <si>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</si>
  <si>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</si>
  <si>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</si>
  <si>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</si>
  <si>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</si>
  <si>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</si>
  <si>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</si>
  <si>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</si>
  <si>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</si>
  <si>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</si>
  <si>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</si>
  <si>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</si>
  <si>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</si>
  <si>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</si>
  <si>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</si>
  <si>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</si>
  <si>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</si>
  <si>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</si>
  <si>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</si>
  <si>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</si>
  <si>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</si>
  <si>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</si>
  <si>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</si>
  <si>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</si>
  <si>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</si>
  <si>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</si>
  <si>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</si>
  <si>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</si>
  <si>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</si>
  <si>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</si>
  <si>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</si>
  <si>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</si>
  <si>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</si>
  <si>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</si>
  <si>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</si>
  <si>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</si>
  <si>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</si>
  <si>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</si>
  <si>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</si>
  <si>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</si>
  <si>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</si>
  <si>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</si>
  <si>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</si>
  <si>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</si>
  <si>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</si>
  <si>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</si>
  <si>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</si>
  <si>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</si>
  <si>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</si>
  <si>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</si>
  <si>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</si>
  <si>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</si>
  <si>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</si>
  <si>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</si>
  <si>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</si>
  <si>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</si>
  <si>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</si>
  <si>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</si>
  <si>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</si>
  <si>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</si>
  <si>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</si>
  <si>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</si>
  <si>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</si>
  <si>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</si>
  <si>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</si>
  <si>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</si>
  <si>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</si>
  <si>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</si>
  <si>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</si>
  <si>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</si>
  <si>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</si>
  <si>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</si>
  <si>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</si>
  <si>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</si>
  <si>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</si>
  <si>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</si>
  <si>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</si>
  <si>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</si>
  <si>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</si>
  <si>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</si>
  <si>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</si>
  <si>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</si>
  <si>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</si>
  <si>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</si>
  <si>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</si>
  <si>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</si>
  <si>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</si>
  <si>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</si>
  <si>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</si>
  <si>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</si>
  <si>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</si>
  <si>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</si>
  <si>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</si>
  <si>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</si>
  <si>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</si>
  <si>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</si>
  <si>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</si>
  <si>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</si>
  <si>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</si>
  <si>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</si>
  <si>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</si>
  <si>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</si>
  <si>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</si>
  <si>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</si>
  <si>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</si>
  <si>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</si>
  <si>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</si>
  <si>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</si>
  <si>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</si>
  <si>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</si>
  <si>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</si>
  <si>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</si>
  <si>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</si>
  <si>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</si>
  <si>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</si>
  <si>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</si>
  <si>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</si>
  <si>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</si>
  <si>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</si>
  <si>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</si>
  <si>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</si>
  <si>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</si>
  <si>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</si>
  <si>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</si>
  <si>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</si>
  <si>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</si>
  <si>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</si>
  <si>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</si>
  <si>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</si>
  <si>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</si>
  <si>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</si>
  <si>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</si>
  <si>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</si>
  <si>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</si>
  <si>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</si>
  <si>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</si>
  <si>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</si>
  <si>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</si>
  <si>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</si>
  <si>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</si>
  <si>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</si>
  <si>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</si>
  <si>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</si>
  <si>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</si>
  <si>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</si>
  <si>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</si>
  <si>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</si>
  <si>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</si>
  <si>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</si>
  <si>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</si>
  <si>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</si>
  <si>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</si>
  <si>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</si>
  <si>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</si>
  <si>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</si>
  <si>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</si>
  <si>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</si>
  <si>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</si>
  <si>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</si>
  <si>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</si>
  <si>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</si>
  <si>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</si>
  <si>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</si>
  <si>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</si>
  <si>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</si>
  <si>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</si>
  <si>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</si>
  <si>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</si>
  <si>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</si>
  <si>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</si>
  <si>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</si>
  <si>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</si>
  <si>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</si>
  <si>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</si>
  <si>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</si>
  <si>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</si>
  <si>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</si>
  <si>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</si>
  <si>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</si>
  <si>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</si>
  <si>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</si>
  <si>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</si>
  <si>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</si>
  <si>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</si>
  <si>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</si>
  <si>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</si>
  <si>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</si>
  <si>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</si>
  <si>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</si>
  <si>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</si>
  <si>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</si>
  <si>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</si>
  <si>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</si>
  <si>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</si>
  <si>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</si>
  <si>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</si>
  <si>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</si>
  <si>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</si>
  <si>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</si>
  <si>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</si>
  <si>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</si>
  <si>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</si>
  <si>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</si>
  <si>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</si>
  <si>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</si>
  <si>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</si>
  <si>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</si>
  <si>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</si>
  <si>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</si>
  <si>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</si>
  <si>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</si>
  <si>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</si>
  <si>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</si>
  <si>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</si>
  <si>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</si>
  <si>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</si>
  <si>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</si>
  <si>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</si>
  <si>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</si>
  <si>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</si>
  <si>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</si>
  <si>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</si>
  <si>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</si>
  <si>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</si>
  <si>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</si>
  <si>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</si>
  <si>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</si>
  <si>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</si>
  <si>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</si>
  <si>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</si>
  <si>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</si>
  <si>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</si>
  <si>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</si>
  <si>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</si>
  <si>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</si>
  <si>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</si>
  <si>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</si>
  <si>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</si>
  <si>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</si>
  <si>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</si>
  <si>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</si>
  <si>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</si>
  <si>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</si>
  <si>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</si>
  <si>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</si>
  <si>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</si>
  <si>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</si>
  <si>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</si>
  <si>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</si>
  <si>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</si>
  <si>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</si>
  <si>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</si>
  <si>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</si>
  <si>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</si>
  <si>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</si>
  <si>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</si>
  <si>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</si>
  <si>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</si>
  <si>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</si>
  <si>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</si>
  <si>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</si>
  <si>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</si>
  <si>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</si>
  <si>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</si>
  <si>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</si>
  <si>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</si>
  <si>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</si>
  <si>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</si>
  <si>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</si>
  <si>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</si>
  <si>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</si>
  <si>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</si>
  <si>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</si>
  <si>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</si>
  <si>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</si>
  <si>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</si>
  <si>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</si>
  <si>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</si>
  <si>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</si>
  <si>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</si>
  <si>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</si>
  <si>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</si>
  <si>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</si>
  <si>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</si>
  <si>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</si>
  <si>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</si>
  <si>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</si>
  <si>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</si>
  <si>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</si>
  <si>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</si>
  <si>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</si>
  <si>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</si>
  <si>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</si>
  <si>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</si>
  <si>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</si>
  <si>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</si>
  <si>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</si>
  <si>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</si>
  <si>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</si>
  <si>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</si>
  <si>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</si>
  <si>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</si>
  <si>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</si>
  <si>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</si>
  <si>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</si>
  <si>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</si>
  <si>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</si>
  <si>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</si>
  <si>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</si>
  <si>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</si>
  <si>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</si>
  <si>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</si>
  <si>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</si>
  <si>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</si>
  <si>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</si>
  <si>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</si>
  <si>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</si>
  <si>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</si>
  <si>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</si>
  <si>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</si>
  <si>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</si>
  <si>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</si>
  <si>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</si>
  <si>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</si>
  <si>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</si>
  <si>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</si>
  <si>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</si>
  <si>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</si>
  <si>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</si>
  <si>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</si>
  <si>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</si>
  <si>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</si>
  <si>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</si>
  <si>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</si>
  <si>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</si>
  <si>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</si>
  <si>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</si>
  <si>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</si>
  <si>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</si>
  <si>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</si>
  <si>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</si>
  <si>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</si>
  <si>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</si>
  <si>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</si>
  <si>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</si>
  <si>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</si>
  <si>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</si>
  <si>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</si>
  <si>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</si>
  <si>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</si>
  <si>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</si>
  <si>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</si>
  <si>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</si>
  <si>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</si>
  <si>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</si>
  <si>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</si>
  <si>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</si>
  <si>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</si>
  <si>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</si>
  <si>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</si>
  <si>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</si>
  <si>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</si>
  <si>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</si>
  <si>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</si>
  <si>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</si>
  <si>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</si>
  <si>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</si>
  <si>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</si>
  <si>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</si>
  <si>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</si>
  <si>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</si>
  <si>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</si>
  <si>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</si>
  <si>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</si>
  <si>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</si>
  <si>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</si>
  <si>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</si>
  <si>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</si>
  <si>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</si>
  <si>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</si>
  <si>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</si>
  <si>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</si>
  <si>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</si>
  <si>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</si>
  <si>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</si>
  <si>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</si>
  <si>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</si>
  <si>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</si>
  <si>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</si>
  <si>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</si>
  <si>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</si>
  <si>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</si>
  <si>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</si>
  <si>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</si>
  <si>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</si>
  <si>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</si>
  <si>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</si>
  <si>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</si>
  <si>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</si>
  <si>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</si>
  <si>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</si>
  <si>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</si>
  <si>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</si>
  <si>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</si>
  <si>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</si>
  <si>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</si>
  <si>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</si>
  <si>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</si>
  <si>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</si>
  <si>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</si>
  <si>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</si>
  <si>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</si>
  <si>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</si>
  <si>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</si>
  <si>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</si>
  <si>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</si>
  <si>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</si>
  <si>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</si>
  <si>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</si>
  <si>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</si>
  <si>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</si>
  <si>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</si>
  <si>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</si>
  <si>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</si>
  <si>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</si>
  <si>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</si>
  <si>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</si>
  <si>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</si>
  <si>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</si>
  <si>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</si>
  <si>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</si>
  <si>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</si>
  <si>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</si>
  <si>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</si>
  <si>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</si>
  <si>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</si>
  <si>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</si>
  <si>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</si>
  <si>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</si>
  <si>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</si>
  <si>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</si>
  <si>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</si>
  <si>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</si>
  <si>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</si>
  <si>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</si>
  <si>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</si>
  <si>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</si>
  <si>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</si>
  <si>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</si>
  <si>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</si>
  <si>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</si>
  <si>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</si>
  <si>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</si>
  <si>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</si>
  <si>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</si>
  <si>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</si>
  <si>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</si>
  <si>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</si>
  <si>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</si>
  <si>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</si>
  <si>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</si>
  <si>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</si>
  <si>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</si>
  <si>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</si>
  <si>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</si>
  <si>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</si>
  <si>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</si>
  <si>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</si>
  <si>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</si>
  <si>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</si>
  <si>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</si>
  <si>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</si>
  <si>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</si>
  <si>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</si>
  <si>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</si>
  <si>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</si>
  <si>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</si>
  <si>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</si>
  <si>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</si>
  <si>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</si>
  <si>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</si>
  <si>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</si>
  <si>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</si>
  <si>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</si>
  <si>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</si>
  <si>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</si>
  <si>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</si>
  <si>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</si>
  <si>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</si>
  <si>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</si>
  <si>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</si>
  <si>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</si>
  <si>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</si>
  <si>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</si>
  <si>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</si>
  <si>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</si>
  <si>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</si>
  <si>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</si>
  <si>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</si>
  <si>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</si>
  <si>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</si>
  <si>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</si>
  <si>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</si>
  <si>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</si>
  <si>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</si>
  <si>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</si>
  <si>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</si>
  <si>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</si>
  <si>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</si>
  <si>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</si>
  <si>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</si>
  <si>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</si>
  <si>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</si>
  <si>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</si>
  <si>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</si>
  <si>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</si>
  <si>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</si>
  <si>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</si>
  <si>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</si>
  <si>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</si>
  <si>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</si>
  <si>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</si>
  <si>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</si>
  <si>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</si>
  <si>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</si>
  <si>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</si>
  <si>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</si>
  <si>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</si>
  <si>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</si>
  <si>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</si>
  <si>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</si>
  <si>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</si>
  <si>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</si>
  <si>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</si>
  <si>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</si>
  <si>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</si>
  <si>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</si>
  <si>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</si>
  <si>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</si>
  <si>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</si>
  <si>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</si>
  <si>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</si>
  <si>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</si>
  <si>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</si>
  <si>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</si>
  <si>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</si>
  <si>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</si>
  <si>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</si>
  <si>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</si>
  <si>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</si>
  <si>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</si>
  <si>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</si>
  <si>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</si>
  <si>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</si>
  <si>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</si>
  <si>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</si>
  <si>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</si>
  <si>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</si>
  <si>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</si>
  <si>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</si>
  <si>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</si>
  <si>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</si>
  <si>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</si>
  <si>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</si>
  <si>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</si>
  <si>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</si>
  <si>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</si>
  <si>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</si>
  <si>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</si>
  <si>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</si>
  <si>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</si>
  <si>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</si>
  <si>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</si>
  <si>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</si>
  <si>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</si>
  <si>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</si>
  <si>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</si>
  <si>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</si>
  <si>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</si>
  <si>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</si>
  <si>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</si>
  <si>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</si>
  <si>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</si>
  <si>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</si>
  <si>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</si>
  <si>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</si>
  <si>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</si>
  <si>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</si>
  <si>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</si>
  <si>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</si>
  <si>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</si>
  <si>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</si>
  <si>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</si>
  <si>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</si>
  <si>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</si>
  <si>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</si>
  <si>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</si>
  <si>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</si>
  <si>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</si>
  <si>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</si>
  <si>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</si>
  <si>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</si>
  <si>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</si>
  <si>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</si>
  <si>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</si>
  <si>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</si>
  <si>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</si>
  <si>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</si>
  <si>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</si>
  <si>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</si>
  <si>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</si>
  <si>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</si>
  <si>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</si>
  <si>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</si>
  <si>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</si>
  <si>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</si>
  <si>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</si>
  <si>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</si>
  <si>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</si>
  <si>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</si>
  <si>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</si>
  <si>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</si>
  <si>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</si>
  <si>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</si>
  <si>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</si>
  <si>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</si>
  <si>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</si>
  <si>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</si>
  <si>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</si>
  <si>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</si>
  <si>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</si>
  <si>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</si>
  <si>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</si>
  <si>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</si>
  <si>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</si>
  <si>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</si>
  <si>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</si>
  <si>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</si>
  <si>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</si>
  <si>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</si>
  <si>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</si>
  <si>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</si>
  <si>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</si>
  <si>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</si>
  <si>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</si>
  <si>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</si>
  <si>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</si>
  <si>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</si>
  <si>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</si>
  <si>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</si>
  <si>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</si>
  <si>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</si>
  <si>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</si>
  <si>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</si>
  <si>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</si>
  <si>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</si>
  <si>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</si>
  <si>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</si>
  <si>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</si>
  <si>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</si>
  <si>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</si>
  <si>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</si>
  <si>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</si>
  <si>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</si>
  <si>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</si>
  <si>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</si>
  <si>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</si>
  <si>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</si>
  <si>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</si>
  <si>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</si>
  <si>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</si>
  <si>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</si>
  <si>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</si>
  <si>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</si>
  <si>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</si>
  <si>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</si>
  <si>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</si>
  <si>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</si>
  <si>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</si>
  <si>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</si>
  <si>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</si>
  <si>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</si>
  <si>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</si>
  <si>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</si>
  <si>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</si>
  <si>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</si>
  <si>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</si>
  <si>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</si>
  <si>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</si>
  <si>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</si>
  <si>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</si>
  <si>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</si>
  <si>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</si>
  <si>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</si>
  <si>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</si>
  <si>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</si>
  <si>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</si>
  <si>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</si>
  <si>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</si>
  <si>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</si>
  <si>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</si>
  <si>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</si>
  <si>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</si>
  <si>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</si>
  <si>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</si>
  <si>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</si>
  <si>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</si>
  <si>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</si>
  <si>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</si>
  <si>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</si>
  <si>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</si>
  <si>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</si>
  <si>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</si>
  <si>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</si>
  <si>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</si>
  <si>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</si>
  <si>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</si>
  <si>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</si>
  <si>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</si>
  <si>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</si>
  <si>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</si>
  <si>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</si>
  <si>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</si>
  <si>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</si>
  <si>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</si>
  <si>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</si>
  <si>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</si>
  <si>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</si>
  <si>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</si>
  <si>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</si>
  <si>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</si>
  <si>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</si>
  <si>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</si>
  <si>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</si>
  <si>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</si>
  <si>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</si>
  <si>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</si>
  <si>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</si>
  <si>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</si>
  <si>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</si>
  <si>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</si>
  <si>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</si>
  <si>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</si>
  <si>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</si>
  <si>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</si>
  <si>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</si>
  <si>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</si>
  <si>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</si>
  <si>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</si>
  <si>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</si>
  <si>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</si>
  <si>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</si>
  <si>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</si>
  <si>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</si>
  <si>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</si>
  <si>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</si>
  <si>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</si>
  <si>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</si>
  <si>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</si>
  <si>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</si>
  <si>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</si>
  <si>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</si>
  <si>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</si>
  <si>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</si>
  <si>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</si>
  <si>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</si>
  <si>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</si>
  <si>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</si>
  <si>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</si>
  <si>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</si>
  <si>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</si>
  <si>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</si>
  <si>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</si>
  <si>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</si>
  <si>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</si>
  <si>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</si>
  <si>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</si>
  <si>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</si>
  <si>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</si>
  <si>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</si>
  <si>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</si>
  <si>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</si>
  <si>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</si>
  <si>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</si>
  <si>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</si>
  <si>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</si>
  <si>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</si>
  <si>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</si>
  <si>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</si>
  <si>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</si>
  <si>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</si>
  <si>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</si>
  <si>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</si>
  <si>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</si>
  <si>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</si>
  <si>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</si>
  <si>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</si>
  <si>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</si>
  <si>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</si>
  <si>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</si>
  <si>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</si>
  <si>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</si>
  <si>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</si>
  <si>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</si>
  <si>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</si>
  <si>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</si>
  <si>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</si>
  <si>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</si>
  <si>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</si>
  <si>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</si>
  <si>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</si>
  <si>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</si>
  <si>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</si>
  <si>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</si>
  <si>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</si>
  <si>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</si>
  <si>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</si>
  <si>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</si>
  <si>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</si>
  <si>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</si>
  <si>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</si>
  <si>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</si>
  <si>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</si>
  <si>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</si>
  <si>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</si>
  <si>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</si>
  <si>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</si>
  <si>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</si>
  <si>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</si>
  <si>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</si>
  <si>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</si>
  <si>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</si>
  <si>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</si>
  <si>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</si>
  <si>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</si>
  <si>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</si>
  <si>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</si>
  <si>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</si>
  <si>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</si>
  <si>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</si>
  <si>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</si>
  <si>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</si>
  <si>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</si>
  <si>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</si>
  <si>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</si>
  <si>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</si>
  <si>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</si>
  <si>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</si>
  <si>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</si>
  <si>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</si>
  <si>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</si>
  <si>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</si>
  <si>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</si>
  <si>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</si>
  <si>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</si>
  <si>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</si>
  <si>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</si>
  <si>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</si>
  <si>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</si>
  <si>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</si>
  <si>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</si>
  <si>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</si>
  <si>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</si>
  <si>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</si>
  <si>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</si>
  <si>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</si>
  <si>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</si>
  <si>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</si>
  <si>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</si>
  <si>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</si>
  <si>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</si>
  <si>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</si>
  <si>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</si>
  <si>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</si>
  <si>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</si>
  <si>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</si>
  <si>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</si>
  <si>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</si>
  <si>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</si>
  <si>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</si>
  <si>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</si>
  <si>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</si>
  <si>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</si>
  <si>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</si>
  <si>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</si>
  <si>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</si>
  <si>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</si>
  <si>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</si>
  <si>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</si>
  <si>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</si>
  <si>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</si>
  <si>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</si>
  <si>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</si>
  <si>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</si>
  <si>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</si>
  <si>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</si>
  <si>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</si>
  <si>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</si>
  <si>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</si>
  <si>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</si>
  <si>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</si>
  <si>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</si>
  <si>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</si>
  <si>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</si>
  <si>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</si>
  <si>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</si>
  <si>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</si>
  <si>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</si>
  <si>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</si>
  <si>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</si>
  <si>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</si>
  <si>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</si>
  <si>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</si>
  <si>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</si>
  <si>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</si>
  <si>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</si>
  <si>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</si>
  <si>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</si>
  <si>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</si>
  <si>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</si>
  <si>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</si>
  <si>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</si>
  <si>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</si>
  <si>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</si>
  <si>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</si>
  <si>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</si>
  <si>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</si>
  <si>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</si>
  <si>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</si>
  <si>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</si>
  <si>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</si>
  <si>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</si>
  <si>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</si>
  <si>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</si>
  <si>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</si>
  <si>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</si>
  <si>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</si>
  <si>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</si>
  <si>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</si>
  <si>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</si>
  <si>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</si>
  <si>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</si>
  <si>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</si>
  <si>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</si>
  <si>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</si>
  <si>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</si>
  <si>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</si>
  <si>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</si>
  <si>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</si>
  <si>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</si>
  <si>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</si>
  <si>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</si>
  <si>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</si>
  <si>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</si>
  <si>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</si>
  <si>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</si>
  <si>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</si>
  <si>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</si>
  <si>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</si>
  <si>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</si>
  <si>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</si>
  <si>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</si>
  <si>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</si>
  <si>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</si>
  <si>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</si>
  <si>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</si>
  <si>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</si>
  <si>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</si>
  <si>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</si>
  <si>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</si>
  <si>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</si>
  <si>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</si>
  <si>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</si>
  <si>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</si>
  <si>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</si>
  <si>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</si>
  <si>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</si>
  <si>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</si>
  <si>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</si>
  <si>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</si>
  <si>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</si>
  <si>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</si>
  <si>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</si>
  <si>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</si>
  <si>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</si>
  <si>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</si>
  <si>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</si>
  <si>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</si>
  <si>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</si>
  <si>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</si>
  <si>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</si>
  <si>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</si>
  <si>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</si>
  <si>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</si>
  <si>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</si>
  <si>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</si>
  <si>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</si>
  <si>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</si>
  <si>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</si>
  <si>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</si>
  <si>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</si>
  <si>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</si>
  <si>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</si>
  <si>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</si>
  <si>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</si>
  <si>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</si>
  <si>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</si>
  <si>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</si>
  <si>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</si>
  <si>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</si>
  <si>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</si>
  <si>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</si>
  <si>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</si>
  <si>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</si>
  <si>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</si>
  <si>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</si>
  <si>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</si>
  <si>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</si>
  <si>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</si>
  <si>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</si>
  <si>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</si>
  <si>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</si>
  <si>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</si>
  <si>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</si>
  <si>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</si>
  <si>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</si>
  <si>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</si>
  <si>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</si>
  <si>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</si>
  <si>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</si>
  <si>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</si>
  <si>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</si>
  <si>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</si>
  <si>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</si>
  <si>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</si>
  <si>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</si>
  <si>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</si>
  <si>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</si>
  <si>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</si>
  <si>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</si>
  <si>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</si>
  <si>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</si>
  <si>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</si>
  <si>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</si>
  <si>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</si>
  <si>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</si>
  <si>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</si>
  <si>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</si>
  <si>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</si>
  <si>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</si>
  <si>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</si>
  <si>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</si>
  <si>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</si>
  <si>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</si>
  <si>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</si>
  <si>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</si>
  <si>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</si>
  <si>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</si>
  <si>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</si>
  <si>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</si>
  <si>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</si>
  <si>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</si>
  <si>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</si>
  <si>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</si>
  <si>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</si>
  <si>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</si>
  <si>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</si>
  <si>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</si>
  <si>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</si>
  <si>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</si>
  <si>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</si>
  <si>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</si>
  <si>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</si>
  <si>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</si>
  <si>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</si>
  <si>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</si>
  <si>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</si>
  <si>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</si>
  <si>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</si>
  <si>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</si>
  <si>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</si>
  <si>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</si>
  <si>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</si>
  <si>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</si>
  <si>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</si>
  <si>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</si>
  <si>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</si>
  <si>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</si>
  <si>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</si>
  <si>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</si>
  <si>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</si>
  <si>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</si>
  <si>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</si>
  <si>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</si>
  <si>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</si>
  <si>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</si>
  <si>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</si>
  <si>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</si>
  <si>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</si>
  <si>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</si>
  <si>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</si>
  <si>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</si>
  <si>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</si>
  <si>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</si>
  <si>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</si>
  <si>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</si>
  <si>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</si>
  <si>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</si>
  <si>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</si>
  <si>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</si>
  <si>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</si>
  <si>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</si>
  <si>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</si>
  <si>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</si>
  <si>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</si>
  <si>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</si>
  <si>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</si>
  <si>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</si>
  <si>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</si>
  <si>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</si>
  <si>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</si>
  <si>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</si>
  <si>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</si>
  <si>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</si>
  <si>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</si>
  <si>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</si>
  <si>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</si>
  <si>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</si>
  <si>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</si>
  <si>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</si>
  <si>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</si>
  <si>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</si>
  <si>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</si>
  <si>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</si>
  <si>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</si>
  <si>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</si>
  <si>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</si>
  <si>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</si>
  <si>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</si>
  <si>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</si>
  <si>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</si>
  <si>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</si>
  <si>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</si>
  <si>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</si>
  <si>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</si>
  <si>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</si>
  <si>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</si>
  <si>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</si>
  <si>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</si>
  <si>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</si>
  <si>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</si>
  <si>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</si>
  <si>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</si>
  <si>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</si>
  <si>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</si>
  <si>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</si>
  <si>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</si>
  <si>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</si>
  <si>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</si>
  <si>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</si>
  <si>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</si>
  <si>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</si>
  <si>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</si>
  <si>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</si>
  <si>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</si>
  <si>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</si>
  <si>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</si>
  <si>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</si>
  <si>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</si>
  <si>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</si>
  <si>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</si>
  <si>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</si>
  <si>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</si>
  <si>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</si>
  <si>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</si>
  <si>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</si>
  <si>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</si>
  <si>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</si>
  <si>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</si>
  <si>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</si>
  <si>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</si>
  <si>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</si>
  <si>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</si>
  <si>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</si>
  <si>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</si>
  <si>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</si>
  <si>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</si>
  <si>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</si>
  <si>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</si>
  <si>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</si>
  <si>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</si>
  <si>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</si>
  <si>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</si>
  <si>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</si>
  <si>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</si>
  <si>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</si>
  <si>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</si>
  <si>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</si>
  <si>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</si>
  <si>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</si>
  <si>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</si>
  <si>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</si>
  <si>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</si>
  <si>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</si>
  <si>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</si>
  <si>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</si>
  <si>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</si>
  <si>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</si>
  <si>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</si>
  <si>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</si>
  <si>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</si>
  <si>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</si>
  <si>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</si>
  <si>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</si>
  <si>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</si>
  <si>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</si>
  <si>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</si>
  <si>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</si>
  <si>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</si>
  <si>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</si>
  <si>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</si>
  <si>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</si>
  <si>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</si>
  <si>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</si>
  <si>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</si>
  <si>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</si>
  <si>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</si>
  <si>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</si>
  <si>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</si>
  <si>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</si>
  <si>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</si>
  <si>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</si>
  <si>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</si>
  <si>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</si>
  <si>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</si>
  <si>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</si>
  <si>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</si>
  <si>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</si>
  <si>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</si>
  <si>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</si>
  <si>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</si>
  <si>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</si>
  <si>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</si>
  <si>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</si>
  <si>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</si>
  <si>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</si>
  <si>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</si>
  <si>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</si>
  <si>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</si>
  <si>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</si>
  <si>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</si>
  <si>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</si>
  <si>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</si>
  <si>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</si>
  <si>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</si>
  <si>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</si>
  <si>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</si>
  <si>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</si>
  <si>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</si>
  <si>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</si>
  <si>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</si>
  <si>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</si>
  <si>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</si>
  <si>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</si>
  <si>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</si>
  <si>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</si>
  <si>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</si>
  <si>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</si>
  <si>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</si>
  <si>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</si>
  <si>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</si>
  <si>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</si>
  <si>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</si>
  <si>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</si>
  <si>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</si>
  <si>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</si>
  <si>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</si>
  <si>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</si>
  <si>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</si>
  <si>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</si>
  <si>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</si>
  <si>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</si>
  <si>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</si>
  <si>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</si>
  <si>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</si>
  <si>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</si>
  <si>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</si>
  <si>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</si>
  <si>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</si>
  <si>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</si>
  <si>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</si>
  <si>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</si>
  <si>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</si>
  <si>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</si>
  <si>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</si>
  <si>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</si>
  <si>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</si>
  <si>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</si>
  <si>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</si>
  <si>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</si>
  <si>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</si>
  <si>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</si>
  <si>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</si>
  <si>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</si>
  <si>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</si>
  <si>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</si>
  <si>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</si>
  <si>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</si>
  <si>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</si>
  <si>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</si>
  <si>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</si>
  <si>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</si>
  <si>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</si>
  <si>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</si>
  <si>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</si>
  <si>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</si>
  <si>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</si>
  <si>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</si>
  <si>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</si>
  <si>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</si>
  <si>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</si>
  <si>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</si>
  <si>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</si>
  <si>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</si>
  <si>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</si>
  <si>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</si>
  <si>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</si>
  <si>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</si>
  <si>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</si>
  <si>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</si>
  <si>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</si>
  <si>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</si>
  <si>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</si>
  <si>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</si>
  <si>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</si>
  <si>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</si>
  <si>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</si>
  <si>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</si>
  <si>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</si>
  <si>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</si>
  <si>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</si>
  <si>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</si>
  <si>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</si>
  <si>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</si>
  <si>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</si>
  <si>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</si>
  <si>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</si>
  <si>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</si>
  <si>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</si>
  <si>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</si>
  <si>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</si>
  <si>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</si>
  <si>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</si>
  <si>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</si>
  <si>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</si>
  <si>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</si>
  <si>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</si>
  <si>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</si>
  <si>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</si>
  <si>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</si>
  <si>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</si>
  <si>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</si>
  <si>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</si>
  <si>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</si>
  <si>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</si>
  <si>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</si>
  <si>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</si>
  <si>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</si>
  <si>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</si>
  <si>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</si>
  <si>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</si>
  <si>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</si>
  <si>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</si>
  <si>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</si>
  <si>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</si>
  <si>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</si>
  <si>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</si>
  <si>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</si>
  <si>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</si>
  <si>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</si>
  <si>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</si>
  <si>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</si>
  <si>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</si>
  <si>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</si>
  <si>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</si>
  <si>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</si>
  <si>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</si>
  <si>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</si>
  <si>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</si>
  <si>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</si>
  <si>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</si>
  <si>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</si>
  <si>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</si>
  <si>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</si>
  <si>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</si>
  <si>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</si>
  <si>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</si>
  <si>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</si>
  <si>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</si>
  <si>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</si>
  <si>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</si>
  <si>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</si>
  <si>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</si>
  <si>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</si>
  <si>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</si>
  <si>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</si>
  <si>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</si>
  <si>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</si>
  <si>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</si>
  <si>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</si>
  <si>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</si>
  <si>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</si>
  <si>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</si>
  <si>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</si>
  <si>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</si>
  <si>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</si>
  <si>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</si>
  <si>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</si>
  <si>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</si>
  <si>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</si>
  <si>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</si>
  <si>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</si>
  <si>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</si>
  <si>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</si>
  <si>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</si>
  <si>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</si>
  <si>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</si>
  <si>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</si>
  <si>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</si>
  <si>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</si>
  <si>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</si>
  <si>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</si>
  <si>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</si>
  <si>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</si>
  <si>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</si>
  <si>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</si>
  <si>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</si>
  <si>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</si>
  <si>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</si>
  <si>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</si>
  <si>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</si>
  <si>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</si>
  <si>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</si>
  <si>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</si>
  <si>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</si>
  <si>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</si>
  <si>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</si>
  <si>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</si>
  <si>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</si>
  <si>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</si>
  <si>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</si>
  <si>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</si>
  <si>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</si>
  <si>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</si>
  <si>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</si>
  <si>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</si>
  <si>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</si>
  <si>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</si>
  <si>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</si>
  <si>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</si>
  <si>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</si>
  <si>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</si>
  <si>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</si>
  <si>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</si>
  <si>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</si>
  <si>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</si>
  <si>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</si>
  <si>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</si>
  <si>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</si>
  <si>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</si>
  <si>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</si>
  <si>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</si>
  <si>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</si>
  <si>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</si>
  <si>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</si>
  <si>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</si>
  <si>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</si>
  <si>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</si>
  <si>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</si>
  <si>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</si>
  <si>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</si>
  <si>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</si>
  <si>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</si>
  <si>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</si>
  <si>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</si>
  <si>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</si>
  <si>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</si>
  <si>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</si>
  <si>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</si>
  <si>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</si>
  <si>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</si>
  <si>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</si>
  <si>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</si>
  <si>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</si>
  <si>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</si>
  <si>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</si>
  <si>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</si>
  <si>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</si>
  <si>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</si>
  <si>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</si>
  <si>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</si>
  <si>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</si>
  <si>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</si>
  <si>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</si>
  <si>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</si>
  <si>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</si>
  <si>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</si>
  <si>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</si>
  <si>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</si>
  <si>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</si>
  <si>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</si>
  <si>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</si>
  <si>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</si>
  <si>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</si>
  <si>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</si>
  <si>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</si>
  <si>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</si>
  <si>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</si>
  <si>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</si>
  <si>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</si>
  <si>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</si>
  <si>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</si>
  <si>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</si>
  <si>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</si>
  <si>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</si>
  <si>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</si>
  <si>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</si>
  <si>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</si>
  <si>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</si>
  <si>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</si>
  <si>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</si>
  <si>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</si>
  <si>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</si>
  <si>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</si>
  <si>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</si>
  <si>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</si>
  <si>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</si>
  <si>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</si>
  <si>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</si>
  <si>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</si>
  <si>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</si>
  <si>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</si>
  <si>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</si>
  <si>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</si>
  <si>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</si>
  <si>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</si>
  <si>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</si>
  <si>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</si>
  <si>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</si>
  <si>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</si>
  <si>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</si>
  <si>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</si>
  <si>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</si>
  <si>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</si>
  <si>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</si>
  <si>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</si>
  <si>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</si>
  <si>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</si>
  <si>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</si>
  <si>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</si>
  <si>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</si>
  <si>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</si>
  <si>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</si>
  <si>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</si>
  <si>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</si>
  <si>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</si>
  <si>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</si>
  <si>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</si>
  <si>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</si>
  <si>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</si>
  <si>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</si>
  <si>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</si>
  <si>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</si>
  <si>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</si>
  <si>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</si>
  <si>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</si>
  <si>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</si>
  <si>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</si>
  <si>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</si>
  <si>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</si>
  <si>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</si>
  <si>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</si>
  <si>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</si>
  <si>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</si>
  <si>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</si>
  <si>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</si>
  <si>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</si>
  <si>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</si>
  <si>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</si>
  <si>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</si>
  <si>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</si>
  <si>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</si>
  <si>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</si>
  <si>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</si>
  <si>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</si>
  <si>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</si>
  <si>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</si>
  <si>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</si>
  <si>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</si>
  <si>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</si>
  <si>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</si>
  <si>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</si>
  <si>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</si>
  <si>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</si>
  <si>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</si>
  <si>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</si>
  <si>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</si>
  <si>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</si>
  <si>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</si>
  <si>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</si>
  <si>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</si>
  <si>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</si>
  <si>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</si>
  <si>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</si>
  <si>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</si>
  <si>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</si>
  <si>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</si>
  <si>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</si>
  <si>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</si>
  <si>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</si>
  <si>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</si>
  <si>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</si>
  <si>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</si>
  <si>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</si>
  <si>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</si>
  <si>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</si>
  <si>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</si>
  <si>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</si>
  <si>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</si>
  <si>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</si>
  <si>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</si>
  <si>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</si>
  <si>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</si>
  <si>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</si>
  <si>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</si>
  <si>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</si>
  <si>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</si>
  <si>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</si>
  <si>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</si>
  <si>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</si>
  <si>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</si>
  <si>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</si>
  <si>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</si>
  <si>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</si>
  <si>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</si>
  <si>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</si>
  <si>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</si>
  <si>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</si>
  <si>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</si>
  <si>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</si>
  <si>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</si>
  <si>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</si>
  <si>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</si>
  <si>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</si>
  <si>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</si>
  <si>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</si>
  <si>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</si>
  <si>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</si>
  <si>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</si>
  <si>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</si>
  <si>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</si>
  <si>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</si>
  <si>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</si>
  <si>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</si>
  <si>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</si>
  <si>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</si>
  <si>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</si>
  <si>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</si>
  <si>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</si>
  <si>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</si>
  <si>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</si>
  <si>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</si>
  <si>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</si>
  <si>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</si>
  <si>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</si>
  <si>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</si>
  <si>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</si>
  <si>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</si>
  <si>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</si>
  <si>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</si>
  <si>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</si>
  <si>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</si>
  <si>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</si>
  <si>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</si>
  <si>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</si>
  <si>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</si>
  <si>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</si>
  <si>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</si>
  <si>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</si>
  <si>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</si>
  <si>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</si>
  <si>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</si>
  <si>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</si>
  <si>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</si>
  <si>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</si>
  <si>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</si>
  <si>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</si>
  <si>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</si>
  <si>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</si>
  <si>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</si>
  <si>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</si>
  <si>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</si>
  <si>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</si>
  <si>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</si>
  <si>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</si>
  <si>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</si>
  <si>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</si>
  <si>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</si>
  <si>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</si>
  <si>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</si>
  <si>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</si>
  <si>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</si>
  <si>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</si>
  <si>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</si>
  <si>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</si>
  <si>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</si>
  <si>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</si>
  <si>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</si>
  <si>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</si>
  <si>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</si>
  <si>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</si>
  <si>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</si>
  <si>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</si>
  <si>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</si>
  <si>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</si>
  <si>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</si>
  <si>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</si>
  <si>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</si>
  <si>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</si>
  <si>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</si>
  <si>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</si>
  <si>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</si>
  <si>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</si>
  <si>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</si>
  <si>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</si>
  <si>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</si>
  <si>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</si>
  <si>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</si>
  <si>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</si>
  <si>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</si>
  <si>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</si>
  <si>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</si>
  <si>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</si>
  <si>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</si>
  <si>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</si>
  <si>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</si>
  <si>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</si>
  <si>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</si>
  <si>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</si>
  <si>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</si>
  <si>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</si>
  <si>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</si>
  <si>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</si>
  <si>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</si>
  <si>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</si>
  <si>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</si>
  <si>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</si>
  <si>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</si>
  <si>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</si>
  <si>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</si>
  <si>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</si>
  <si>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</si>
  <si>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</si>
  <si>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</si>
  <si>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</si>
  <si>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</si>
  <si>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</si>
  <si>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</si>
  <si>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</si>
  <si>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</si>
  <si>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</si>
  <si>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</si>
  <si>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</si>
  <si>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</si>
  <si>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</si>
  <si>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</si>
  <si>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</si>
  <si>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</si>
  <si>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</si>
  <si>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</si>
  <si>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</si>
  <si>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</si>
  <si>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</si>
  <si>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</si>
  <si>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</si>
  <si>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</si>
  <si>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</si>
  <si>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</si>
  <si>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</si>
  <si>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</si>
  <si>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</si>
  <si>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</si>
  <si>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</si>
  <si>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</si>
  <si>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</si>
  <si>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</si>
  <si>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</si>
  <si>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</si>
  <si>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</si>
  <si>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</si>
  <si>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</si>
  <si>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</si>
  <si>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</si>
  <si>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</si>
  <si>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</si>
  <si>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</si>
  <si>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</si>
  <si>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</si>
  <si>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</si>
  <si>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</si>
  <si>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</si>
  <si>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</si>
  <si>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</si>
  <si>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</si>
  <si>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</si>
  <si>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</si>
  <si>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</si>
  <si>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</si>
  <si>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</si>
  <si>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</si>
  <si>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</si>
  <si>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</si>
  <si>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</si>
  <si>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</si>
  <si>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</si>
  <si>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</si>
  <si>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</si>
  <si>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</si>
  <si>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</si>
  <si>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</si>
  <si>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</si>
  <si>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</si>
  <si>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</si>
  <si>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</si>
  <si>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</si>
  <si>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</si>
  <si>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</si>
  <si>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</si>
  <si>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</si>
  <si>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</si>
  <si>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</si>
  <si>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</si>
  <si>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</si>
  <si>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</si>
  <si>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</si>
  <si>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</si>
  <si>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</si>
  <si>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</si>
  <si>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</si>
  <si>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</si>
  <si>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</si>
  <si>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</si>
  <si>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</si>
  <si>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</si>
  <si>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</si>
  <si>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</si>
  <si>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</si>
  <si>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</si>
  <si>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</si>
  <si>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</si>
  <si>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</si>
  <si>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</si>
  <si>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</si>
  <si>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</si>
  <si>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</si>
  <si>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</si>
  <si>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</si>
  <si>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</si>
  <si>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</si>
  <si>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</si>
  <si>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</si>
  <si>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</si>
  <si>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</si>
  <si>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</si>
  <si>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</si>
  <si>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</si>
  <si>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</si>
  <si>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</si>
  <si>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</si>
  <si>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</si>
  <si>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</si>
  <si>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</si>
  <si>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</si>
  <si>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</si>
  <si>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</si>
  <si>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</si>
  <si>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</si>
  <si>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</si>
  <si>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</si>
  <si>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</si>
  <si>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</si>
  <si>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</si>
  <si>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</si>
  <si>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</si>
  <si>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</si>
  <si>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</si>
  <si>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</si>
  <si>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</si>
  <si>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</si>
  <si>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</si>
  <si>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</si>
  <si>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</si>
  <si>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</si>
  <si>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</si>
  <si>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</si>
  <si>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</si>
  <si>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</si>
  <si>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</si>
  <si>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</si>
  <si>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</si>
  <si>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</si>
  <si>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</si>
  <si>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</si>
  <si>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</si>
  <si>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</si>
  <si>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</si>
  <si>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</si>
  <si>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</si>
  <si>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</si>
  <si>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</si>
  <si>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</si>
  <si>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</si>
  <si>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</si>
  <si>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</si>
  <si>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</si>
  <si>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</si>
  <si>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</si>
  <si>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</si>
  <si>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</si>
  <si>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</si>
  <si>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</si>
  <si>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</si>
  <si>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</si>
  <si>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</si>
  <si>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</si>
  <si>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</si>
  <si>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</si>
  <si>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</si>
  <si>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</si>
  <si>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</si>
  <si>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</si>
  <si>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</si>
  <si>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</si>
  <si>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</si>
  <si>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</si>
  <si>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</si>
  <si>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</si>
  <si>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</si>
  <si>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</si>
  <si>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</si>
  <si>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</si>
  <si>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</si>
  <si>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</si>
  <si>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</si>
  <si>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</si>
  <si>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</si>
  <si>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</si>
  <si>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</si>
  <si>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</si>
  <si>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</si>
  <si>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</si>
  <si>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</si>
  <si>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</si>
  <si>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</si>
  <si>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</si>
  <si>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</si>
  <si>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</si>
  <si>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</si>
  <si>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</si>
  <si>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</si>
  <si>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</si>
  <si>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</si>
  <si>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</si>
  <si>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</si>
  <si>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</si>
  <si>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</si>
  <si>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</si>
  <si>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</si>
  <si>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</si>
  <si>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</si>
  <si>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</si>
  <si>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</si>
  <si>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</si>
  <si>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</si>
  <si>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</si>
  <si>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</si>
  <si>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</si>
  <si>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</si>
  <si>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</si>
  <si>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</si>
  <si>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</si>
  <si>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</si>
  <si>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</si>
  <si>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</si>
  <si>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</si>
  <si>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</si>
  <si>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</si>
  <si>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</si>
  <si>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</si>
  <si>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</si>
  <si>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</si>
  <si>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</si>
  <si>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</si>
  <si>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</si>
  <si>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</si>
  <si>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</si>
  <si>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</si>
  <si>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</si>
  <si>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</si>
  <si>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</si>
  <si>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</si>
  <si>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</si>
  <si>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</si>
  <si>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</si>
  <si>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</si>
  <si>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</si>
  <si>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</si>
  <si>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</si>
  <si>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</si>
  <si>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</si>
  <si>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</si>
  <si>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</si>
  <si>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</si>
  <si>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</si>
  <si>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</si>
  <si>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</si>
  <si>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</si>
  <si>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</si>
  <si>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</si>
  <si>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</si>
  <si>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</si>
  <si>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</si>
  <si>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</si>
  <si>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</si>
  <si>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</si>
  <si>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</si>
  <si>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</si>
  <si>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</si>
  <si>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</si>
  <si>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</si>
  <si>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</si>
  <si>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</si>
  <si>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</si>
  <si>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</si>
  <si>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</si>
  <si>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</si>
  <si>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</si>
  <si>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</si>
  <si>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</si>
  <si>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</si>
  <si>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</si>
  <si>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</si>
  <si>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</si>
  <si>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</si>
  <si>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</si>
  <si>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</si>
  <si>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</si>
  <si>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</si>
  <si>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</si>
  <si>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</si>
  <si>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</si>
  <si>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</si>
  <si>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</si>
  <si>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</si>
  <si>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</si>
  <si>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</si>
  <si>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</si>
  <si>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</si>
  <si>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</si>
  <si>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</si>
  <si>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</si>
  <si>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</si>
  <si>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</si>
  <si>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</si>
  <si>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</si>
  <si>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</si>
  <si>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</si>
  <si>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</si>
  <si>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</si>
  <si>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</si>
  <si>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</si>
  <si>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</si>
  <si>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</si>
  <si>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</si>
  <si>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</si>
  <si>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</si>
  <si>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</si>
  <si>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</si>
  <si>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</si>
  <si>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</si>
  <si>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</si>
  <si>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</si>
  <si>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</si>
  <si>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</si>
  <si>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</si>
  <si>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</si>
  <si>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</si>
  <si>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</si>
  <si>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</si>
  <si>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</si>
  <si>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</si>
  <si>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</si>
  <si>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</si>
  <si>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</si>
  <si>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</si>
  <si>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</si>
  <si>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</si>
  <si>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</si>
  <si>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</si>
  <si>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</si>
  <si>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</si>
  <si>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</si>
  <si>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</si>
  <si>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</si>
  <si>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</si>
  <si>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</si>
  <si>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</si>
  <si>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</si>
  <si>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</si>
  <si>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</si>
  <si>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</si>
  <si>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</si>
  <si>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</si>
  <si>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</si>
  <si>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</si>
  <si>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</si>
  <si>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</si>
  <si>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</si>
  <si>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</si>
  <si>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</si>
  <si>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</si>
  <si>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</si>
  <si>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</si>
  <si>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</si>
  <si>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</si>
  <si>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</si>
  <si>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</si>
  <si>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</si>
  <si>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</si>
  <si>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</si>
  <si>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</si>
  <si>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</si>
  <si>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</si>
  <si>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</si>
  <si>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</si>
  <si>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</si>
  <si>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</si>
  <si>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</si>
  <si>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</si>
  <si>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</si>
  <si>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</si>
  <si>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</si>
  <si>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</si>
  <si>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</si>
  <si>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</si>
  <si>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</si>
  <si>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</si>
  <si>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</si>
  <si>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</si>
  <si>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</si>
  <si>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</si>
  <si>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</si>
  <si>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</si>
  <si>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</si>
  <si>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</si>
  <si>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</si>
  <si>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</si>
  <si>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</si>
  <si>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</si>
  <si>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</si>
  <si>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</si>
  <si>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</si>
  <si>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</si>
  <si>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</si>
  <si>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</si>
  <si>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</si>
  <si>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</si>
  <si>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</si>
  <si>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</si>
  <si>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</si>
  <si>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</si>
  <si>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</si>
  <si>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</si>
  <si>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</si>
  <si>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</si>
  <si>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</si>
  <si>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</si>
  <si>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</si>
  <si>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</si>
  <si>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</si>
  <si>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</si>
  <si>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</si>
  <si>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</si>
  <si>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</si>
  <si>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</si>
  <si>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</si>
  <si>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</si>
  <si>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</si>
  <si>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</si>
  <si>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</si>
  <si>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</si>
  <si>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</si>
  <si>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</si>
  <si>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</si>
  <si>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</si>
  <si>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</si>
  <si>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</si>
  <si>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</si>
  <si>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</si>
  <si>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</si>
  <si>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</si>
  <si>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</si>
  <si>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</si>
  <si>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</si>
  <si>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</si>
  <si>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</si>
  <si>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</si>
  <si>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</si>
  <si>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</si>
  <si>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</si>
  <si>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</si>
  <si>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</si>
  <si>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</si>
  <si>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</si>
  <si>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</si>
  <si>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</si>
  <si>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</si>
  <si>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</si>
  <si>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</si>
  <si>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</si>
  <si>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</si>
  <si>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</si>
  <si>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</si>
  <si>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</si>
  <si>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</si>
  <si>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</si>
  <si>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</si>
  <si>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</si>
  <si>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</si>
  <si>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</si>
  <si>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</si>
  <si>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</si>
  <si>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</si>
  <si>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</si>
  <si>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</si>
  <si>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</si>
  <si>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</si>
  <si>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</si>
  <si>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</si>
  <si>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</si>
  <si>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</si>
  <si>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</si>
  <si>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</si>
  <si>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</si>
  <si>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</si>
  <si>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</si>
  <si>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</si>
  <si>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</si>
  <si>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</si>
  <si>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</si>
  <si>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</si>
  <si>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</si>
  <si>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</si>
  <si>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</si>
  <si>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</si>
  <si>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</si>
  <si>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</si>
  <si>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</si>
  <si>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</si>
  <si>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</si>
  <si>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</si>
  <si>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</si>
  <si>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</si>
  <si>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</si>
  <si>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</si>
  <si>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</si>
  <si>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</si>
  <si>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</si>
  <si>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</si>
  <si>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</si>
  <si>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</si>
  <si>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</si>
  <si>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</si>
  <si>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</si>
  <si>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</si>
  <si>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</si>
  <si>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</si>
  <si>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</si>
  <si>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</si>
  <si>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</si>
  <si>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</si>
  <si>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</si>
  <si>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</si>
  <si>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</si>
  <si>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</si>
  <si>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</si>
  <si>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</si>
  <si>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</si>
  <si>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</si>
  <si>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</si>
  <si>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</si>
  <si>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</si>
  <si>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</si>
  <si>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</si>
  <si>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</si>
  <si>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</si>
  <si>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</si>
  <si>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</si>
  <si>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</si>
  <si>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</si>
  <si>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</si>
  <si>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</si>
  <si>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</si>
  <si>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</si>
  <si>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</si>
  <si>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</si>
  <si>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</si>
  <si>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</si>
  <si>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</si>
  <si>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</si>
  <si>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</si>
  <si>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</si>
  <si>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</si>
  <si>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</si>
  <si>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</si>
  <si>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</si>
  <si>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</si>
  <si>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</si>
  <si>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</si>
  <si>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</si>
  <si>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</si>
  <si>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</si>
  <si>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</si>
  <si>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</si>
  <si>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</si>
  <si>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</si>
  <si>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</si>
  <si>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</si>
  <si>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</si>
  <si>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</si>
  <si>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</si>
  <si>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</si>
  <si>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</si>
  <si>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</si>
  <si>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</si>
  <si>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</si>
  <si>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</si>
  <si>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</si>
  <si>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</si>
  <si>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</si>
  <si>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</si>
  <si>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</si>
  <si>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</si>
  <si>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</si>
  <si>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</si>
  <si>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</si>
  <si>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</si>
  <si>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</si>
  <si>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</si>
  <si>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</si>
  <si>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</si>
  <si>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</si>
  <si>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</si>
  <si>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</si>
  <si>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</si>
  <si>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</si>
  <si>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</si>
  <si>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</si>
  <si>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</si>
  <si>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</si>
  <si>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</si>
  <si>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</si>
  <si>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</si>
  <si>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</si>
  <si>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</si>
  <si>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</si>
  <si>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</si>
  <si>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</si>
  <si>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</si>
  <si>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</si>
  <si>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</si>
  <si>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</si>
  <si>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</si>
  <si>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</si>
  <si>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</si>
  <si>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</si>
  <si>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</si>
  <si>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</si>
  <si>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</si>
  <si>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</si>
  <si>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</si>
  <si>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</si>
  <si>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</si>
  <si>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</si>
  <si>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</si>
  <si>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</si>
  <si>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</si>
  <si>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</si>
  <si>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</si>
  <si>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</si>
  <si>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</si>
  <si>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</si>
  <si>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</si>
  <si>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</si>
  <si>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</si>
  <si>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</si>
  <si>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</si>
  <si>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</si>
  <si>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</si>
  <si>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</si>
  <si>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</si>
  <si>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</si>
  <si>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</si>
  <si>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</si>
  <si>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</si>
  <si>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</si>
  <si>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</si>
  <si>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</si>
  <si>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</si>
  <si>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</si>
  <si>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</si>
  <si>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</si>
  <si>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</si>
  <si>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</si>
  <si>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</si>
  <si>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</si>
  <si>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</si>
  <si>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</si>
  <si>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</si>
  <si>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</si>
  <si>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</si>
  <si>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</si>
  <si>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</si>
  <si>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</si>
  <si>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</si>
  <si>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</si>
  <si>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</si>
  <si>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</si>
  <si>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</si>
  <si>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</si>
  <si>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</si>
  <si>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</si>
  <si>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</si>
  <si>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</si>
  <si>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</si>
  <si>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</si>
  <si>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</si>
  <si>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</si>
  <si>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</si>
  <si>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</si>
  <si>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</si>
  <si>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</si>
  <si>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</si>
  <si>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</si>
  <si>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</si>
  <si>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</si>
  <si>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</si>
  <si>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</si>
  <si>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</si>
  <si>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</si>
  <si>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</si>
  <si>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</si>
  <si>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</si>
  <si>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</si>
  <si>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</si>
  <si>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</si>
  <si>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</si>
  <si>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</si>
  <si>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</si>
  <si>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</si>
  <si>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</si>
  <si>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</si>
  <si>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</si>
  <si>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</si>
  <si>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</si>
  <si>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</si>
  <si>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</si>
  <si>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</si>
  <si>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</si>
  <si>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</si>
  <si>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</si>
  <si>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</si>
  <si>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</si>
  <si>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</si>
  <si>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</si>
  <si>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</si>
  <si>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</si>
  <si>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</si>
  <si>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</si>
  <si>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</si>
  <si>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</si>
  <si>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</si>
  <si>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</si>
  <si>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</si>
  <si>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</si>
  <si>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</si>
  <si>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</si>
  <si>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</si>
  <si>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</si>
  <si>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</si>
  <si>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</si>
  <si>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</si>
  <si>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</si>
  <si>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</si>
  <si>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</si>
  <si>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</si>
  <si>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</si>
  <si>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</si>
  <si>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</si>
  <si>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</si>
  <si>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</si>
  <si>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</si>
  <si>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</si>
  <si>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</si>
  <si>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</si>
  <si>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</si>
  <si>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</si>
  <si>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</si>
  <si>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</si>
  <si>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</si>
  <si>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</si>
  <si>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</si>
  <si>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</si>
  <si>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</si>
  <si>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</si>
  <si>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</si>
  <si>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</si>
  <si>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</si>
  <si>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</si>
  <si>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</si>
  <si>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</si>
  <si>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</si>
  <si>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</si>
  <si>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</si>
  <si>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</si>
  <si>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</si>
  <si>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</si>
  <si>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</si>
  <si>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</si>
  <si>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</si>
  <si>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</si>
  <si>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</si>
  <si>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</si>
  <si>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</si>
  <si>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</si>
  <si>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</si>
  <si>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</si>
  <si>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</si>
  <si>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</si>
  <si>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</si>
  <si>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</si>
  <si>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</si>
  <si>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</si>
  <si>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</si>
  <si>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</si>
  <si>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</si>
  <si>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</si>
  <si>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</si>
  <si>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</si>
  <si>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</si>
  <si>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</si>
  <si>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</si>
  <si>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</si>
  <si>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</si>
  <si>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</si>
  <si>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</si>
  <si>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</si>
  <si>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</si>
  <si>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</si>
  <si>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</si>
  <si>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</si>
  <si>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</si>
  <si>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</si>
  <si>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</si>
  <si>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</si>
  <si>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</si>
  <si>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</si>
  <si>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</si>
  <si>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</si>
  <si>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</si>
  <si>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</si>
  <si>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</si>
  <si>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</si>
  <si>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</si>
  <si>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</si>
  <si>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</si>
  <si>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</si>
  <si>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</si>
  <si>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</si>
  <si>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</si>
  <si>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</si>
  <si>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</si>
  <si>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</si>
  <si>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</si>
  <si>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</si>
  <si>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</si>
  <si>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</si>
  <si>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</si>
  <si>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</si>
  <si>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</si>
  <si>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</si>
  <si>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</si>
  <si>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</si>
  <si>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</si>
  <si>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</si>
  <si>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</si>
  <si>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</si>
  <si>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</si>
  <si>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</si>
  <si>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</si>
  <si>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</si>
  <si>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</si>
  <si>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</si>
  <si>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</si>
  <si>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</si>
  <si>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</si>
  <si>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</si>
  <si>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</si>
  <si>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</si>
  <si>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</si>
  <si>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</si>
  <si>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</si>
  <si>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</si>
  <si>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</si>
  <si>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</si>
  <si>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</si>
  <si>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</si>
  <si>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</si>
  <si>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</si>
  <si>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</si>
  <si>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</si>
  <si>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</si>
  <si>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</si>
  <si>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</si>
  <si>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</si>
  <si>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</si>
  <si>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</si>
  <si>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</si>
  <si>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</si>
  <si>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</si>
  <si>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</si>
  <si>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</si>
  <si>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</si>
  <si>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</si>
  <si>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</si>
  <si>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</si>
  <si>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</si>
  <si>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</si>
  <si>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</si>
  <si>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</si>
  <si>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</si>
  <si>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</si>
  <si>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</si>
  <si>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</si>
  <si>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</si>
  <si>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</si>
  <si>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</si>
  <si>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</si>
  <si>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</si>
  <si>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</si>
  <si>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</si>
  <si>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</si>
  <si>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</si>
  <si>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</si>
  <si>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</si>
  <si>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</si>
  <si>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</si>
  <si>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</si>
  <si>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</si>
  <si>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</si>
  <si>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</si>
  <si>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</si>
  <si>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</si>
  <si>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</si>
  <si>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</si>
  <si>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</si>
  <si>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</si>
  <si>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</si>
  <si>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</si>
  <si>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</si>
  <si>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</si>
  <si>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</si>
  <si>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</si>
  <si>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</si>
  <si>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</si>
  <si>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</si>
  <si>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</si>
  <si>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</si>
  <si>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</si>
  <si>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</si>
  <si>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</si>
  <si>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</si>
  <si>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</si>
  <si>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</si>
  <si>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</si>
  <si>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</si>
  <si>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</si>
  <si>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</si>
  <si>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</si>
  <si>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</si>
  <si>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</si>
  <si>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</si>
  <si>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</si>
  <si>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</si>
  <si>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</si>
  <si>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</si>
  <si>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</si>
  <si>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</si>
  <si>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</si>
  <si>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</si>
  <si>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</si>
  <si>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</si>
  <si>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</si>
  <si>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</si>
  <si>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</si>
  <si>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</si>
  <si>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</si>
  <si>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</si>
  <si>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</si>
  <si>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</si>
  <si>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</si>
  <si>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</si>
  <si>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</si>
  <si>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</si>
  <si>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</si>
  <si>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</si>
  <si>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</si>
  <si>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</si>
  <si>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</si>
  <si>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</si>
  <si>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</si>
  <si>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</si>
  <si>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</si>
  <si>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</si>
  <si>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</si>
  <si>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</si>
  <si>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</si>
  <si>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</si>
  <si>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</si>
  <si>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</si>
  <si>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</si>
  <si>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</si>
  <si>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</si>
  <si>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</si>
  <si>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</si>
  <si>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</si>
  <si>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</si>
  <si>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</si>
  <si>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</si>
  <si>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</si>
  <si>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</si>
  <si>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</si>
  <si>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</si>
  <si>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</si>
  <si>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</si>
  <si>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</si>
  <si>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</si>
  <si>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</si>
  <si>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</si>
  <si>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</si>
  <si>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</si>
  <si>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</si>
  <si>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</si>
  <si>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</si>
  <si>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</si>
  <si>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</si>
  <si>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</si>
  <si>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</si>
  <si>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</si>
  <si>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</si>
  <si>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</si>
  <si>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</si>
  <si>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</si>
  <si>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</si>
  <si>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</si>
  <si>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</si>
  <si>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</si>
  <si>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</si>
  <si>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</si>
  <si>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</si>
  <si>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</si>
  <si>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</si>
  <si>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</si>
  <si>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</si>
  <si>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</si>
  <si>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</si>
  <si>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</si>
  <si>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</si>
  <si>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</si>
  <si>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</si>
  <si>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</si>
  <si>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</si>
  <si>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</si>
  <si>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</si>
  <si>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</si>
  <si>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</si>
  <si>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</si>
  <si>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</si>
  <si>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</si>
  <si>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</si>
  <si>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</si>
  <si>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</si>
  <si>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</si>
  <si>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</si>
  <si>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</si>
  <si>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</si>
  <si>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</si>
  <si>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</si>
  <si>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</si>
  <si>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</si>
  <si>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</si>
  <si>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</si>
  <si>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</si>
  <si>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</si>
  <si>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</si>
  <si>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</si>
  <si>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</si>
  <si>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</si>
  <si>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</si>
  <si>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</si>
  <si>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</si>
  <si>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</si>
  <si>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</si>
  <si>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</si>
  <si>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</si>
  <si>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</si>
  <si>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</si>
  <si>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</si>
  <si>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</si>
  <si>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</si>
  <si>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</si>
  <si>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</si>
  <si>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</si>
  <si>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</si>
  <si>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</si>
  <si>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</si>
  <si>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</si>
  <si>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</si>
  <si>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</si>
  <si>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</si>
  <si>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</si>
  <si>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</si>
  <si>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</si>
  <si>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</si>
  <si>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</si>
  <si>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</si>
  <si>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</si>
  <si>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</si>
  <si>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</si>
  <si>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</si>
  <si>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</si>
  <si>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</si>
  <si>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</si>
  <si>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</si>
  <si>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</si>
  <si>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</si>
  <si>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</si>
  <si>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</si>
  <si>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</si>
  <si>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</si>
  <si>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</si>
  <si>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</si>
  <si>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</si>
  <si>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</si>
  <si>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</si>
  <si>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</si>
  <si>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</si>
  <si>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</si>
  <si>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</si>
  <si>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</si>
  <si>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</si>
  <si>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</si>
  <si>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</si>
  <si>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</si>
  <si>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</si>
  <si>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</si>
  <si>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</si>
  <si>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</si>
  <si>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</si>
  <si>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</si>
  <si>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</si>
  <si>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</si>
  <si>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</si>
  <si>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</si>
  <si>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</si>
  <si>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</si>
  <si>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</si>
  <si>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</si>
  <si>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</si>
  <si>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</si>
  <si>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</si>
  <si>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</si>
  <si>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</si>
  <si>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</si>
  <si>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</si>
  <si>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</si>
  <si>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</si>
  <si>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</si>
  <si>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</si>
  <si>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</si>
  <si>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</si>
  <si>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</si>
  <si>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</si>
  <si>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</si>
  <si>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</si>
  <si>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</si>
  <si>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</si>
  <si>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</si>
  <si>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</si>
  <si>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</si>
  <si>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</si>
  <si>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</si>
  <si>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</si>
  <si>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</si>
  <si>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</si>
  <si>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</si>
  <si>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</si>
  <si>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</si>
  <si>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</si>
  <si>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</si>
  <si>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</si>
  <si>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</si>
  <si>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</si>
  <si>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</si>
  <si>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</si>
  <si>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</si>
  <si>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</si>
  <si>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</si>
  <si>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</si>
  <si>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</si>
  <si>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</si>
  <si>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</si>
  <si>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</si>
  <si>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</si>
  <si>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</si>
  <si>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</si>
  <si>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</si>
  <si>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</si>
  <si>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</si>
  <si>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</si>
  <si>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</si>
  <si>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</si>
  <si>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</si>
  <si>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</si>
  <si>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</si>
  <si>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</si>
  <si>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</si>
  <si>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</si>
  <si>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</si>
  <si>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</si>
  <si>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</si>
  <si>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</si>
  <si>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</si>
  <si>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</si>
  <si>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</si>
  <si>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</si>
  <si>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</si>
  <si>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</si>
  <si>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</si>
  <si>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</si>
  <si>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</si>
  <si>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</si>
  <si>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</si>
  <si>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</si>
  <si>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</si>
  <si>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</si>
  <si>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</si>
  <si>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</si>
  <si>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</si>
  <si>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</si>
  <si>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</si>
  <si>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</si>
  <si>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</si>
  <si>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</si>
  <si>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</si>
  <si>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</si>
  <si>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</si>
  <si>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</si>
  <si>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</si>
  <si>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</si>
  <si>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</si>
  <si>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</si>
  <si>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</si>
  <si>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</si>
  <si>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</si>
  <si>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</si>
  <si>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</si>
  <si>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</si>
  <si>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</si>
  <si>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</si>
  <si>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</si>
  <si>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</si>
  <si>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</si>
  <si>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</si>
  <si>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</si>
  <si>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</si>
  <si>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</si>
  <si>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</si>
  <si>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</si>
  <si>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</si>
  <si>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</si>
  <si>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</si>
  <si>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</si>
  <si>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</si>
  <si>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</si>
  <si>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</si>
  <si>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</si>
  <si>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</si>
  <si>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</si>
  <si>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</si>
  <si>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</si>
  <si>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</si>
  <si>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</si>
  <si>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</si>
  <si>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</si>
  <si>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</si>
  <si>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</si>
  <si>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</si>
  <si>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</si>
  <si>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</si>
  <si>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</si>
  <si>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</si>
  <si>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</si>
  <si>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</si>
  <si>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</si>
  <si>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</si>
  <si>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</si>
  <si>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</si>
  <si>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</si>
  <si>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</si>
  <si>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</si>
  <si>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</si>
  <si>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</si>
  <si>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</si>
  <si>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</si>
  <si>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</si>
  <si>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</si>
  <si>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</si>
  <si>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</si>
  <si>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</si>
  <si>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</si>
  <si>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</si>
  <si>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</si>
  <si>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</si>
  <si>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</si>
  <si>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</si>
  <si>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</si>
  <si>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</si>
  <si>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</si>
  <si>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</si>
  <si>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</si>
  <si>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</si>
  <si>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</si>
  <si>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</si>
  <si>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</si>
  <si>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</si>
  <si>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</si>
  <si>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</si>
  <si>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</si>
  <si>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</si>
  <si>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</si>
  <si>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</si>
  <si>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</si>
  <si>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</si>
  <si>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</si>
  <si>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</si>
  <si>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</si>
  <si>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</si>
  <si>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</si>
  <si>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</si>
  <si>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</si>
  <si>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</si>
  <si>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</si>
  <si>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</si>
  <si>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</si>
  <si>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</si>
  <si>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</si>
  <si>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</si>
  <si>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</si>
  <si>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</si>
  <si>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</si>
  <si>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</si>
  <si>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</si>
  <si>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</si>
  <si>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</si>
  <si>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</si>
  <si>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</si>
  <si>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</si>
  <si>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</si>
  <si>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</si>
  <si>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</si>
  <si>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</si>
  <si>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</si>
  <si>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</si>
  <si>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</si>
  <si>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</si>
  <si>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</si>
  <si>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</si>
  <si>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</si>
  <si>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</si>
  <si>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</si>
  <si>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</si>
  <si>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</si>
  <si>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</si>
  <si>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</si>
  <si>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</si>
  <si>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</si>
  <si>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</si>
  <si>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</si>
  <si>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</si>
  <si>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</si>
  <si>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</si>
  <si>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</si>
  <si>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</si>
  <si>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</si>
  <si>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</si>
  <si>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</si>
  <si>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</si>
  <si>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</si>
  <si>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</si>
  <si>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</si>
  <si>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</si>
  <si>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</si>
  <si>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</si>
  <si>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</si>
  <si>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</si>
  <si>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</si>
  <si>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</si>
  <si>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</si>
  <si>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</si>
  <si>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</si>
  <si>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</si>
  <si>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</si>
  <si>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</si>
  <si>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</si>
  <si>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</si>
  <si>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</si>
  <si>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</si>
  <si>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</si>
  <si>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</si>
  <si>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</si>
  <si>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</si>
  <si>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</si>
  <si>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</si>
  <si>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</si>
  <si>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</si>
  <si>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</si>
  <si>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</si>
  <si>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</si>
  <si>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</si>
  <si>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</si>
  <si>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</si>
  <si>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</si>
  <si>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</si>
  <si>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</si>
  <si>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</si>
  <si>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</si>
  <si>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</si>
  <si>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</si>
  <si>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</si>
  <si>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</si>
  <si>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</si>
  <si>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</si>
  <si>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</si>
  <si>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</si>
  <si>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</si>
  <si>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</si>
  <si>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</si>
  <si>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</si>
  <si>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</si>
  <si>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</si>
  <si>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</si>
  <si>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</si>
  <si>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</si>
  <si>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</si>
  <si>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</si>
  <si>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</si>
  <si>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</si>
  <si>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</si>
  <si>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</si>
  <si>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</si>
  <si>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</si>
  <si>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</si>
  <si>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</si>
  <si>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</si>
  <si>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</si>
  <si>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</si>
  <si>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</si>
  <si>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</si>
  <si>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</si>
  <si>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</si>
  <si>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</si>
  <si>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</si>
  <si>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</si>
  <si>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</si>
  <si>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</si>
  <si>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</si>
  <si>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</si>
  <si>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</si>
  <si>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</si>
  <si>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</si>
  <si>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</si>
  <si>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</si>
  <si>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</si>
  <si>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</si>
  <si>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</si>
  <si>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</si>
  <si>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</si>
  <si>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</si>
  <si>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</si>
  <si>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</si>
  <si>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</si>
  <si>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</si>
  <si>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</si>
  <si>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</si>
  <si>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</si>
  <si>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</si>
  <si>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</si>
  <si>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</si>
  <si>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</si>
  <si>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</si>
  <si>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</si>
  <si>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</si>
  <si>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</si>
  <si>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</si>
  <si>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</si>
  <si>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</si>
  <si>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</si>
  <si>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</si>
  <si>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</si>
  <si>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</si>
  <si>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</si>
  <si>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</si>
  <si>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</si>
  <si>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</si>
  <si>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</si>
  <si>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</si>
  <si>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</si>
  <si>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</si>
  <si>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</si>
  <si>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</si>
  <si>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</si>
  <si>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</si>
  <si>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</si>
  <si>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</si>
  <si>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</si>
  <si>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</si>
  <si>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</si>
  <si>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</si>
  <si>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</si>
  <si>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</si>
  <si>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</si>
  <si>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</si>
  <si>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</si>
  <si>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</si>
  <si>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</si>
  <si>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</si>
  <si>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</si>
  <si>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</si>
  <si>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</si>
  <si>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</si>
  <si>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</si>
  <si>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</si>
  <si>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</si>
  <si>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</si>
  <si>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</si>
  <si>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</si>
  <si>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</si>
  <si>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</si>
  <si>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</si>
  <si>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</si>
  <si>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</si>
  <si>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</si>
  <si>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</si>
  <si>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</si>
  <si>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</si>
  <si>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</si>
  <si>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</si>
  <si>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</si>
  <si>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</si>
  <si>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</si>
  <si>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</si>
  <si>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</si>
  <si>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</si>
  <si>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</si>
  <si>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</si>
  <si>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</si>
  <si>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</si>
  <si>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</si>
  <si>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</si>
  <si>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</si>
  <si>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</si>
  <si>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</si>
  <si>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</si>
  <si>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</si>
  <si>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</si>
  <si>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</si>
  <si>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</si>
  <si>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</si>
  <si>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</si>
  <si>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</si>
  <si>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</si>
  <si>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</si>
  <si>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</si>
  <si>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</si>
  <si>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</si>
  <si>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</si>
  <si>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</si>
  <si>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</si>
  <si>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</si>
  <si>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</si>
  <si>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</si>
  <si>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</si>
  <si>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</si>
  <si>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</si>
  <si>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</si>
  <si>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</si>
  <si>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</si>
  <si>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</si>
  <si>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</si>
  <si>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</si>
  <si>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</si>
  <si>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</si>
  <si>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</si>
  <si>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</si>
  <si>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</si>
  <si>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</si>
  <si>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</si>
  <si>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</si>
  <si>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</si>
  <si>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</si>
  <si>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</si>
  <si>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</si>
  <si>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</si>
  <si>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</si>
  <si>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</si>
  <si>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</si>
  <si>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</si>
  <si>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</si>
  <si>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</si>
  <si>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</si>
  <si>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</si>
  <si>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</si>
  <si>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</si>
  <si>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</si>
  <si>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</si>
  <si>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</si>
  <si>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</si>
  <si>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</si>
  <si>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</si>
  <si>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</si>
  <si>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</si>
  <si>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</si>
  <si>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</si>
  <si>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</si>
  <si>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</si>
  <si>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</si>
  <si>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</si>
  <si>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</si>
  <si>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</si>
  <si>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</si>
  <si>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</si>
  <si>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</si>
  <si>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</si>
  <si>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</si>
  <si>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</si>
  <si>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</si>
  <si>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</si>
  <si>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</si>
  <si>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</si>
  <si>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</si>
  <si>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</si>
  <si>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</si>
  <si>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</si>
  <si>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</si>
  <si>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</si>
  <si>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</si>
  <si>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</si>
  <si>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</si>
  <si>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</si>
  <si>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</si>
  <si>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</si>
  <si>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</si>
  <si>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</si>
  <si>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</si>
  <si>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</si>
  <si>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</si>
  <si>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</si>
  <si>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</si>
  <si>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</si>
  <si>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</si>
  <si>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</si>
  <si>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</si>
  <si>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</si>
  <si>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</si>
  <si>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</si>
  <si>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</si>
  <si>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</si>
  <si>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</si>
  <si>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</si>
  <si>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</si>
  <si>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</si>
  <si>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</si>
  <si>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</si>
  <si>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</si>
  <si>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</si>
  <si>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</si>
  <si>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</si>
  <si>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</si>
  <si>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</si>
  <si>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</si>
  <si>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</si>
  <si>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</si>
  <si>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</si>
  <si>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</si>
  <si>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</si>
  <si>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</si>
  <si>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</si>
  <si>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</si>
  <si>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</si>
  <si>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</si>
  <si>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</si>
  <si>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</si>
  <si>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</si>
  <si>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</si>
  <si>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</si>
  <si>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</si>
  <si>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</si>
  <si>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</si>
  <si>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</si>
  <si>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</si>
  <si>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</si>
  <si>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</si>
  <si>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</si>
  <si>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</si>
  <si>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</si>
  <si>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</si>
  <si>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</si>
  <si>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</si>
  <si>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</si>
  <si>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</si>
  <si>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</si>
  <si>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</si>
  <si>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</si>
  <si>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</si>
  <si>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</si>
  <si>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</si>
  <si>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</si>
  <si>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</si>
  <si>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</si>
  <si>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</si>
  <si>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</si>
  <si>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</si>
  <si>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</si>
  <si>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</si>
  <si>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</si>
  <si>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</si>
  <si>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</si>
  <si>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</si>
  <si>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</si>
  <si>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</si>
  <si>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</si>
  <si>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</si>
  <si>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</si>
  <si>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</si>
  <si>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</si>
  <si>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</si>
  <si>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</si>
  <si>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</si>
  <si>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</si>
  <si>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</si>
  <si>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</si>
  <si>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</si>
  <si>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</si>
  <si>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</si>
  <si>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</si>
  <si>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</si>
  <si>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</si>
  <si>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</si>
  <si>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</si>
  <si>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</si>
  <si>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</si>
  <si>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</si>
  <si>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</si>
  <si>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</si>
  <si>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</si>
  <si>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</si>
  <si>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</si>
  <si>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</si>
  <si>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</si>
  <si>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</si>
  <si>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</si>
  <si>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</si>
  <si>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</si>
  <si>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</si>
  <si>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</si>
  <si>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</si>
  <si>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</si>
  <si>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</si>
  <si>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</si>
  <si>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</si>
  <si>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</si>
  <si>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</si>
  <si>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</si>
  <si>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</si>
  <si>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</si>
  <si>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</si>
  <si>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</si>
  <si>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</si>
  <si>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</si>
  <si>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</si>
  <si>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</si>
  <si>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</si>
  <si>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</si>
  <si>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</si>
  <si>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</si>
  <si>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</si>
  <si>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</si>
  <si>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</si>
  <si>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</si>
  <si>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</si>
  <si>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</si>
  <si>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</si>
  <si>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</si>
  <si>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</si>
  <si>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</si>
  <si>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</si>
  <si>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</si>
  <si>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</si>
  <si>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</si>
  <si>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</si>
  <si>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</si>
  <si>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</si>
  <si>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</si>
  <si>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</si>
  <si>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</si>
  <si>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</si>
  <si>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</si>
  <si>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</si>
  <si>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</si>
  <si>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</si>
  <si>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</si>
  <si>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</si>
  <si>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</si>
  <si>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</si>
  <si>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</si>
  <si>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</si>
  <si>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</si>
  <si>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</si>
  <si>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</si>
  <si>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</si>
  <si>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</si>
  <si>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</si>
  <si>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</si>
  <si>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</si>
  <si>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</si>
  <si>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</si>
  <si>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</si>
  <si>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</si>
  <si>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</si>
  <si>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</si>
  <si>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</si>
  <si>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</si>
  <si>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</si>
  <si>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</si>
  <si>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</si>
  <si>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</si>
  <si>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</si>
  <si>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</si>
  <si>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</si>
  <si>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</si>
  <si>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</si>
  <si>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</si>
  <si>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</si>
  <si>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</si>
  <si>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</si>
  <si>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</si>
  <si>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</si>
  <si>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</si>
  <si>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</si>
  <si>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</si>
  <si>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</si>
  <si>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</si>
  <si>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</si>
  <si>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</si>
  <si>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</si>
  <si>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</si>
  <si>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</si>
  <si>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</si>
  <si>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</si>
  <si>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</si>
  <si>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</si>
  <si>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</si>
  <si>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</si>
  <si>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</si>
  <si>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</si>
  <si>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</si>
  <si>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</si>
  <si>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</si>
  <si>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</si>
  <si>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</si>
  <si>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</si>
  <si>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</si>
  <si>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</si>
  <si>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</si>
  <si>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</si>
  <si>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</si>
  <si>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</si>
  <si>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</si>
  <si>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</si>
  <si>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</si>
  <si>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</si>
  <si>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</si>
  <si>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</si>
  <si>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</si>
  <si>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</si>
  <si>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</si>
  <si>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</si>
  <si>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</si>
  <si>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</si>
  <si>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</si>
  <si>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</si>
  <si>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</si>
  <si>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</si>
  <si>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</si>
  <si>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</si>
  <si>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</si>
  <si>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</si>
  <si>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</si>
  <si>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</si>
  <si>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</si>
  <si>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</si>
  <si>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</si>
  <si>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</si>
  <si>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</si>
  <si>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</si>
  <si>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</si>
  <si>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</si>
  <si>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</si>
  <si>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</si>
  <si>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</si>
  <si>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</si>
  <si>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</si>
  <si>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</si>
  <si>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</si>
  <si>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</si>
  <si>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</si>
  <si>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</si>
  <si>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</si>
  <si>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</si>
  <si>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</si>
  <si>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</si>
  <si>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</si>
  <si>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</si>
  <si>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</si>
  <si>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</si>
  <si>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</si>
  <si>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</si>
  <si>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</si>
  <si>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</si>
  <si>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</si>
  <si>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</si>
  <si>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</si>
  <si>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</si>
  <si>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</si>
  <si>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</si>
  <si>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</si>
  <si>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</si>
  <si>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</si>
  <si>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</si>
  <si>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</si>
  <si>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</si>
  <si>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</si>
  <si>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</si>
  <si>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</si>
  <si>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</si>
  <si>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</si>
  <si>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</si>
  <si>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</si>
  <si>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</si>
  <si>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</si>
  <si>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</si>
  <si>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</si>
  <si>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</si>
  <si>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</si>
  <si>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</si>
  <si>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</si>
  <si>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</si>
  <si>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</si>
  <si>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</si>
  <si>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</si>
  <si>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</si>
  <si>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</si>
  <si>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</si>
  <si>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</si>
  <si>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</si>
  <si>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</si>
  <si>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</si>
  <si>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</si>
  <si>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</si>
  <si>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</si>
  <si>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</si>
  <si>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</si>
  <si>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</si>
  <si>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</si>
  <si>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</si>
  <si>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</si>
  <si>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</si>
  <si>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</si>
  <si>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</si>
  <si>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</si>
  <si>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</si>
  <si>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</si>
  <si>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</si>
  <si>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</si>
  <si>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</si>
  <si>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</si>
  <si>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</si>
  <si>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</si>
  <si>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</si>
  <si>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</si>
  <si>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</si>
  <si>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</si>
  <si>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</si>
  <si>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</si>
  <si>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</si>
  <si>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</si>
  <si>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</si>
  <si>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</si>
  <si>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</si>
  <si>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</si>
  <si>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</si>
  <si>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</si>
  <si>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</si>
  <si>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</si>
  <si>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</si>
  <si>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</si>
  <si>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</si>
  <si>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</si>
  <si>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</si>
  <si>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</si>
  <si>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</si>
  <si>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</si>
  <si>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</si>
  <si>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</si>
  <si>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</si>
  <si>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</si>
  <si>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</si>
  <si>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</si>
  <si>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</si>
  <si>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</si>
  <si>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</si>
  <si>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</si>
  <si>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</si>
  <si>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</si>
  <si>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</si>
  <si>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</si>
  <si>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</si>
  <si>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</si>
  <si>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</si>
  <si>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</si>
  <si>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</si>
  <si>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</si>
  <si>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</si>
  <si>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</si>
  <si>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</si>
  <si>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</si>
  <si>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</si>
  <si>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</si>
  <si>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</si>
  <si>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</si>
  <si>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</si>
  <si>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</si>
  <si>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</si>
  <si>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</si>
  <si>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</si>
  <si>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</si>
  <si>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</si>
  <si>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</si>
  <si>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</si>
  <si>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</si>
  <si>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</si>
  <si>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</si>
  <si>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</si>
  <si>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</si>
  <si>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</si>
  <si>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</si>
  <si>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</si>
  <si>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</si>
  <si>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</si>
  <si>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</si>
  <si>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</si>
  <si>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</si>
  <si>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</si>
  <si>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</si>
  <si>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</si>
  <si>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</si>
  <si>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</si>
  <si>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</si>
  <si>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</si>
  <si>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</si>
  <si>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</si>
  <si>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</si>
  <si>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</si>
  <si>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</si>
  <si>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</si>
  <si>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</si>
  <si>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</si>
  <si>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</si>
  <si>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</si>
  <si>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</si>
  <si>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</si>
  <si>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</si>
  <si>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</si>
  <si>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</si>
  <si>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</si>
  <si>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</si>
  <si>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</si>
  <si>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</si>
  <si>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</si>
  <si>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</si>
  <si>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</si>
  <si>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</si>
  <si>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</si>
  <si>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</si>
  <si>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</si>
  <si>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</si>
  <si>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</si>
  <si>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</si>
  <si>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</si>
  <si>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</si>
  <si>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</si>
  <si>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</si>
  <si>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</si>
  <si>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</si>
  <si>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</si>
  <si>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</si>
  <si>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</si>
  <si>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</si>
  <si>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</si>
  <si>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</si>
  <si>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</si>
  <si>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</si>
  <si>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</si>
  <si>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</si>
  <si>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</si>
  <si>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</si>
  <si>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</si>
  <si>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</si>
  <si>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</si>
  <si>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</si>
  <si>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</si>
  <si>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</si>
  <si>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</si>
  <si>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</si>
  <si>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</si>
  <si>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</si>
  <si>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</si>
  <si>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</si>
  <si>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</si>
  <si>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</si>
  <si>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</si>
  <si>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</si>
  <si>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</si>
  <si>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</si>
  <si>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</si>
  <si>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</si>
  <si>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</si>
  <si>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</si>
  <si>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</si>
  <si>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</si>
  <si>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</si>
  <si>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</si>
  <si>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</si>
  <si>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</si>
  <si>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</si>
  <si>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</si>
  <si>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</si>
  <si>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</si>
  <si>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</si>
  <si>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</si>
  <si>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</si>
  <si>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</si>
  <si>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</si>
  <si>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</si>
  <si>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</si>
  <si>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</si>
  <si>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</si>
  <si>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</si>
  <si>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</si>
  <si>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</si>
  <si>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</si>
  <si>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</si>
  <si>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</si>
  <si>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</si>
  <si>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</si>
  <si>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</si>
  <si>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</si>
  <si>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</si>
  <si>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</si>
  <si>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</si>
  <si>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</si>
  <si>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</si>
  <si>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</si>
  <si>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</si>
  <si>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</si>
  <si>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</si>
  <si>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</si>
  <si>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</si>
  <si>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</si>
  <si>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</si>
  <si>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</si>
  <si>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</si>
  <si>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</si>
  <si>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</si>
  <si>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</si>
  <si>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</si>
  <si>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</si>
  <si>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</si>
  <si>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</si>
  <si>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</si>
  <si>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</si>
  <si>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</si>
  <si>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</si>
  <si>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</si>
  <si>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</si>
  <si>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</si>
  <si>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</si>
  <si>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</si>
  <si>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</si>
  <si>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</si>
  <si>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</si>
  <si>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</si>
  <si>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</si>
  <si>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</si>
  <si>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</si>
  <si>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</si>
  <si>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</si>
  <si>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</si>
  <si>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</si>
  <si>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</si>
  <si>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</si>
  <si>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</si>
  <si>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</si>
  <si>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</si>
  <si>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</si>
  <si>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</si>
  <si>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</si>
  <si>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</si>
  <si>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</si>
  <si>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</si>
  <si>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</si>
  <si>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</si>
  <si>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</si>
  <si>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</si>
  <si>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</si>
  <si>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</si>
  <si>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</si>
  <si>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</si>
  <si>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</si>
  <si>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</si>
  <si>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</si>
  <si>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</si>
  <si>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</si>
  <si>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</si>
  <si>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</si>
  <si>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</si>
  <si>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</si>
  <si>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</si>
  <si>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</si>
  <si>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</si>
  <si>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</si>
  <si>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</si>
  <si>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</si>
  <si>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</si>
  <si>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</si>
  <si>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</si>
  <si>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</si>
  <si>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</si>
  <si>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</si>
  <si>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</si>
  <si>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</si>
  <si>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</si>
  <si>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</si>
  <si>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</si>
  <si>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</si>
  <si>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</si>
  <si>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</si>
  <si>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</si>
  <si>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</si>
  <si>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</si>
  <si>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</si>
  <si>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</si>
  <si>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</si>
  <si>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</si>
  <si>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</si>
  <si>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</si>
  <si>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</si>
  <si>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</si>
  <si>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</si>
  <si>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</si>
  <si>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</si>
  <si>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</si>
  <si>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</si>
  <si>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</si>
  <si>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</si>
  <si>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</si>
  <si>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</si>
  <si>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</si>
  <si>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</si>
  <si>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</si>
  <si>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</si>
  <si>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</si>
  <si>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</si>
  <si>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</si>
  <si>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</si>
  <si>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</si>
  <si>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</si>
  <si>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</si>
  <si>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</si>
  <si>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</si>
  <si>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</si>
  <si>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</si>
  <si>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</si>
  <si>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</si>
  <si>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</si>
  <si>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</si>
  <si>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</si>
  <si>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</si>
  <si>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</si>
  <si>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</si>
  <si>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</si>
  <si>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</si>
  <si>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</si>
  <si>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</si>
  <si>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</si>
  <si>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</si>
  <si>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</si>
  <si>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</si>
  <si>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</si>
  <si>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</si>
  <si>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</si>
  <si>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</si>
  <si>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</si>
  <si>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</si>
  <si>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</si>
  <si>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</si>
  <si>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</si>
  <si>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</si>
  <si>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</si>
  <si>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</si>
  <si>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</si>
  <si>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</si>
  <si>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</si>
  <si>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</si>
  <si>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</si>
  <si>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</si>
  <si>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</si>
  <si>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</si>
  <si>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</si>
  <si>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</si>
  <si>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</si>
  <si>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</si>
  <si>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</si>
  <si>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</si>
  <si>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</si>
  <si>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</si>
  <si>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</si>
  <si>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</si>
  <si>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</si>
  <si>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</si>
  <si>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</si>
  <si>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</si>
  <si>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</si>
  <si>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</si>
  <si>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</si>
  <si>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</si>
  <si>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</si>
  <si>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</si>
  <si>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</si>
  <si>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</si>
  <si>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</si>
  <si>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</si>
  <si>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</si>
  <si>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</si>
  <si>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</si>
  <si>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</si>
  <si>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</si>
  <si>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</si>
  <si>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</si>
  <si>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</si>
  <si>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</si>
  <si>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</si>
  <si>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</si>
  <si>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</si>
  <si>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</si>
  <si>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</si>
  <si>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</si>
  <si>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</si>
  <si>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</si>
  <si>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</si>
  <si>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</si>
  <si>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</si>
  <si>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</si>
  <si>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</si>
  <si>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</si>
  <si>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</si>
  <si>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</si>
  <si>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</si>
  <si>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</si>
  <si>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</si>
  <si>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</si>
  <si>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</si>
  <si>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</si>
  <si>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</si>
  <si>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</si>
  <si>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</si>
  <si>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</si>
  <si>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</si>
  <si>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</si>
  <si>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</si>
  <si>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</si>
  <si>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</si>
  <si>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</si>
  <si>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</si>
  <si>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</si>
  <si>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</si>
  <si>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</si>
  <si>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</si>
  <si>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</si>
  <si>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</si>
  <si>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</si>
  <si>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</si>
  <si>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</si>
  <si>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</si>
  <si>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</si>
  <si>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</si>
  <si>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</si>
  <si>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</si>
  <si>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</si>
  <si>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</si>
  <si>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</si>
  <si>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</si>
  <si>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</si>
  <si>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</si>
  <si>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</si>
  <si>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</si>
  <si>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</si>
  <si>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</si>
  <si>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</si>
  <si>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</si>
  <si>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</si>
  <si>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</si>
  <si>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</si>
  <si>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</si>
  <si>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</si>
  <si>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</si>
  <si>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</si>
  <si>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</si>
  <si>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</si>
  <si>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</si>
  <si>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</si>
  <si>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</si>
  <si>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</si>
  <si>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</si>
  <si>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</si>
  <si>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</si>
  <si>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</si>
  <si>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</si>
  <si>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</si>
  <si>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</si>
  <si>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</si>
  <si>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</si>
  <si>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</si>
  <si>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</si>
  <si>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</si>
  <si>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</si>
  <si>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</si>
  <si>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</si>
  <si>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</si>
  <si>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</si>
  <si>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</si>
  <si>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</si>
  <si>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</si>
  <si>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</si>
  <si>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</si>
  <si>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</si>
  <si>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</si>
  <si>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</si>
  <si>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</si>
  <si>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</si>
  <si>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</si>
  <si>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</si>
  <si>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</si>
  <si>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</si>
  <si>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</si>
  <si>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</si>
  <si>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</si>
  <si>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</si>
  <si>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</si>
  <si>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</si>
  <si>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</si>
  <si>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</si>
  <si>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</si>
  <si>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</si>
  <si>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</si>
  <si>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</si>
  <si>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</si>
  <si>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</si>
  <si>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</si>
  <si>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</si>
  <si>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</si>
  <si>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</si>
  <si>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</si>
  <si>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</si>
  <si>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</si>
  <si>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</si>
  <si>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</si>
  <si>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</si>
  <si>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</si>
  <si>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</si>
  <si>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</si>
  <si>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</si>
  <si>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</si>
  <si>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</si>
  <si>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</si>
  <si>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</si>
  <si>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</si>
  <si>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</si>
  <si>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</si>
  <si>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</si>
  <si>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</si>
  <si>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</si>
  <si>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</si>
  <si>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</si>
  <si>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</si>
  <si>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</si>
  <si>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</si>
  <si>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</si>
  <si>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</si>
  <si>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</si>
  <si>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</si>
  <si>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</si>
  <si>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</si>
  <si>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</si>
  <si>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</si>
  <si>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</si>
  <si>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</si>
  <si>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</si>
  <si>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</si>
  <si>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</si>
  <si>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</si>
  <si>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</si>
  <si>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</si>
  <si>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</si>
  <si>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</si>
  <si>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</si>
  <si>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</si>
  <si>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</si>
  <si>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</si>
  <si>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</si>
  <si>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</si>
  <si>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</si>
  <si>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</si>
  <si>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</si>
  <si>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</si>
  <si>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</si>
  <si>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</si>
  <si>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</si>
  <si>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</si>
  <si>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</si>
  <si>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</si>
  <si>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</si>
  <si>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</si>
  <si>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</si>
  <si>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</si>
  <si>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</si>
  <si>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</si>
  <si>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</si>
  <si>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</si>
  <si>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</si>
  <si>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</si>
  <si>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</si>
  <si>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</si>
  <si>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</si>
  <si>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</si>
  <si>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</si>
  <si>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</si>
  <si>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</si>
  <si>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</si>
  <si>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</si>
  <si>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</si>
  <si>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</si>
  <si>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</si>
  <si>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</si>
  <si>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</si>
  <si>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</si>
  <si>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</si>
  <si>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</si>
  <si>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</si>
  <si>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</si>
  <si>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</si>
  <si>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</si>
  <si>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</si>
  <si>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</si>
  <si>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</si>
  <si>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</si>
  <si>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</si>
  <si>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</si>
  <si>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</si>
  <si>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</si>
  <si>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</si>
  <si>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</si>
  <si>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</si>
  <si>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</si>
  <si>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</si>
  <si>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</si>
  <si>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</si>
  <si>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</si>
  <si>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</si>
  <si>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</si>
  <si>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</si>
  <si>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</si>
  <si>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</si>
  <si>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</si>
  <si>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</si>
  <si>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</si>
  <si>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</si>
  <si>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</si>
  <si>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</si>
  <si>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</si>
  <si>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</si>
  <si>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</si>
  <si>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</si>
  <si>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</si>
  <si>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</si>
  <si>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</si>
  <si>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</si>
  <si>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</si>
  <si>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</si>
  <si>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</si>
  <si>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</si>
  <si>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</si>
  <si>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</si>
  <si>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</si>
  <si>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</si>
  <si>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</si>
  <si>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</si>
  <si>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</si>
  <si>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</si>
  <si>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</si>
  <si>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</si>
  <si>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</si>
  <si>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</si>
  <si>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</si>
  <si>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</si>
  <si>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</si>
  <si>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</si>
  <si>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</si>
  <si>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</si>
  <si>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</si>
  <si>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</si>
  <si>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</si>
  <si>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</si>
  <si>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</si>
  <si>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</si>
  <si>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</si>
  <si>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</si>
  <si>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</si>
  <si>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</si>
  <si>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</si>
  <si>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</si>
  <si>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</si>
  <si>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</si>
  <si>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</si>
  <si>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</si>
  <si>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</si>
  <si>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</si>
  <si>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</si>
  <si>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</si>
  <si>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</si>
  <si>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</si>
  <si>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</si>
  <si>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</si>
  <si>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</si>
  <si>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</si>
  <si>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</si>
  <si>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</si>
  <si>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</si>
  <si>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</si>
  <si>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</si>
  <si>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</si>
  <si>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</si>
  <si>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</si>
  <si>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</si>
  <si>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</si>
  <si>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</si>
  <si>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</si>
  <si>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</si>
  <si>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</si>
  <si>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</si>
  <si>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</si>
  <si>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</si>
  <si>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</si>
  <si>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</si>
  <si>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</si>
  <si>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</si>
  <si>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</si>
  <si>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</si>
  <si>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</si>
  <si>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</si>
  <si>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</si>
  <si>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</si>
  <si>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</si>
  <si>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</si>
  <si>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</si>
  <si>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</si>
  <si>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</si>
  <si>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</si>
  <si>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</si>
  <si>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</si>
  <si>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</si>
  <si>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</si>
  <si>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</si>
  <si>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</si>
  <si>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</si>
  <si>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</si>
  <si>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</si>
  <si>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</si>
  <si>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</si>
  <si>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</si>
  <si>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</si>
  <si>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</si>
  <si>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</si>
  <si>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</si>
  <si>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</si>
  <si>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</si>
  <si>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</si>
  <si>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</si>
  <si>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</si>
  <si>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</si>
  <si>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</si>
  <si>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</si>
  <si>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</si>
  <si>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</si>
  <si>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</si>
  <si>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</si>
  <si>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</si>
  <si>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</si>
  <si>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</si>
  <si>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</si>
  <si>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</si>
  <si>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</si>
  <si>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</si>
  <si>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</si>
  <si>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</si>
  <si>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</si>
  <si>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</si>
  <si>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</si>
  <si>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</si>
  <si>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</si>
  <si>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</si>
  <si>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</si>
  <si>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</si>
  <si>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</si>
  <si>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</si>
  <si>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</si>
  <si>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</si>
  <si>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</si>
  <si>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</si>
  <si>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</si>
  <si>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</si>
  <si>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</si>
  <si>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</si>
  <si>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</si>
  <si>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</si>
  <si>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</si>
  <si>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</si>
  <si>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</si>
  <si>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</si>
  <si>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</si>
  <si>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</si>
  <si>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</si>
  <si>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</si>
  <si>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</si>
  <si>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</si>
  <si>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</si>
  <si>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</si>
  <si>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</si>
  <si>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</si>
  <si>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</si>
  <si>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</si>
  <si>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</si>
  <si>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</si>
  <si>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</si>
  <si>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</si>
  <si>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</si>
  <si>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</si>
  <si>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</si>
  <si>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</si>
  <si>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</si>
  <si>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</si>
  <si>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</si>
  <si>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</si>
  <si>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</si>
  <si>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</si>
  <si>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</si>
  <si>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</si>
  <si>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</si>
  <si>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</si>
  <si>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</si>
  <si>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</si>
  <si>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</si>
  <si>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</si>
  <si>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</si>
  <si>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</si>
  <si>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</si>
  <si>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</si>
  <si>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</si>
  <si>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</si>
  <si>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</si>
  <si>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</si>
  <si>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</si>
  <si>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</si>
  <si>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</si>
  <si>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</si>
  <si>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</si>
  <si>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</si>
  <si>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</si>
  <si>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</si>
  <si>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</si>
  <si>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</si>
  <si>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</si>
  <si>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</si>
  <si>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</si>
  <si>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</si>
  <si>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</si>
  <si>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</si>
  <si>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</si>
  <si>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</si>
  <si>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</si>
  <si>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</si>
  <si>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</si>
  <si>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</si>
  <si>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</si>
  <si>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</si>
  <si>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</si>
  <si>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</si>
  <si>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</si>
  <si>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</si>
  <si>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</si>
  <si>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</si>
  <si>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</si>
  <si>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</si>
  <si>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</si>
  <si>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</si>
  <si>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</si>
  <si>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</si>
  <si>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</si>
  <si>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</si>
  <si>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</si>
  <si>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</si>
  <si>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</si>
  <si>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</si>
  <si>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</si>
  <si>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</si>
  <si>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</si>
  <si>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</si>
  <si>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</si>
  <si>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</si>
  <si>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</si>
  <si>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</si>
  <si>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</si>
  <si>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</si>
  <si>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</si>
  <si>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</si>
  <si>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</si>
  <si>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</si>
  <si>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</si>
  <si>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</si>
  <si>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</si>
  <si>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</si>
  <si>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</si>
  <si>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</si>
  <si>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</si>
  <si>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</si>
  <si>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</si>
  <si>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</si>
  <si>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</si>
  <si>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</si>
  <si>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</si>
  <si>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</si>
  <si>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</si>
  <si>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</si>
  <si>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</si>
  <si>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</si>
  <si>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</si>
  <si>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</si>
  <si>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</si>
  <si>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</si>
  <si>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</si>
  <si>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</si>
  <si>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</si>
  <si>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</si>
  <si>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</si>
  <si>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</si>
  <si>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</si>
  <si>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</si>
  <si>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</si>
  <si>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</si>
  <si>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</si>
  <si>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</si>
  <si>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</si>
  <si>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</si>
  <si>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</si>
  <si>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</si>
  <si>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</si>
  <si>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</si>
  <si>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</si>
  <si>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</si>
  <si>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</si>
  <si>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</si>
  <si>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</si>
  <si>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</si>
  <si>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</si>
  <si>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</si>
  <si>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</si>
  <si>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</si>
  <si>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</si>
  <si>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</si>
  <si>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</si>
  <si>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</si>
  <si>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</si>
  <si>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</si>
  <si>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</si>
  <si>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</si>
  <si>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</si>
  <si>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</si>
  <si>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</si>
  <si>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</si>
  <si>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</si>
  <si>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</si>
  <si>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</si>
  <si>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</si>
  <si>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</si>
  <si>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</si>
  <si>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</si>
  <si>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</si>
  <si>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</si>
  <si>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</si>
  <si>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</si>
  <si>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</si>
  <si>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</si>
  <si>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</si>
  <si>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</si>
  <si>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</si>
  <si>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</si>
  <si>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</si>
  <si>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</si>
  <si>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</si>
  <si>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</si>
  <si>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</si>
  <si>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</si>
  <si>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</si>
  <si>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</si>
  <si>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</si>
  <si>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</si>
  <si>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</si>
  <si>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</si>
  <si>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</si>
  <si>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</si>
  <si>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</si>
  <si>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</si>
  <si>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</si>
  <si>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</si>
  <si>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</si>
  <si>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</si>
  <si>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</si>
  <si>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</si>
  <si>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</si>
  <si>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</si>
  <si>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</si>
  <si>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</si>
  <si>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</si>
  <si>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</si>
  <si>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</si>
  <si>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</si>
  <si>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</si>
  <si>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</si>
  <si>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</si>
  <si>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</si>
  <si>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</si>
  <si>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</si>
  <si>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</si>
  <si>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</si>
  <si>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</si>
  <si>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</si>
  <si>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</si>
  <si>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</si>
  <si>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</si>
  <si>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</si>
  <si>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</si>
  <si>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</si>
  <si>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</si>
  <si>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</si>
  <si>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</si>
  <si>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</si>
  <si>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</si>
  <si>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</si>
  <si>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</si>
  <si>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</si>
  <si>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</si>
  <si>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</si>
  <si>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</si>
  <si>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</si>
  <si>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</si>
  <si>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</si>
  <si>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</si>
  <si>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</si>
  <si>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</si>
  <si>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</si>
  <si>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</si>
  <si>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</si>
  <si>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</si>
  <si>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</si>
  <si>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</si>
  <si>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</si>
  <si>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</si>
  <si>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</si>
  <si>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</si>
  <si>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</si>
  <si>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</si>
  <si>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</si>
  <si>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</si>
  <si>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</si>
  <si>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</si>
  <si>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</si>
  <si>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</si>
  <si>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</si>
  <si>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</si>
  <si>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</si>
  <si>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</si>
  <si>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</si>
  <si>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</si>
  <si>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</si>
  <si>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</si>
  <si>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</si>
  <si>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</si>
  <si>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</si>
  <si>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</si>
  <si>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</si>
  <si>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</si>
  <si>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</si>
  <si>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</si>
  <si>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</si>
  <si>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</si>
  <si>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</si>
  <si>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</si>
  <si>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</si>
  <si>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</si>
  <si>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</si>
  <si>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</si>
  <si>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</si>
  <si>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</si>
  <si>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</si>
  <si>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</si>
  <si>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</si>
  <si>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</si>
  <si>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</si>
  <si>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</si>
  <si>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</si>
  <si>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</si>
  <si>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</si>
  <si>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</si>
  <si>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</si>
  <si>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</si>
  <si>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</si>
  <si>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</si>
  <si>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</si>
  <si>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</si>
  <si>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</si>
  <si>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</si>
  <si>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</si>
  <si>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</si>
  <si>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</si>
  <si>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</si>
  <si>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</si>
  <si>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</si>
  <si>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</si>
  <si>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</si>
  <si>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</si>
  <si>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</si>
  <si>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</si>
  <si>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</si>
  <si>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</si>
  <si>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</si>
  <si>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</si>
  <si>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</si>
  <si>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</si>
  <si>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</si>
  <si>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</si>
  <si>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</si>
  <si>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</si>
  <si>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</si>
  <si>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</si>
  <si>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</si>
  <si>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</si>
  <si>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</si>
  <si>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</si>
  <si>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</si>
  <si>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</si>
  <si>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</si>
  <si>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</si>
  <si>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</si>
  <si>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</si>
  <si>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</si>
  <si>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</si>
  <si>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</si>
  <si>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</si>
  <si>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</si>
  <si>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</si>
  <si>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</si>
  <si>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</si>
  <si>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</si>
  <si>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</si>
  <si>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</si>
  <si>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</si>
  <si>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</si>
  <si>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</si>
  <si>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</si>
  <si>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</si>
  <si>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</si>
  <si>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</si>
  <si>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</si>
  <si>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</si>
  <si>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</si>
  <si>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</si>
  <si>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</si>
  <si>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</si>
  <si>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</si>
  <si>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</si>
  <si>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</si>
  <si>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</si>
  <si>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</si>
  <si>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</si>
  <si>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</si>
  <si>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</si>
  <si>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</si>
  <si>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</si>
  <si>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</si>
  <si>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</si>
  <si>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</si>
  <si>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</si>
  <si>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</si>
  <si>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</si>
  <si>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</si>
  <si>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</si>
  <si>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</si>
  <si>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</si>
  <si>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</si>
  <si>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</si>
  <si>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</si>
  <si>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</si>
  <si>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</si>
  <si>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</si>
  <si>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</si>
  <si>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</si>
  <si>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</si>
  <si>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</si>
  <si>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</si>
  <si>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</si>
  <si>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</si>
  <si>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</si>
  <si>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</si>
  <si>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</si>
  <si>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</si>
  <si>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</si>
  <si>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</si>
  <si>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</si>
  <si>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</si>
  <si>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</si>
  <si>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</si>
  <si>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</si>
  <si>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</si>
  <si>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</si>
  <si>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</si>
  <si>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</si>
  <si>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</si>
  <si>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</si>
  <si>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</si>
  <si>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</si>
  <si>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</si>
  <si>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</si>
  <si>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</si>
  <si>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</si>
  <si>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</si>
  <si>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</si>
  <si>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</si>
  <si>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</si>
  <si>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</si>
  <si>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</si>
  <si>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</si>
  <si>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</si>
  <si>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</si>
  <si>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</si>
  <si>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</si>
  <si>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</si>
  <si>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</si>
  <si>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</si>
  <si>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</si>
  <si>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</si>
  <si>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</si>
  <si>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</si>
  <si>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</si>
  <si>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</si>
  <si>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</si>
  <si>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</si>
  <si>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</si>
  <si>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</si>
  <si>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</si>
  <si>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</si>
  <si>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</si>
  <si>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</si>
  <si>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</si>
  <si>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</si>
  <si>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</si>
  <si>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</si>
  <si>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</si>
  <si>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</si>
  <si>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</si>
  <si>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</si>
  <si>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</si>
  <si>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</si>
  <si>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</si>
  <si>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</si>
  <si>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</si>
  <si>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</si>
  <si>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</si>
  <si>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</si>
  <si>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</si>
  <si>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</si>
  <si>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</si>
  <si>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</si>
  <si>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</si>
  <si>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</si>
  <si>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</si>
  <si>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</si>
  <si>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</si>
  <si>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</si>
  <si>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</si>
  <si>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</si>
  <si>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</si>
  <si>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</si>
  <si>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</si>
  <si>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</si>
  <si>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</si>
  <si>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</si>
  <si>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</si>
  <si>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</si>
  <si>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</si>
  <si>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</si>
  <si>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</si>
  <si>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</si>
  <si>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</si>
  <si>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</si>
  <si>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</si>
  <si>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</si>
  <si>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</si>
  <si>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</si>
  <si>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</si>
  <si>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</si>
  <si>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</si>
  <si>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</si>
  <si>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</si>
  <si>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</si>
  <si>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</si>
  <si>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</si>
  <si>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</si>
  <si>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</si>
  <si>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</si>
  <si>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</si>
  <si>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</si>
  <si>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</si>
  <si>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</si>
  <si>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</si>
  <si>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</si>
  <si>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</si>
  <si>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</si>
  <si>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</si>
  <si>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</si>
  <si>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</si>
  <si>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</si>
  <si>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</si>
  <si>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</si>
  <si>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</si>
  <si>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</si>
  <si>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</si>
  <si>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</si>
  <si>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</si>
  <si>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</si>
  <si>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</si>
  <si>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</si>
  <si>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</si>
  <si>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</si>
  <si>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</si>
  <si>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</si>
  <si>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</si>
  <si>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</si>
  <si>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</si>
  <si>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</si>
  <si>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</si>
  <si>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</si>
  <si>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</si>
  <si>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</si>
  <si>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</si>
  <si>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</si>
  <si>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</si>
  <si>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</si>
  <si>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</si>
  <si>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</si>
  <si>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</si>
  <si>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</si>
  <si>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</si>
  <si>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</si>
  <si>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</si>
  <si>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</si>
  <si>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</si>
  <si>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</si>
  <si>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</si>
  <si>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</si>
  <si>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</si>
  <si>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</si>
  <si>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</si>
  <si>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</si>
  <si>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</si>
  <si>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</si>
  <si>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</si>
  <si>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</si>
  <si>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</si>
  <si>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</si>
  <si>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</si>
  <si>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</si>
  <si>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</si>
  <si>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</si>
  <si>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</si>
  <si>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</si>
  <si>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</si>
  <si>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</si>
  <si>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</si>
  <si>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</si>
  <si>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</si>
  <si>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</si>
  <si>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</si>
  <si>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</si>
  <si>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</si>
  <si>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</si>
  <si>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</si>
  <si>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</si>
  <si>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</si>
  <si>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</si>
  <si>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</si>
  <si>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</si>
  <si>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</si>
  <si>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</si>
  <si>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</si>
  <si>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</si>
  <si>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</si>
  <si>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</si>
  <si>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</si>
  <si>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</si>
  <si>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</si>
  <si>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</si>
  <si>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</si>
  <si>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</si>
  <si>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</si>
  <si>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</si>
  <si>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</si>
  <si>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</si>
  <si>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</si>
  <si>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</si>
  <si>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</si>
  <si>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</si>
  <si>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</si>
  <si>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</si>
  <si>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</si>
  <si>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</si>
  <si>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</si>
  <si>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</si>
  <si>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</si>
  <si>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</si>
  <si>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</si>
  <si>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</si>
  <si>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</si>
  <si>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</si>
  <si>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</si>
  <si>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</si>
  <si>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</si>
  <si>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</si>
  <si>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</si>
  <si>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</si>
  <si>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</si>
  <si>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</si>
  <si>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</si>
  <si>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</si>
  <si>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</si>
  <si>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</si>
  <si>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</si>
  <si>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</si>
  <si>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</si>
  <si>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</si>
  <si>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</si>
  <si>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</si>
  <si>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</si>
  <si>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</si>
  <si>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</si>
  <si>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</si>
  <si>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</si>
  <si>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</si>
  <si>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</si>
  <si>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</si>
  <si>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</si>
  <si>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</si>
  <si>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</si>
  <si>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</si>
  <si>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</si>
  <si>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</si>
  <si>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</si>
  <si>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</si>
  <si>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</si>
  <si>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</si>
  <si>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</si>
  <si>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</si>
  <si>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</si>
  <si>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</si>
  <si>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</si>
  <si>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</si>
  <si>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</si>
  <si>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</si>
  <si>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</si>
  <si>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</si>
  <si>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</si>
  <si>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</si>
  <si>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</si>
  <si>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</si>
  <si>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</si>
  <si>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</si>
  <si>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</si>
  <si>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</si>
  <si>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</si>
  <si>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</si>
  <si>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</si>
  <si>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</si>
  <si>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</si>
  <si>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</si>
  <si>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</si>
  <si>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</si>
  <si>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</si>
  <si>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</si>
  <si>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</si>
  <si>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</si>
  <si>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</si>
  <si>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</si>
  <si>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</si>
  <si>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</si>
  <si>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</si>
  <si>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</si>
  <si>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</si>
  <si>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</si>
  <si>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</si>
  <si>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</si>
  <si>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</si>
  <si>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</si>
  <si>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</si>
  <si>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</si>
  <si>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</si>
  <si>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</si>
  <si>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</si>
  <si>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</si>
  <si>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</si>
  <si>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</si>
  <si>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</si>
  <si>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</si>
  <si>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</si>
  <si>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</si>
  <si>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</si>
  <si>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</si>
  <si>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</si>
  <si>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</si>
  <si>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</si>
  <si>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</si>
  <si>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</si>
  <si>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</si>
  <si>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</si>
  <si>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</si>
  <si>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</si>
  <si>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</si>
  <si>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</si>
  <si>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</si>
  <si>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</si>
  <si>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</si>
  <si>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</si>
  <si>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</si>
  <si>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</si>
  <si>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</si>
  <si>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</si>
  <si>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</si>
  <si>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</si>
  <si>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</si>
  <si>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</si>
  <si>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</si>
  <si>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</si>
  <si>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</si>
  <si>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</si>
  <si>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</si>
  <si>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</si>
  <si>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</si>
  <si>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</si>
  <si>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</si>
  <si>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</si>
  <si>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</si>
  <si>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</si>
  <si>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</si>
  <si>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</si>
  <si>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</si>
  <si>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</si>
  <si>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</si>
  <si>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</si>
  <si>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</si>
  <si>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</si>
  <si>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</si>
  <si>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</si>
  <si>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</si>
  <si>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</si>
  <si>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</si>
  <si>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</si>
  <si>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</si>
  <si>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</si>
  <si>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</si>
  <si>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</si>
  <si>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</si>
  <si>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</si>
  <si>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</si>
  <si>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</si>
  <si>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</si>
  <si>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</si>
  <si>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</si>
  <si>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</si>
  <si>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</si>
  <si>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</si>
  <si>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</si>
  <si>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</si>
  <si>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</si>
  <si>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</si>
  <si>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</si>
  <si>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</si>
  <si>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</si>
  <si>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</si>
  <si>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</si>
  <si>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</si>
  <si>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</si>
  <si>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</si>
  <si>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</si>
  <si>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</si>
  <si>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</si>
  <si>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</si>
  <si>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</si>
  <si>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</si>
  <si>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</si>
  <si>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</si>
  <si>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</si>
  <si>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</si>
  <si>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</si>
  <si>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</si>
  <si>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</si>
  <si>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</si>
  <si>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</si>
  <si>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</si>
  <si>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</si>
  <si>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</si>
  <si>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</si>
  <si>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</si>
  <si>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</si>
  <si>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</si>
  <si>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</si>
  <si>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</si>
  <si>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</si>
  <si>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</si>
  <si>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</si>
  <si>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</si>
  <si>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</si>
  <si>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</si>
  <si>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</si>
  <si>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</si>
  <si>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</si>
  <si>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</si>
  <si>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</si>
  <si>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</si>
  <si>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</si>
  <si>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</si>
  <si>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</si>
  <si>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</si>
  <si>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</si>
  <si>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</si>
  <si>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</si>
  <si>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</si>
  <si>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</si>
  <si>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</si>
  <si>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</si>
  <si>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</si>
  <si>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</si>
  <si>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</si>
  <si>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</si>
  <si>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</si>
  <si>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</si>
  <si>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</si>
  <si>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</si>
  <si>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</si>
  <si>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</si>
  <si>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</si>
  <si>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</si>
  <si>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</si>
  <si>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</si>
  <si>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</si>
  <si>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</si>
  <si>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</si>
  <si>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</si>
  <si>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</si>
  <si>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</si>
  <si>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</si>
  <si>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</si>
  <si>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</si>
  <si>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</si>
  <si>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</si>
  <si>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</si>
  <si>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</si>
  <si>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</si>
  <si>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</si>
  <si>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</si>
  <si>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</si>
  <si>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</si>
  <si>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</si>
  <si>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</si>
  <si>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</si>
  <si>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</si>
  <si>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</si>
  <si>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</si>
  <si>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</si>
  <si>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</si>
  <si>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</si>
  <si>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</si>
  <si>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</si>
  <si>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</si>
  <si>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</si>
  <si>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</si>
  <si>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</si>
  <si>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</si>
  <si>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</si>
  <si>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</si>
  <si>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</si>
  <si>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</si>
  <si>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</si>
  <si>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</si>
  <si>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</si>
  <si>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</si>
  <si>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</si>
  <si>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</si>
  <si>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</si>
  <si>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</si>
  <si>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</si>
  <si>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</si>
  <si>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</si>
  <si>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</si>
  <si>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</si>
  <si>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</si>
  <si>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</si>
  <si>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</si>
  <si>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</si>
  <si>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</si>
  <si>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</si>
  <si>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</si>
  <si>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</si>
  <si>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</si>
  <si>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</si>
  <si>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</si>
  <si>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</si>
  <si>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</si>
  <si>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</si>
  <si>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</si>
  <si>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</si>
  <si>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</si>
  <si>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</si>
  <si>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</si>
  <si>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</si>
  <si>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</si>
  <si>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</si>
  <si>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</si>
  <si>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</si>
  <si>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</si>
  <si>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</si>
  <si>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</si>
  <si>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</si>
  <si>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</si>
  <si>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</si>
  <si>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</si>
  <si>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</si>
  <si>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</si>
  <si>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</si>
  <si>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</si>
  <si>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</si>
  <si>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</si>
  <si>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</si>
  <si>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</si>
  <si>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</si>
  <si>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</si>
  <si>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</si>
  <si>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</si>
  <si>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</si>
  <si>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</si>
  <si>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</si>
  <si>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</si>
  <si>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</si>
  <si>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</si>
  <si>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</si>
  <si>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</si>
  <si>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</si>
  <si>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</si>
  <si>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</si>
  <si>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</si>
  <si>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</si>
  <si>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</si>
  <si>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</si>
  <si>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</si>
  <si>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</si>
  <si>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</si>
  <si>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</si>
  <si>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</si>
  <si>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</si>
  <si>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</si>
  <si>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</si>
  <si>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</si>
  <si>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</si>
  <si>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</si>
  <si>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</si>
  <si>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</si>
  <si>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</si>
  <si>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</si>
  <si>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</si>
  <si>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</si>
  <si>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</si>
  <si>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</si>
  <si>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</si>
  <si>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</si>
  <si>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</si>
  <si>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</si>
  <si>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</si>
  <si>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</si>
  <si>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</si>
  <si>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</si>
  <si>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</si>
  <si>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</si>
  <si>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</si>
  <si>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</si>
  <si>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</si>
  <si>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</si>
  <si>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</si>
  <si>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</si>
  <si>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</si>
  <si>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</si>
  <si>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</si>
  <si>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</si>
  <si>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</si>
  <si>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</si>
  <si>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</si>
  <si>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</si>
  <si>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</si>
  <si>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</si>
  <si>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</si>
  <si>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</si>
  <si>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</si>
  <si>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</si>
  <si>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</si>
  <si>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</si>
  <si>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</si>
  <si>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</si>
  <si>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</si>
  <si>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</si>
  <si>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</si>
  <si>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</si>
  <si>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</si>
  <si>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</si>
  <si>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</si>
  <si>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</si>
  <si>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</si>
  <si>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</si>
  <si>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</si>
  <si>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</si>
  <si>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</si>
  <si>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</si>
  <si>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</si>
  <si>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</si>
  <si>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</si>
  <si>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</si>
  <si>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</si>
  <si>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</si>
  <si>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</si>
  <si>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</si>
  <si>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</si>
  <si>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</si>
  <si>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</si>
  <si>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</si>
  <si>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</si>
  <si>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</si>
  <si>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</si>
  <si>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</si>
  <si>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</si>
  <si>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</si>
  <si>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</si>
  <si>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</si>
  <si>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</si>
  <si>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</si>
  <si>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</si>
  <si>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</si>
  <si>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</si>
  <si>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</si>
  <si>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</si>
  <si>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</si>
  <si>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</si>
  <si>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</si>
  <si>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</si>
  <si>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</si>
  <si>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</si>
  <si>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</si>
  <si>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</si>
  <si>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</si>
  <si>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</si>
  <si>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</si>
  <si>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</si>
  <si>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</si>
  <si>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</si>
  <si>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</si>
  <si>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</si>
  <si>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</si>
  <si>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</si>
  <si>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</si>
  <si>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</si>
  <si>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</si>
  <si>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</si>
  <si>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</si>
  <si>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</si>
  <si>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</si>
  <si>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</si>
  <si>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</si>
  <si>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</si>
  <si>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</si>
  <si>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</si>
  <si>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</si>
  <si>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</si>
  <si>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</si>
  <si>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</si>
  <si>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</si>
  <si>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</si>
  <si>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</si>
  <si>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</si>
  <si>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</si>
  <si>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</si>
  <si>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</si>
  <si>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</si>
  <si>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</si>
  <si>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</si>
  <si>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</si>
  <si>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</si>
  <si>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</si>
  <si>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</si>
  <si>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</si>
  <si>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</si>
  <si>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</si>
  <si>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</si>
  <si>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</si>
  <si>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</si>
  <si>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</si>
  <si>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</si>
  <si>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</si>
  <si>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</si>
  <si>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</si>
  <si>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</si>
  <si>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</si>
  <si>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</si>
  <si>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</si>
  <si>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</si>
  <si>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</si>
  <si>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</si>
  <si>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</si>
  <si>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</si>
  <si>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</si>
  <si>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</si>
  <si>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</si>
  <si>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</si>
  <si>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</si>
  <si>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</si>
  <si>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</si>
  <si>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</si>
  <si>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</si>
  <si>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</si>
  <si>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</si>
  <si>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</si>
  <si>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</si>
  <si>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</si>
  <si>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</si>
  <si>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</si>
  <si>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</si>
  <si>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</si>
  <si>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</si>
  <si>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</si>
  <si>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</si>
  <si>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</si>
  <si>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</si>
  <si>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</si>
  <si>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</si>
  <si>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</si>
  <si>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</si>
  <si>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</si>
  <si>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</si>
  <si>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</si>
  <si>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</si>
  <si>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</si>
  <si>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</si>
  <si>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</si>
  <si>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</si>
  <si>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</si>
  <si>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</si>
  <si>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</si>
  <si>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</si>
  <si>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</si>
  <si>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</si>
  <si>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</si>
  <si>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</si>
  <si>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</si>
  <si>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</si>
  <si>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</si>
  <si>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</si>
  <si>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</si>
  <si>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</si>
  <si>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</si>
  <si>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</si>
  <si>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</si>
  <si>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</si>
  <si>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</si>
  <si>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</si>
  <si>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</si>
  <si>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</si>
  <si>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</si>
  <si>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</si>
  <si>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</si>
  <si>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</si>
  <si>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</si>
  <si>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</si>
  <si>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</si>
  <si>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</si>
  <si>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</si>
  <si>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</si>
  <si>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</si>
  <si>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</si>
  <si>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</si>
  <si>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</si>
  <si>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</si>
  <si>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</si>
  <si>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</si>
  <si>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</si>
  <si>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</si>
  <si>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</si>
  <si>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</si>
  <si>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</si>
  <si>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</si>
  <si>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</si>
  <si>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</si>
  <si>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</si>
  <si>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</si>
  <si>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</si>
  <si>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</si>
  <si>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</si>
  <si>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</si>
  <si>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</si>
  <si>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</si>
  <si>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</si>
  <si>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</si>
  <si>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</si>
  <si>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</si>
  <si>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</si>
  <si>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</si>
  <si>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</si>
  <si>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</si>
  <si>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</si>
  <si>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</si>
  <si>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</si>
  <si>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</si>
  <si>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</si>
  <si>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</si>
  <si>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</si>
  <si>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</si>
  <si>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</si>
  <si>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</si>
  <si>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</si>
  <si>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</si>
  <si>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</si>
  <si>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</si>
  <si>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</si>
  <si>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</si>
  <si>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</si>
  <si>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</si>
  <si>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</si>
  <si>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</si>
  <si>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</si>
  <si>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</si>
  <si>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</si>
  <si>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</si>
  <si>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</si>
  <si>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</si>
  <si>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</si>
  <si>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</si>
  <si>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</si>
  <si>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</si>
  <si>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</si>
  <si>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</si>
  <si>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</si>
  <si>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</si>
  <si>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</si>
  <si>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</si>
  <si>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</si>
  <si>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</si>
  <si>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</si>
  <si>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</si>
  <si>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</si>
  <si>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</si>
  <si>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</si>
  <si>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</si>
  <si>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</si>
  <si>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</si>
  <si>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</si>
  <si>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</si>
  <si>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</si>
  <si>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</si>
  <si>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</si>
  <si>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</si>
  <si>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</si>
  <si>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</si>
  <si>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</si>
  <si>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</si>
  <si>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</si>
  <si>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</si>
  <si>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</si>
  <si>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</si>
  <si>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</si>
  <si>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</si>
  <si>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</si>
  <si>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</si>
  <si>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</si>
  <si>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</si>
  <si>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</si>
  <si>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</si>
  <si>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</si>
  <si>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</si>
  <si>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</si>
  <si>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</si>
  <si>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</si>
  <si>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</si>
  <si>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</si>
  <si>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</si>
  <si>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</si>
  <si>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</si>
  <si>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</si>
  <si>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</si>
  <si>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</si>
  <si>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</si>
  <si>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</si>
  <si>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</si>
  <si>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</si>
  <si>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</si>
  <si>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</si>
  <si>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</si>
  <si>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</si>
  <si>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</si>
  <si>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</si>
  <si>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</si>
  <si>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</si>
  <si>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</si>
  <si>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</si>
  <si>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</si>
  <si>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</si>
  <si>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</si>
  <si>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</si>
  <si>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</si>
  <si>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</si>
  <si>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</si>
  <si>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</si>
  <si>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</si>
  <si>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</si>
  <si>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</si>
  <si>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</si>
  <si>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</si>
  <si>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</si>
  <si>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</si>
  <si>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</si>
  <si>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</si>
  <si>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</si>
  <si>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</si>
  <si>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</si>
  <si>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</si>
  <si>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</si>
  <si>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</si>
  <si>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</si>
  <si>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</si>
  <si>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</si>
  <si>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</si>
  <si>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</si>
  <si>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</si>
  <si>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</si>
  <si>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</si>
  <si>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</si>
  <si>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</si>
  <si>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</si>
  <si>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</si>
  <si>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</si>
  <si>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</si>
  <si>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</si>
  <si>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</si>
  <si>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</si>
  <si>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</si>
  <si>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</si>
  <si>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</si>
  <si>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</si>
  <si>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</si>
  <si>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</si>
  <si>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</si>
  <si>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</si>
  <si>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</si>
  <si>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</si>
  <si>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</si>
  <si>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</si>
  <si>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</si>
  <si>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</si>
  <si>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</si>
  <si>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</si>
  <si>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</si>
  <si>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</si>
  <si>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</si>
  <si>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</si>
  <si>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</si>
  <si>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</si>
  <si>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</si>
  <si>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</si>
  <si>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</si>
  <si>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</si>
  <si>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</si>
  <si>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</si>
  <si>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</si>
  <si>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</si>
  <si>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</si>
  <si>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</si>
  <si>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</si>
  <si>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</si>
  <si>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</si>
  <si>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</si>
  <si>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</si>
  <si>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</si>
  <si>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</si>
  <si>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</si>
  <si>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</si>
  <si>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</si>
  <si>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</si>
  <si>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</si>
  <si>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</si>
  <si>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</si>
  <si>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</si>
  <si>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</si>
  <si>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</si>
  <si>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</si>
  <si>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</si>
  <si>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</si>
  <si>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</si>
  <si>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</si>
  <si>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</si>
  <si>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</si>
  <si>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</si>
  <si>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</si>
  <si>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</si>
  <si>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</si>
  <si>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</si>
  <si>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</si>
  <si>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</si>
  <si>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</si>
  <si>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</si>
  <si>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</si>
  <si>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</si>
  <si>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</si>
  <si>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</si>
  <si>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</si>
  <si>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</si>
  <si>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</si>
  <si>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</si>
  <si>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</si>
  <si>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</si>
  <si>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</si>
  <si>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</si>
  <si>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</si>
  <si>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</si>
  <si>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</si>
  <si>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</si>
  <si>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</si>
  <si>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</si>
  <si>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</si>
  <si>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</si>
  <si>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</si>
  <si>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</si>
  <si>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</si>
  <si>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</si>
  <si>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</si>
  <si>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</si>
  <si>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</si>
  <si>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</si>
  <si>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</si>
  <si>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</si>
  <si>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</si>
  <si>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</si>
  <si>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</si>
  <si>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</si>
  <si>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</si>
  <si>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</si>
  <si>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</si>
  <si>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</si>
  <si>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</si>
  <si>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</si>
  <si>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</si>
  <si>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</si>
  <si>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</si>
  <si>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</si>
  <si>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</si>
  <si>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</si>
  <si>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</si>
  <si>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</si>
  <si>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</si>
  <si>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</si>
  <si>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</si>
  <si>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</si>
  <si>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</si>
  <si>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</si>
  <si>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</si>
  <si>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</si>
  <si>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</si>
  <si>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</si>
  <si>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</si>
  <si>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Cancelled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</si>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</sst>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4">
    <dxf>
      <numFmt numFmtId="14" formatCode="0.00%"/>
    </dxf>
    <dxf>
      <numFmt numFmtId="14" formatCode="0.00%"/>
    </dxf>
    <dxf>
      <numFmt numFmtId="14" formatCode="0.00%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[Homework-Excel-Challenge-Starterbook.xlsx]Pivot_1!PivotTable1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BC-4155-B40D-0A04990B64B8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BC-4155-B40D-0A04990B64B8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BC-4155-B40D-0A04990B64B8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BC-4155-B40D-0A04990B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049136"/>
        <c:axId val="322114864"/>
      </c:barChart>
      <c:catAx>
        <c:axId val="4980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14864"/>
        <c:crosses val="autoZero"/>
        <c:auto val="1"/>
        <c:lblAlgn val="ctr"/>
        <c:lblOffset val="100"/>
        <c:noMultiLvlLbl val="0"/>
      </c:catAx>
      <c:valAx>
        <c:axId val="32211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[Homework-Excel-Challenge-Starterbook.xlsx]Pivot_2!PivotTable1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8-41A2-803B-F64E7BC19BAC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28-41A2-803B-F64E7BC19BAC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28-41A2-803B-F64E7BC19BAC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28-41A2-803B-F64E7BC1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308152"/>
        <c:axId val="412310072"/>
      </c:barChart>
      <c:catAx>
        <c:axId val="41230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310072"/>
        <c:crosses val="autoZero"/>
        <c:auto val="1"/>
        <c:lblAlgn val="ctr"/>
        <c:lblOffset val="100"/>
        <c:noMultiLvlLbl val="0"/>
      </c:catAx>
      <c:valAx>
        <c:axId val="41231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3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[Homework-Excel-Challenge-Starterbook.xlsx]Pivot_3!PivotTable2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176</c:v>
                </c:pt>
                <c:pt idx="1">
                  <c:v>208</c:v>
                </c:pt>
                <c:pt idx="2">
                  <c:v>177</c:v>
                </c:pt>
                <c:pt idx="3">
                  <c:v>191</c:v>
                </c:pt>
                <c:pt idx="4">
                  <c:v>236</c:v>
                </c:pt>
                <c:pt idx="5">
                  <c:v>209</c:v>
                </c:pt>
                <c:pt idx="6">
                  <c:v>196</c:v>
                </c:pt>
                <c:pt idx="7">
                  <c:v>167</c:v>
                </c:pt>
                <c:pt idx="8">
                  <c:v>144</c:v>
                </c:pt>
                <c:pt idx="9">
                  <c:v>185</c:v>
                </c:pt>
                <c:pt idx="10">
                  <c:v>182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F-4BD4-8E1C-9668F85C0406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145</c:v>
                </c:pt>
                <c:pt idx="1">
                  <c:v>107</c:v>
                </c:pt>
                <c:pt idx="2">
                  <c:v>106</c:v>
                </c:pt>
                <c:pt idx="3">
                  <c:v>104</c:v>
                </c:pt>
                <c:pt idx="4">
                  <c:v>129</c:v>
                </c:pt>
                <c:pt idx="5">
                  <c:v>143</c:v>
                </c:pt>
                <c:pt idx="6">
                  <c:v>150</c:v>
                </c:pt>
                <c:pt idx="7">
                  <c:v>136</c:v>
                </c:pt>
                <c:pt idx="8">
                  <c:v>126</c:v>
                </c:pt>
                <c:pt idx="9">
                  <c:v>152</c:v>
                </c:pt>
                <c:pt idx="10">
                  <c:v>110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F-4BD4-8E1C-9668F85C0406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9F-4BD4-8E1C-9668F85C0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449080"/>
        <c:axId val="534451000"/>
      </c:lineChart>
      <c:catAx>
        <c:axId val="53444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51000"/>
        <c:crosses val="autoZero"/>
        <c:auto val="1"/>
        <c:lblAlgn val="ctr"/>
        <c:lblOffset val="100"/>
        <c:noMultiLvlLbl val="0"/>
      </c:catAx>
      <c:valAx>
        <c:axId val="53445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4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GoalAmtvsState!$F$1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GoalAmtvsState!$A$2:$A$13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GoalAmtvsState!$F$2:$F$13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E-4B1A-A638-37B73C0B5DA3}"/>
            </c:ext>
          </c:extLst>
        </c:ser>
        <c:ser>
          <c:idx val="1"/>
          <c:order val="1"/>
          <c:tx>
            <c:strRef>
              <c:f>GoalAmtvsState!$G$1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GoalAmtvsState!$A$2:$A$13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GoalAmtvsState!$G$2:$G$13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E-4B1A-A638-37B73C0B5DA3}"/>
            </c:ext>
          </c:extLst>
        </c:ser>
        <c:ser>
          <c:idx val="2"/>
          <c:order val="2"/>
          <c:tx>
            <c:strRef>
              <c:f>GoalAmtvsState!$H$1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GoalAmtvsState!$A$2:$A$13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GoalAmtvsState!$H$2:$H$13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E-4B1A-A638-37B73C0B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954168"/>
        <c:axId val="358954808"/>
      </c:lineChart>
      <c:catAx>
        <c:axId val="3589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54808"/>
        <c:crosses val="autoZero"/>
        <c:auto val="1"/>
        <c:lblAlgn val="ctr"/>
        <c:lblOffset val="100"/>
        <c:noMultiLvlLbl val="0"/>
      </c:catAx>
      <c:valAx>
        <c:axId val="35895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139337</xdr:rowOff>
    </xdr:from>
    <xdr:to>
      <xdr:col>19</xdr:col>
      <xdr:colOff>266700</xdr:colOff>
      <xdr:row>25</xdr:row>
      <xdr:rowOff>146956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C9FDE-4B62-4591-A60F-201E3D1D2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2</xdr:row>
      <xdr:rowOff>140970</xdr:rowOff>
    </xdr:from>
    <xdr:to>
      <xdr:col>26</xdr:col>
      <xdr:colOff>541020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E3F95-2712-484B-8D2A-E2A61A7AC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</xdr:colOff>
      <xdr:row>0</xdr:row>
      <xdr:rowOff>171450</xdr:rowOff>
    </xdr:from>
    <xdr:to>
      <xdr:col>16</xdr:col>
      <xdr:colOff>335280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FBC77-44BA-49E1-8BB8-9660F3C9E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14</xdr:row>
      <xdr:rowOff>3810</xdr:rowOff>
    </xdr:from>
    <xdr:to>
      <xdr:col>7</xdr:col>
      <xdr:colOff>1417320</xdr:colOff>
      <xdr:row>39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FE2F2-4987-45AB-B37D-8045AC318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nathan Wu" refreshedDate="43792.499369212965" createdVersion="6" refreshedVersion="6" minRefreshableVersion="3" recordCount="4114" xr:uid="{487F1D1C-CC52-4B32-AD3F-426D2FF95BCB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0:00:00" maxDate="2017-03-17T00:00:00" count="1600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</sharedItems>
      <fieldGroup par="21" base="18">
        <rangePr groupBy="months" startDate="2009-05-17T00:00:00" endDate="2017-03-17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7"/>
        </groupItems>
      </fieldGroup>
    </cacheField>
    <cacheField name="Date Ended Conversion" numFmtId="14">
      <sharedItems containsSemiMixedTypes="0" containsNonDate="0" containsDate="1" containsString="0" minDate="2009-08-11T00:00:00" maxDate="2017-05-05T00:00:00" count="1667">
        <d v="2015-07-23T00:00:00"/>
        <d v="2017-03-03T00:00:00"/>
        <d v="2016-02-16T00:00:00"/>
        <d v="2014-08-08T00:00:00"/>
        <d v="2015-12-20T00:00:00"/>
        <d v="2016-07-29T00:00:00"/>
        <d v="2014-06-14T00:00:00"/>
        <d v="2016-07-05T00:00:00"/>
        <d v="2016-04-16T00:00:00"/>
        <d v="2016-04-17T00:00:00"/>
        <d v="2014-06-25T00:00:00"/>
        <d v="2016-08-22T00:00:00"/>
        <d v="2014-07-16T00:00:00"/>
        <d v="2016-06-24T00:00:00"/>
        <d v="2014-07-14T00:00:00"/>
        <d v="2015-09-28T00:00:00"/>
        <d v="2014-06-16T00:00:00"/>
        <d v="2014-11-05T00:00:00"/>
        <d v="2014-09-18T00:00:00"/>
        <d v="2015-07-21T00:00:00"/>
        <d v="2015-09-14T00:00:00"/>
        <d v="2014-09-27T00:00:00"/>
        <d v="2015-01-01T00:00:00"/>
        <d v="2015-05-01T00:00:00"/>
        <d v="2015-09-16T00:00:00"/>
        <d v="2016-01-09T00:00:00"/>
        <d v="2014-08-18T00:00:00"/>
        <d v="2014-11-16T00:00:00"/>
        <d v="2015-12-17T00:00:00"/>
        <d v="2014-07-23T00:00:00"/>
        <d v="2014-08-21T00:00:00"/>
        <d v="2016-01-26T00:00:00"/>
        <d v="2016-05-13T00:00:00"/>
        <d v="2015-11-09T00:00:00"/>
        <d v="2014-08-05T00:00:00"/>
        <d v="2015-04-28T00:00:00"/>
        <d v="2015-04-04T00:00:00"/>
        <d v="2015-02-28T00:00:00"/>
        <d v="2013-05-11T00:00:00"/>
        <d v="2014-05-26T00:00:00"/>
        <d v="2014-06-19T00:00:00"/>
        <d v="2014-10-06T00:00:00"/>
        <d v="2014-12-29T00:00:00"/>
        <d v="2014-07-13T00:00:00"/>
        <d v="2014-10-07T00:00:00"/>
        <d v="2016-04-28T00:00:00"/>
        <d v="2015-12-16T00:00:00"/>
        <d v="2014-12-20T00:00:00"/>
        <d v="2015-03-02T00:00:00"/>
        <d v="2015-10-24T00:00:00"/>
        <d v="2015-01-31T00:00:00"/>
        <d v="2015-08-11T00:00:00"/>
        <d v="2014-07-18T00:00:00"/>
        <d v="2014-04-05T00:00:00"/>
        <d v="2015-12-26T00:00:00"/>
        <d v="2016-05-28T00:00:00"/>
        <d v="2015-06-09T00:00:00"/>
        <d v="2015-04-26T00:00:00"/>
        <d v="2014-11-20T00:00:00"/>
        <d v="2015-09-15T00:00:00"/>
        <d v="2014-03-23T00:00:00"/>
        <d v="2013-06-07T00:00:00"/>
        <d v="2013-03-04T00:00:00"/>
        <d v="2013-12-28T00:00:00"/>
        <d v="2013-07-08T00:00:00"/>
        <d v="2014-08-11T00:00:00"/>
        <d v="2016-07-19T00:00:00"/>
        <d v="2012-07-16T00:00:00"/>
        <d v="2014-02-24T00:00:00"/>
        <d v="2011-10-02T00:00:00"/>
        <d v="2011-09-05T00:00:00"/>
        <d v="2012-05-28T00:00:00"/>
        <d v="2012-11-15T00:00:00"/>
        <d v="2011-05-03T00:00:00"/>
        <d v="2016-01-21T00:00:00"/>
        <d v="2013-04-23T00:00:00"/>
        <d v="2011-12-28T00:00:00"/>
        <d v="2012-05-21T00:00:00"/>
        <d v="2016-09-02T00:00:00"/>
        <d v="2014-04-26T00:00:00"/>
        <d v="2013-12-10T00:00:00"/>
        <d v="2012-07-14T00:00:00"/>
        <d v="2011-10-10T00:00:00"/>
        <d v="2015-02-22T00:00:00"/>
        <d v="2011-05-16T00:00:00"/>
        <d v="2011-09-23T00:00:00"/>
        <d v="2015-12-28T00:00:00"/>
        <d v="2010-06-03T00:00:00"/>
        <d v="2014-06-23T00:00:00"/>
        <d v="2013-06-03T00:00:00"/>
        <d v="2011-07-12T00:00:00"/>
        <d v="2011-05-17T00:00:00"/>
        <d v="2017-02-01T00:00:00"/>
        <d v="2012-07-04T00:00:00"/>
        <d v="2014-04-08T00:00:00"/>
        <d v="2012-02-26T00:00:00"/>
        <d v="2010-08-01T00:00:00"/>
        <d v="2012-12-08T00:00:00"/>
        <d v="2014-01-23T00:00:00"/>
        <d v="2012-11-05T00:00:00"/>
        <d v="2013-01-25T00:00:00"/>
        <d v="2010-12-23T00:00:00"/>
        <d v="2014-03-08T00:00:00"/>
        <d v="2011-04-03T00:00:00"/>
        <d v="2016-05-14T00:00:00"/>
        <d v="2012-04-03T00:00:00"/>
        <d v="2011-04-25T00:00:00"/>
        <d v="2013-06-01T00:00:00"/>
        <d v="2011-02-26T00:00:00"/>
        <d v="2013-11-14T00:00:00"/>
        <d v="2015-05-31T00:00:00"/>
        <d v="2014-04-13T00:00:00"/>
        <d v="2011-08-07T00:00:00"/>
        <d v="2012-01-13T00:00:00"/>
        <d v="2012-02-05T00:00:00"/>
        <d v="2011-04-08T00:00:00"/>
        <d v="2010-06-10T00:00:00"/>
        <d v="2011-07-29T00:00:00"/>
        <d v="2011-08-14T00:00:00"/>
        <d v="2016-10-03T00:00:00"/>
        <d v="2015-04-18T00:00:00"/>
        <d v="2016-10-10T00:00:00"/>
        <d v="2014-10-29T00:00:00"/>
        <d v="2015-05-16T00:00:00"/>
        <d v="2017-02-04T00:00:00"/>
        <d v="2015-06-11T00:00:00"/>
        <d v="2016-10-20T00:00:00"/>
        <d v="2014-10-31T00:00:00"/>
        <d v="2014-06-17T00:00:00"/>
        <d v="2016-07-06T00:00:00"/>
        <d v="2014-11-08T00:00:00"/>
        <d v="2016-06-01T00:00:00"/>
        <d v="2015-09-05T00:00:00"/>
        <d v="2014-07-02T00:00:00"/>
        <d v="2015-10-13T00:00:00"/>
        <d v="2015-08-01T00:00:00"/>
        <d v="2015-07-13T00:00:00"/>
        <d v="2015-03-20T00:00:00"/>
        <d v="2014-11-17T00:00:00"/>
        <d v="2016-09-03T00:00:00"/>
        <d v="2015-04-14T00:00:00"/>
        <d v="2015-08-12T00:00:00"/>
        <d v="2017-01-18T00:00:00"/>
        <d v="2015-01-09T00:00:00"/>
        <d v="2016-02-27T00:00:00"/>
        <d v="2014-12-25T00:00:00"/>
        <d v="2015-05-26T00:00:00"/>
        <d v="2015-06-19T00:00:00"/>
        <d v="2014-09-23T00:00:00"/>
        <d v="2014-12-03T00:00:00"/>
        <d v="2015-06-04T00:00:00"/>
        <d v="2015-07-24T00:00:00"/>
        <d v="2014-08-03T00:00:00"/>
        <d v="2014-10-22T00:00:00"/>
        <d v="2016-07-03T00:00:00"/>
        <d v="2015-08-16T00:00:00"/>
        <d v="2014-07-03T00:00:00"/>
        <d v="2014-08-17T00:00:00"/>
        <d v="2015-10-01T00:00:00"/>
        <d v="2014-09-20T00:00:00"/>
        <d v="2016-01-13T00:00:00"/>
        <d v="2017-01-16T00:00:00"/>
        <d v="2015-08-05T00:00:00"/>
        <d v="2014-10-19T00:00:00"/>
        <d v="2015-08-30T00:00:00"/>
        <d v="2016-08-12T00:00:00"/>
        <d v="2015-03-19T00:00:00"/>
        <d v="2015-03-01T00:00:00"/>
        <d v="2015-05-09T00:00:00"/>
        <d v="2014-08-30T00:00:00"/>
        <d v="2015-08-06T00:00:00"/>
        <d v="2015-03-24T00:00:00"/>
        <d v="2015-11-27T00:00:00"/>
        <d v="2016-03-04T00:00:00"/>
        <d v="2015-06-23T00:00:00"/>
        <d v="2017-01-07T00:00:00"/>
        <d v="2014-11-27T00:00:00"/>
        <d v="2014-09-01T00:00:00"/>
        <d v="2016-08-19T00:00:00"/>
        <d v="2017-03-04T00:00:00"/>
        <d v="2014-09-05T00:00:00"/>
        <d v="2016-09-04T00:00:00"/>
        <d v="2016-06-17T00:00:00"/>
        <d v="2015-10-02T00:00:00"/>
        <d v="2014-10-18T00:00:00"/>
        <d v="2014-11-29T00:00:00"/>
        <d v="2016-03-07T00:00:00"/>
        <d v="2015-07-11T00:00:00"/>
        <d v="2015-10-11T00:00:00"/>
        <d v="2017-02-18T00:00:00"/>
        <d v="2014-10-05T00:00:00"/>
        <d v="2016-09-01T00:00:00"/>
        <d v="2014-09-15T00:00:00"/>
        <d v="2015-02-09T00:00:00"/>
        <d v="2015-10-09T00:00:00"/>
        <d v="2015-01-30T00:00:00"/>
        <d v="2016-08-05T00:00:00"/>
        <d v="2015-10-07T00:00:00"/>
        <d v="2016-08-06T00:00:00"/>
        <d v="2015-01-04T00:00:00"/>
        <d v="2014-12-16T00:00:00"/>
        <d v="2015-09-19T00:00:00"/>
        <d v="2015-08-17T00:00:00"/>
        <d v="2015-03-07T00:00:00"/>
        <d v="2016-02-18T00:00:00"/>
        <d v="2015-04-23T00:00:00"/>
        <d v="2016-04-01T00:00:00"/>
        <d v="2015-08-21T00:00:00"/>
        <d v="2015-03-29T00:00:00"/>
        <d v="2015-03-27T00:00:00"/>
        <d v="2016-05-22T00:00:00"/>
        <d v="2015-07-10T00:00:00"/>
        <d v="2016-04-09T00:00:00"/>
        <d v="2015-06-02T00:00:00"/>
        <d v="2016-02-14T00:00:00"/>
        <d v="2015-06-05T00:00:00"/>
        <d v="2016-01-03T00:00:00"/>
        <d v="2016-09-30T00:00:00"/>
        <d v="2015-06-21T00:00:00"/>
        <d v="2016-01-05T00:00:00"/>
        <d v="2016-03-09T00:00:00"/>
        <d v="2016-12-30T00:00:00"/>
        <d v="2013-05-06T00:00:00"/>
        <d v="2014-12-22T00:00:00"/>
        <d v="2011-12-20T00:00:00"/>
        <d v="2014-02-22T00:00:00"/>
        <d v="2010-03-16T00:00:00"/>
        <d v="2012-08-16T00:00:00"/>
        <d v="2010-12-18T00:00:00"/>
        <d v="2010-10-16T00:00:00"/>
        <d v="2012-01-08T00:00:00"/>
        <d v="2010-08-23T00:00:00"/>
        <d v="2012-05-17T00:00:00"/>
        <d v="2010-06-01T00:00:00"/>
        <d v="2012-02-16T00:00:00"/>
        <d v="2015-10-17T00:00:00"/>
        <d v="2011-03-16T00:00:00"/>
        <d v="2013-03-17T00:00:00"/>
        <d v="2016-05-20T00:00:00"/>
        <d v="2011-06-18T00:00:00"/>
        <d v="2015-04-09T00:00:00"/>
        <d v="2010-07-17T00:00:00"/>
        <d v="2012-06-08T00:00:00"/>
        <d v="2012-09-28T00:00:00"/>
        <d v="2012-05-12T00:00:00"/>
        <d v="2010-05-11T00:00:00"/>
        <d v="2010-04-23T00:00:00"/>
        <d v="2011-11-07T00:00:00"/>
        <d v="2017-02-22T00:00:00"/>
        <d v="2011-05-25T00:00:00"/>
        <d v="2014-01-02T00:00:00"/>
        <d v="2010-04-29T00:00:00"/>
        <d v="2011-07-03T00:00:00"/>
        <d v="2012-04-05T00:00:00"/>
        <d v="2012-11-10T00:00:00"/>
        <d v="2012-04-28T00:00:00"/>
        <d v="2015-05-24T00:00:00"/>
        <d v="2012-10-12T00:00:00"/>
        <d v="2017-02-27T00:00:00"/>
        <d v="2014-05-31T00:00:00"/>
        <d v="2009-08-11T00:00:00"/>
        <d v="2010-02-23T00:00:00"/>
        <d v="2011-06-01T00:00:00"/>
        <d v="2012-01-22T00:00:00"/>
        <d v="2013-09-20T00:00:00"/>
        <d v="2013-03-26T00:00:00"/>
        <d v="2012-11-02T00:00:00"/>
        <d v="2012-06-26T00:00:00"/>
        <d v="2013-11-02T00:00:00"/>
        <d v="2011-02-02T00:00:00"/>
        <d v="2013-05-01T00:00:00"/>
        <d v="2011-10-29T00:00:00"/>
        <d v="2014-04-21T00:00:00"/>
        <d v="2010-07-20T00:00:00"/>
        <d v="2013-11-01T00:00:00"/>
        <d v="2012-09-07T00:00:00"/>
        <d v="2014-05-10T00:00:00"/>
        <d v="2010-11-17T00:00:00"/>
        <d v="2013-03-20T00:00:00"/>
        <d v="2012-02-25T00:00:00"/>
        <d v="2012-06-02T00:00:00"/>
        <d v="2012-09-01T00:00:00"/>
        <d v="2012-03-11T00:00:00"/>
        <d v="2013-03-21T00:00:00"/>
        <d v="2013-02-08T00:00:00"/>
        <d v="2011-03-11T00:00:00"/>
        <d v="2012-09-04T00:00:00"/>
        <d v="2011-10-20T00:00:00"/>
        <d v="2012-01-01T00:00:00"/>
        <d v="2013-04-15T00:00:00"/>
        <d v="2010-08-12T00:00:00"/>
        <d v="2013-03-02T00:00:00"/>
        <d v="2012-08-23T00:00:00"/>
        <d v="2014-12-11T00:00:00"/>
        <d v="2013-12-12T00:00:00"/>
        <d v="2013-03-27T00:00:00"/>
        <d v="2010-02-02T00:00:00"/>
        <d v="2015-12-23T00:00:00"/>
        <d v="2016-11-08T00:00:00"/>
        <d v="2016-12-21T00:00:00"/>
        <d v="2015-08-02T00:00:00"/>
        <d v="2016-12-20T00:00:00"/>
        <d v="2017-03-15T00:00:00"/>
        <d v="2015-03-22T00:00:00"/>
        <d v="2015-11-01T00:00:00"/>
        <d v="2015-11-07T00:00:00"/>
        <d v="2013-05-17T00:00:00"/>
        <d v="2016-06-18T00:00:00"/>
        <d v="2015-10-28T00:00:00"/>
        <d v="2016-04-08T00:00:00"/>
        <d v="2015-11-14T00:00:00"/>
        <d v="2015-03-14T00:00:00"/>
        <d v="2015-04-30T00:00:00"/>
        <d v="2017-03-09T00:00:00"/>
        <d v="2014-10-01T00:00:00"/>
        <d v="2016-04-30T00:00:00"/>
        <d v="2014-11-14T00:00:00"/>
        <d v="2015-06-01T00:00:00"/>
        <d v="2015-05-21T00:00:00"/>
        <d v="2015-10-15T00:00:00"/>
        <d v="2015-11-15T00:00:00"/>
        <d v="2015-08-22T00:00:00"/>
        <d v="2017-02-24T00:00:00"/>
        <d v="2016-09-11T00:00:00"/>
        <d v="2014-10-08T00:00:00"/>
        <d v="2015-11-20T00:00:00"/>
        <d v="2014-12-01T00:00:00"/>
        <d v="2016-03-17T00:00:00"/>
        <d v="2015-04-24T00:00:00"/>
        <d v="2016-06-16T00:00:00"/>
        <d v="2014-11-23T00:00:00"/>
        <d v="2010-05-03T00:00:00"/>
        <d v="2014-06-21T00:00:00"/>
        <d v="2014-03-01T00:00:00"/>
        <d v="2015-03-16T00:00:00"/>
        <d v="2012-01-16T00:00:00"/>
        <d v="2013-02-02T00:00:00"/>
        <d v="2016-04-06T00:00:00"/>
        <d v="2012-07-19T00:00:00"/>
        <d v="2011-09-17T00:00:00"/>
        <d v="2014-03-02T00:00:00"/>
        <d v="2016-08-25T00:00:00"/>
        <d v="2012-05-04T00:00:00"/>
        <d v="2016-01-24T00:00:00"/>
        <d v="2012-07-30T00:00:00"/>
        <d v="2014-05-19T00:00:00"/>
        <d v="2015-01-07T00:00:00"/>
        <d v="2014-11-22T00:00:00"/>
        <d v="2015-08-15T00:00:00"/>
        <d v="2016-07-28T00:00:00"/>
        <d v="2015-05-08T00:00:00"/>
        <d v="2011-12-18T00:00:00"/>
        <d v="2011-09-08T00:00:00"/>
        <d v="2013-10-11T00:00:00"/>
        <d v="2016-04-18T00:00:00"/>
        <d v="2012-07-08T00:00:00"/>
        <d v="2010-09-01T00:00:00"/>
        <d v="2016-12-15T00:00:00"/>
        <d v="2014-05-17T00:00:00"/>
        <d v="2011-08-08T00:00:00"/>
        <d v="2015-11-06T00:00:00"/>
        <d v="2011-08-10T00:00:00"/>
        <d v="2014-02-06T00:00:00"/>
        <d v="2014-03-06T00:00:00"/>
        <d v="2011-05-09T00:00:00"/>
        <d v="2011-11-20T00:00:00"/>
        <d v="2013-11-06T00:00:00"/>
        <d v="2016-07-23T00:00:00"/>
        <d v="2013-12-22T00:00:00"/>
        <d v="2012-07-26T00:00:00"/>
        <d v="2012-07-20T00:00:00"/>
        <d v="2013-10-12T00:00:00"/>
        <d v="2014-02-08T00:00:00"/>
        <d v="2013-04-08T00:00:00"/>
        <d v="2013-06-30T00:00:00"/>
        <d v="2014-03-14T00:00:00"/>
        <d v="2014-09-11T00:00:00"/>
        <d v="2013-06-06T00:00:00"/>
        <d v="2012-03-26T00:00:00"/>
        <d v="2015-11-28T00:00:00"/>
        <d v="2016-03-02T00:00:00"/>
        <d v="2015-10-23T00:00:00"/>
        <d v="2009-11-27T00:00:00"/>
        <d v="2013-09-11T00:00:00"/>
        <d v="2015-10-22T00:00:00"/>
        <d v="2015-10-12T00:00:00"/>
        <d v="2013-12-02T00:00:00"/>
        <d v="2013-09-14T00:00:00"/>
        <d v="2013-07-31T00:00:00"/>
        <d v="2016-10-08T00:00:00"/>
        <d v="2015-11-18T00:00:00"/>
        <d v="2016-03-25T00:00:00"/>
        <d v="2013-11-03T00:00:00"/>
        <d v="2015-02-20T00:00:00"/>
        <d v="2014-02-10T00:00:00"/>
        <d v="2015-03-04T00:00:00"/>
        <d v="2013-03-24T00:00:00"/>
        <d v="2014-05-15T00:00:00"/>
        <d v="2013-10-18T00:00:00"/>
        <d v="2014-02-15T00:00:00"/>
        <d v="2014-01-26T00:00:00"/>
        <d v="2015-05-14T00:00:00"/>
        <d v="2012-04-17T00:00:00"/>
        <d v="2013-10-22T00:00:00"/>
        <d v="2013-05-15T00:00:00"/>
        <d v="2011-11-14T00:00:00"/>
        <d v="2014-06-01T00:00:00"/>
        <d v="2011-09-25T00:00:00"/>
        <d v="2016-05-19T00:00:00"/>
        <d v="2014-06-27T00:00:00"/>
        <d v="2012-09-08T00:00:00"/>
        <d v="2012-09-29T00:00:00"/>
        <d v="2012-07-11T00:00:00"/>
        <d v="2014-09-06T00:00:00"/>
        <d v="2014-01-16T00:00:00"/>
        <d v="2014-04-20T00:00:00"/>
        <d v="2014-08-24T00:00:00"/>
        <d v="2017-02-17T00:00:00"/>
        <d v="2015-05-06T00:00:00"/>
        <d v="2014-06-03T00:00:00"/>
        <d v="2012-05-19T00:00:00"/>
        <d v="2015-04-02T00:00:00"/>
        <d v="2014-11-21T00:00:00"/>
        <d v="2013-08-10T00:00:00"/>
        <d v="2012-10-11T00:00:00"/>
        <d v="2016-04-15T00:00:00"/>
        <d v="2013-01-29T00:00:00"/>
        <d v="2013-05-18T00:00:00"/>
        <d v="2014-06-02T00:00:00"/>
        <d v="2016-12-26T00:00:00"/>
        <d v="2017-01-09T00:00:00"/>
        <d v="2012-01-05T00:00:00"/>
        <d v="2016-01-28T00:00:00"/>
        <d v="2016-10-13T00:00:00"/>
        <d v="2015-07-17T00:00:00"/>
        <d v="2014-02-11T00:00:00"/>
        <d v="2011-12-24T00:00:00"/>
        <d v="2009-10-13T00:00:00"/>
        <d v="2010-05-09T00:00:00"/>
        <d v="2011-07-09T00:00:00"/>
        <d v="2012-03-19T00:00:00"/>
        <d v="2015-01-18T00:00:00"/>
        <d v="2012-04-11T00:00:00"/>
        <d v="2015-12-25T00:00:00"/>
        <d v="2013-08-11T00:00:00"/>
        <d v="2012-10-20T00:00:00"/>
        <d v="2012-05-26T00:00:00"/>
        <d v="2015-06-29T00:00:00"/>
        <d v="2016-03-01T00:00:00"/>
        <d v="2013-04-06T00:00:00"/>
        <d v="2016-11-21T00:00:00"/>
        <d v="2016-08-15T00:00:00"/>
        <d v="2014-08-10T00:00:00"/>
        <d v="2015-12-29T00:00:00"/>
        <d v="2015-05-28T00:00:00"/>
        <d v="2017-02-03T00:00:00"/>
        <d v="2015-09-07T00:00:00"/>
        <d v="2012-12-05T00:00:00"/>
        <d v="2015-12-11T00:00:00"/>
        <d v="2016-11-01T00:00:00"/>
        <d v="2016-03-21T00:00:00"/>
        <d v="2015-09-21T00:00:00"/>
        <d v="2016-06-02T00:00:00"/>
        <d v="2014-09-13T00:00:00"/>
        <d v="2015-08-08T00:00:00"/>
        <d v="2015-06-22T00:00:00"/>
        <d v="2017-01-11T00:00:00"/>
        <d v="2015-06-24T00:00:00"/>
        <d v="2016-12-17T00:00:00"/>
        <d v="2016-05-16T00:00:00"/>
        <d v="2015-11-02T00:00:00"/>
        <d v="2015-08-04T00:00:00"/>
        <d v="2015-11-05T00:00:00"/>
        <d v="2015-02-05T00:00:00"/>
        <d v="2015-10-29T00:00:00"/>
        <d v="2016-05-04T00:00:00"/>
        <d v="2014-11-01T00:00:00"/>
        <d v="2015-11-16T00:00:00"/>
        <d v="2015-10-18T00:00:00"/>
        <d v="2016-02-11T00:00:00"/>
        <d v="2015-10-30T00:00:00"/>
        <d v="2015-07-09T00:00:00"/>
        <d v="2017-01-31T00:00:00"/>
        <d v="2016-01-10T00:00:00"/>
        <d v="2014-11-15T00:00:00"/>
        <d v="2014-10-20T00:00:00"/>
        <d v="2016-06-12T00:00:00"/>
        <d v="2016-01-07T00:00:00"/>
        <d v="2016-12-03T00:00:00"/>
        <d v="2015-03-25T00:00:00"/>
        <d v="2015-12-13T00:00:00"/>
        <d v="2014-12-18T00:00:00"/>
        <d v="2015-10-27T00:00:00"/>
        <d v="2016-12-18T00:00:00"/>
        <d v="2015-02-17T00:00:00"/>
        <d v="2016-03-13T00:00:00"/>
        <d v="2016-07-15T00:00:00"/>
        <d v="2015-01-02T00:00:00"/>
        <d v="2016-01-16T00:00:00"/>
        <d v="2016-01-02T00:00:00"/>
        <d v="2016-02-19T00:00:00"/>
        <d v="2015-07-27T00:00:00"/>
        <d v="2016-10-19T00:00:00"/>
        <d v="2015-06-14T00:00:00"/>
        <d v="2015-03-28T00:00:00"/>
        <d v="2016-05-21T00:00:00"/>
        <d v="2015-09-08T00:00:00"/>
        <d v="2014-12-26T00:00:00"/>
        <d v="2016-09-23T00:00:00"/>
        <d v="2015-03-17T00:00:00"/>
        <d v="2015-12-01T00:00:00"/>
        <d v="2015-02-16T00:00:00"/>
        <d v="2015-04-17T00:00:00"/>
        <d v="2016-11-18T00:00:00"/>
        <d v="2016-02-09T00:00:00"/>
        <d v="2015-04-07T00:00:00"/>
        <d v="2015-05-04T00:00:00"/>
        <d v="2016-11-03T00:00:00"/>
        <d v="2016-08-01T00:00:00"/>
        <d v="2014-12-05T00:00:00"/>
        <d v="2015-03-09T00:00:00"/>
        <d v="2015-05-10T00:00:00"/>
        <d v="2014-12-27T00:00:00"/>
        <d v="2014-08-15T00:00:00"/>
        <d v="2014-08-28T00:00:00"/>
        <d v="2015-08-23T00:00:00"/>
        <d v="2015-05-25T00:00:00"/>
        <d v="2015-11-23T00:00:00"/>
        <d v="2015-06-16T00:00:00"/>
        <d v="2015-11-29T00:00:00"/>
        <d v="2016-01-20T00:00:00"/>
        <d v="2015-09-25T00:00:00"/>
        <d v="2017-02-25T00:00:00"/>
        <d v="2015-12-10T00:00:00"/>
        <d v="2014-11-26T00:00:00"/>
        <d v="2014-08-26T00:00:00"/>
        <d v="2016-07-08T00:00:00"/>
        <d v="2016-07-02T00:00:00"/>
        <d v="2015-05-15T00:00:00"/>
        <d v="2017-03-27T00:00:00"/>
        <d v="2016-03-15T00:00:00"/>
        <d v="2016-05-15T00:00:00"/>
        <d v="2015-09-06T00:00:00"/>
        <d v="2016-05-29T00:00:00"/>
        <d v="2015-11-26T00:00:00"/>
        <d v="2015-02-27T00:00:00"/>
        <d v="2015-04-12T00:00:00"/>
        <d v="2015-06-06T00:00:00"/>
        <d v="2017-02-26T00:00:00"/>
        <d v="2017-03-26T00:00:00"/>
        <d v="2014-10-14T00:00:00"/>
        <d v="2016-11-25T00:00:00"/>
        <d v="2015-08-14T00:00:00"/>
        <d v="2015-08-20T00:00:00"/>
        <d v="2014-08-12T00:00:00"/>
        <d v="2016-03-18T00:00:00"/>
        <d v="2014-10-15T00:00:00"/>
        <d v="2014-09-17T00:00:00"/>
        <d v="2014-12-19T00:00:00"/>
        <d v="2014-12-13T00:00:00"/>
        <d v="2016-12-02T00:00:00"/>
        <d v="2015-03-13T00:00:00"/>
        <d v="2015-12-24T00:00:00"/>
        <d v="2015-08-24T00:00:00"/>
        <d v="2014-11-10T00:00:00"/>
        <d v="2016-10-24T00:00:00"/>
        <d v="2015-01-16T00:00:00"/>
        <d v="2015-07-19T00:00:00"/>
        <d v="2017-01-14T00:00:00"/>
        <d v="2016-10-29T00:00:00"/>
        <d v="2015-05-12T00:00:00"/>
        <d v="2016-07-07T00:00:00"/>
        <d v="2016-06-19T00:00:00"/>
        <d v="2015-01-14T00:00:00"/>
        <d v="2014-09-02T00:00:00"/>
        <d v="2015-02-08T00:00:00"/>
        <d v="2016-06-28T00:00:00"/>
        <d v="2016-10-27T00:00:00"/>
        <d v="2014-07-25T00:00:00"/>
        <d v="2015-01-13T00:00:00"/>
        <d v="2017-02-06T00:00:00"/>
        <d v="2016-12-08T00:00:00"/>
        <d v="2016-09-09T00:00:00"/>
        <d v="2015-07-01T00:00:00"/>
        <d v="2016-12-22T00:00:00"/>
        <d v="2017-02-02T00:00:00"/>
        <d v="2014-07-26T00:00:00"/>
        <d v="2016-02-04T00:00:00"/>
        <d v="2013-11-23T00:00:00"/>
        <d v="2014-07-24T00:00:00"/>
        <d v="2017-02-20T00:00:00"/>
        <d v="2017-01-21T00:00:00"/>
        <d v="2017-01-02T00:00:00"/>
        <d v="2014-09-14T00:00:00"/>
        <d v="2014-08-20T00:00:00"/>
        <d v="2016-02-15T00:00:00"/>
        <d v="2016-06-06T00:00:00"/>
        <d v="2017-03-01T00:00:00"/>
        <d v="2016-02-23T00:00:00"/>
        <d v="2012-01-30T00:00:00"/>
        <d v="2014-08-02T00:00:00"/>
        <d v="2012-04-09T00:00:00"/>
        <d v="2015-07-30T00:00:00"/>
        <d v="2011-07-01T00:00:00"/>
        <d v="2015-12-14T00:00:00"/>
        <d v="2013-04-12T00:00:00"/>
        <d v="2013-01-15T00:00:00"/>
        <d v="2011-08-22T00:00:00"/>
        <d v="2012-09-19T00:00:00"/>
        <d v="2011-12-08T00:00:00"/>
        <d v="2013-09-29T00:00:00"/>
        <d v="2013-12-20T00:00:00"/>
        <d v="2014-12-04T00:00:00"/>
        <d v="2013-11-21T00:00:00"/>
        <d v="2013-06-12T00:00:00"/>
        <d v="2014-03-22T00:00:00"/>
        <d v="2012-12-14T00:00:00"/>
        <d v="2013-05-04T00:00:00"/>
        <d v="2012-09-23T00:00:00"/>
        <d v="2015-01-15T00:00:00"/>
        <d v="2017-01-29T00:00:00"/>
        <d v="2013-02-25T00:00:00"/>
        <d v="2011-08-05T00:00:00"/>
        <d v="2016-10-16T00:00:00"/>
        <d v="2015-02-15T00:00:00"/>
        <d v="2013-01-06T00:00:00"/>
        <d v="2013-05-20T00:00:00"/>
        <d v="2011-04-19T00:00:00"/>
        <d v="2012-12-06T00:00:00"/>
        <d v="2010-10-09T00:00:00"/>
        <d v="2014-07-09T00:00:00"/>
        <d v="2016-11-27T00:00:00"/>
        <d v="2014-02-03T00:00:00"/>
        <d v="2016-12-04T00:00:00"/>
        <d v="2013-08-15T00:00:00"/>
        <d v="2015-09-10T00:00:00"/>
        <d v="2013-12-16T00:00:00"/>
        <d v="2013-12-27T00:00:00"/>
        <d v="2016-01-31T00:00:00"/>
        <d v="2009-11-01T00:00:00"/>
        <d v="2015-05-11T00:00:00"/>
        <d v="2011-12-16T00:00:00"/>
        <d v="2013-08-01T00:00:00"/>
        <d v="2014-05-01T00:00:00"/>
        <d v="2010-10-15T00:00:00"/>
        <d v="2011-05-04T00:00:00"/>
        <d v="2013-06-08T00:00:00"/>
        <d v="2012-08-26T00:00:00"/>
        <d v="2014-03-17T00:00:00"/>
        <d v="2013-03-01T00:00:00"/>
        <d v="2012-07-07T00:00:00"/>
        <d v="2013-01-21T00:00:00"/>
        <d v="2013-02-01T00:00:00"/>
        <d v="2013-11-13T00:00:00"/>
        <d v="2013-11-08T00:00:00"/>
        <d v="2013-07-03T00:00:00"/>
        <d v="2011-09-06T00:00:00"/>
        <d v="2012-04-07T00:00:00"/>
        <d v="2013-09-16T00:00:00"/>
        <d v="2012-04-29T00:00:00"/>
        <d v="2011-07-02T00:00:00"/>
        <d v="2012-09-17T00:00:00"/>
        <d v="2011-05-29T00:00:00"/>
        <d v="2011-07-23T00:00:00"/>
        <d v="2011-07-17T00:00:00"/>
        <d v="2014-01-20T00:00:00"/>
        <d v="2013-07-11T00:00:00"/>
        <d v="2012-07-21T00:00:00"/>
        <d v="2014-11-02T00:00:00"/>
        <d v="2013-04-09T00:00:00"/>
        <d v="2012-08-08T00:00:00"/>
        <d v="2013-12-21T00:00:00"/>
        <d v="2014-06-09T00:00:00"/>
        <d v="2012-10-06T00:00:00"/>
        <d v="2015-03-23T00:00:00"/>
        <d v="2010-04-18T00:00:00"/>
        <d v="2012-10-29T00:00:00"/>
        <d v="2012-02-15T00:00:00"/>
        <d v="2016-07-14T00:00:00"/>
        <d v="2013-03-22T00:00:00"/>
        <d v="2012-01-21T00:00:00"/>
        <d v="2013-07-01T00:00:00"/>
        <d v="2013-10-07T00:00:00"/>
        <d v="2014-05-02T00:00:00"/>
        <d v="2012-01-18T00:00:00"/>
        <d v="2016-09-24T00:00:00"/>
        <d v="2014-11-11T00:00:00"/>
        <d v="2013-10-14T00:00:00"/>
        <d v="2016-09-05T00:00:00"/>
        <d v="2014-03-11T00:00:00"/>
        <d v="2015-04-15T00:00:00"/>
        <d v="2016-04-25T00:00:00"/>
        <d v="2016-10-25T00:00:00"/>
        <d v="2016-12-28T00:00:00"/>
        <d v="2016-07-24T00:00:00"/>
        <d v="2016-10-26T00:00:00"/>
        <d v="2015-04-16T00:00:00"/>
        <d v="2016-09-17T00:00:00"/>
        <d v="2013-11-12T00:00:00"/>
        <d v="2012-02-12T00:00:00"/>
        <d v="2013-10-16T00:00:00"/>
        <d v="2013-01-17T00:00:00"/>
        <d v="2009-12-01T00:00:00"/>
        <d v="2014-01-07T00:00:00"/>
        <d v="2013-09-01T00:00:00"/>
        <d v="2013-11-30T00:00:00"/>
        <d v="2012-11-11T00:00:00"/>
        <d v="2013-05-05T00:00:00"/>
        <d v="2015-09-22T00:00:00"/>
        <d v="2013-02-04T00:00:00"/>
        <d v="2012-05-30T00:00:00"/>
        <d v="2012-10-30T00:00:00"/>
        <d v="2012-01-14T00:00:00"/>
        <d v="2011-09-07T00:00:00"/>
        <d v="2016-03-03T00:00:00"/>
        <d v="2016-12-31T00:00:00"/>
        <d v="2016-09-16T00:00:00"/>
        <d v="2011-09-01T00:00:00"/>
        <d v="2013-11-22T00:00:00"/>
        <d v="2010-10-25T00:00:00"/>
        <d v="2015-08-28T00:00:00"/>
        <d v="2012-11-29T00:00:00"/>
        <d v="2011-05-28T00:00:00"/>
        <d v="2016-03-31T00:00:00"/>
        <d v="2010-06-09T00:00:00"/>
        <d v="2014-08-31T00:00:00"/>
        <d v="2011-01-24T00:00:00"/>
        <d v="2014-03-13T00:00:00"/>
        <d v="2011-09-11T00:00:00"/>
        <d v="2010-07-27T00:00:00"/>
        <d v="2012-07-23T00:00:00"/>
        <d v="2014-01-24T00:00:00"/>
        <d v="2012-12-11T00:00:00"/>
        <d v="2012-05-05T00:00:00"/>
        <d v="2012-03-01T00:00:00"/>
        <d v="2010-10-22T00:00:00"/>
        <d v="2014-12-02T00:00:00"/>
        <d v="2012-12-20T00:00:00"/>
        <d v="2013-11-15T00:00:00"/>
        <d v="2011-12-12T00:00:00"/>
        <d v="2014-10-02T00:00:00"/>
        <d v="2013-02-14T00:00:00"/>
        <d v="2013-11-28T00:00:00"/>
        <d v="2010-07-09T00:00:00"/>
        <d v="2012-05-15T00:00:00"/>
        <d v="2012-11-18T00:00:00"/>
        <d v="2010-06-26T00:00:00"/>
        <d v="2013-03-23T00:00:00"/>
        <d v="2014-05-12T00:00:00"/>
        <d v="2014-05-04T00:00:00"/>
        <d v="2016-01-29T00:00:00"/>
        <d v="2012-01-19T00:00:00"/>
        <d v="2013-11-04T00:00:00"/>
        <d v="2012-09-02T00:00:00"/>
        <d v="2017-02-10T00:00:00"/>
        <d v="2016-11-30T00:00:00"/>
        <d v="2016-04-19T00:00:00"/>
        <d v="2017-02-19T00:00:00"/>
        <d v="2016-09-10T00:00:00"/>
        <d v="2016-07-01T00:00:00"/>
        <d v="2016-02-21T00:00:00"/>
        <d v="2016-01-18T00:00:00"/>
        <d v="2016-06-05T00:00:00"/>
        <d v="2016-11-19T00:00:00"/>
        <d v="2015-01-25T00:00:00"/>
        <d v="2016-09-13T00:00:00"/>
        <d v="2015-04-27T00:00:00"/>
        <d v="2015-04-10T00:00:00"/>
        <d v="2015-01-19T00:00:00"/>
        <d v="2017-02-21T00:00:00"/>
        <d v="2016-02-12T00:00:00"/>
        <d v="2016-10-18T00:00:00"/>
        <d v="2015-09-02T00:00:00"/>
        <d v="2016-10-07T00:00:00"/>
        <d v="2016-04-22T00:00:00"/>
        <d v="2014-08-16T00:00:00"/>
        <d v="2017-02-09T00:00:00"/>
        <d v="2017-01-23T00:00:00"/>
        <d v="2014-09-04T00:00:00"/>
        <d v="2016-03-26T00:00:00"/>
        <d v="2016-06-29T00:00:00"/>
        <d v="2016-02-22T00:00:00"/>
        <d v="2016-02-25T00:00:00"/>
        <d v="2016-06-21T00:00:00"/>
        <d v="2016-08-24T00:00:00"/>
        <d v="2016-01-01T00:00:00"/>
        <d v="2016-10-01T00:00:00"/>
        <d v="2016-09-29T00:00:00"/>
        <d v="2016-07-13T00:00:00"/>
        <d v="2016-05-08T00:00:00"/>
        <d v="2016-11-12T00:00:00"/>
        <d v="2014-11-30T00:00:00"/>
        <d v="2014-07-28T00:00:00"/>
        <d v="2014-11-28T00:00:00"/>
        <d v="2015-11-19T00:00:00"/>
        <d v="2014-11-13T00:00:00"/>
        <d v="2017-03-17T00:00:00"/>
        <d v="2015-10-31T00:00:00"/>
        <d v="2014-12-12T00:00:00"/>
        <d v="2016-12-29T00:00:00"/>
        <d v="2016-06-20T00:00:00"/>
        <d v="2017-01-24T00:00:00"/>
        <d v="2015-12-30T00:00:00"/>
        <d v="2016-04-07T00:00:00"/>
        <d v="2015-11-22T00:00:00"/>
        <d v="2015-05-18T00:00:00"/>
        <d v="2016-02-01T00:00:00"/>
        <d v="2014-10-23T00:00:00"/>
        <d v="2017-03-07T00:00:00"/>
        <d v="2015-04-05T00:00:00"/>
        <d v="2016-09-12T00:00:00"/>
        <d v="2016-12-13T00:00:00"/>
        <d v="2015-02-12T00:00:00"/>
        <d v="2013-01-07T00:00:00"/>
        <d v="2016-03-19T00:00:00"/>
        <d v="2016-08-28T00:00:00"/>
        <d v="2014-07-31T00:00:00"/>
        <d v="2014-09-12T00:00:00"/>
        <d v="2015-05-20T00:00:00"/>
        <d v="2015-03-06T00:00:00"/>
        <d v="2015-12-27T00:00:00"/>
        <d v="2014-11-06T00:00:00"/>
        <d v="2016-09-25T00:00:00"/>
        <d v="2014-08-27T00:00:00"/>
        <d v="2016-06-07T00:00:00"/>
        <d v="2017-03-06T00:00:00"/>
        <d v="2016-03-08T00:00:00"/>
        <d v="2015-04-25T00:00:00"/>
        <d v="2016-12-05T00:00:00"/>
        <d v="2015-03-26T00:00:00"/>
        <d v="2016-05-02T00:00:00"/>
        <d v="2016-08-31T00:00:00"/>
        <d v="2013-07-07T00:00:00"/>
        <d v="2014-02-19T00:00:00"/>
        <d v="2013-08-05T00:00:00"/>
        <d v="2016-04-10T00:00:00"/>
        <d v="2013-11-26T00:00:00"/>
        <d v="2012-10-01T00:00:00"/>
        <d v="2011-10-17T00:00:00"/>
        <d v="2014-01-04T00:00:00"/>
        <d v="2012-05-07T00:00:00"/>
        <d v="2016-01-14T00:00:00"/>
        <d v="2011-07-22T00:00:00"/>
        <d v="2014-05-11T00:00:00"/>
        <d v="2015-01-29T00:00:00"/>
        <d v="2012-08-11T00:00:00"/>
        <d v="2014-08-09T00:00:00"/>
        <d v="2014-08-25T00:00:00"/>
        <d v="2014-04-25T00:00:00"/>
        <d v="2015-06-26T00:00:00"/>
        <d v="2015-05-29T00:00:00"/>
        <d v="2016-04-11T00:00:00"/>
        <d v="2013-08-31T00:00:00"/>
        <d v="2014-10-04T00:00:00"/>
        <d v="2014-03-03T00:00:00"/>
        <d v="2014-04-14T00:00:00"/>
        <d v="2013-12-09T00:00:00"/>
        <d v="2014-06-11T00:00:00"/>
        <d v="2014-03-24T00:00:00"/>
        <d v="2012-04-14T00:00:00"/>
        <d v="2016-01-08T00:00:00"/>
        <d v="2013-10-09T00:00:00"/>
        <d v="2012-06-10T00:00:00"/>
        <d v="2014-04-07T00:00:00"/>
        <d v="2016-03-14T00:00:00"/>
        <d v="2013-05-31T00:00:00"/>
        <d v="2015-09-26T00:00:00"/>
        <d v="2017-01-01T00:00:00"/>
        <d v="2016-08-07T00:00:00"/>
        <d v="2016-04-24T00:00:00"/>
        <d v="2017-01-22T00:00:00"/>
        <d v="2015-04-29T00:00:00"/>
        <d v="2014-10-03T00:00:00"/>
        <d v="2014-05-03T00:00:00"/>
        <d v="2016-12-01T00:00:00"/>
        <d v="2015-02-24T00:00:00"/>
        <d v="2014-12-06T00:00:00"/>
        <d v="2014-12-09T00:00:00"/>
        <d v="2014-09-26T00:00:00"/>
        <d v="2014-07-06T00:00:00"/>
        <d v="2016-09-22T00:00:00"/>
        <d v="2015-08-03T00:00:00"/>
        <d v="2016-05-09T00:00:00"/>
        <d v="2015-07-16T00:00:00"/>
        <d v="2014-10-16T00:00:00"/>
        <d v="2014-06-29T00:00:00"/>
        <d v="2017-01-13T00:00:00"/>
        <d v="2016-11-02T00:00:00"/>
        <d v="2017-02-07T00:00:00"/>
        <d v="2015-06-08T00:00:00"/>
        <d v="2016-06-30T00:00:00"/>
        <d v="2017-02-12T00:00:00"/>
        <d v="2015-04-08T00:00:00"/>
        <d v="2015-12-19T00:00:00"/>
        <d v="2016-06-13T00:00:00"/>
        <d v="2015-12-31T00:00:00"/>
        <d v="2016-07-16T00:00:00"/>
        <d v="2015-06-27T00:00:00"/>
        <d v="2015-12-04T00:00:00"/>
        <d v="2017-03-12T00:00:00"/>
        <d v="2016-06-10T00:00:00"/>
        <d v="2015-06-10T00:00:00"/>
        <d v="2015-10-03T00:00:00"/>
        <d v="2015-08-26T00:00:00"/>
        <d v="2016-11-10T00:00:00"/>
        <d v="2014-06-07T00:00:00"/>
        <d v="2013-10-23T00:00:00"/>
        <d v="2014-08-07T00:00:00"/>
        <d v="2011-09-29T00:00:00"/>
        <d v="2011-02-25T00:00:00"/>
        <d v="2012-02-22T00:00:00"/>
        <d v="2015-02-03T00:00:00"/>
        <d v="2013-12-15T00:00:00"/>
        <d v="2012-07-29T00:00:00"/>
        <d v="2012-08-24T00:00:00"/>
        <d v="2012-01-06T00:00:00"/>
        <d v="2013-07-13T00:00:00"/>
        <d v="2014-11-03T00:00:00"/>
        <d v="2011-09-12T00:00:00"/>
        <d v="2014-06-15T00:00:00"/>
        <d v="2011-12-06T00:00:00"/>
        <d v="2014-06-13T00:00:00"/>
        <d v="2014-09-07T00:00:00"/>
        <d v="2011-09-26T00:00:00"/>
        <d v="2013-10-25T00:00:00"/>
        <d v="2011-01-01T00:00:00"/>
        <d v="2012-02-13T00:00:00"/>
        <d v="2014-02-27T00:00:00"/>
        <d v="2014-01-29T00:00:00"/>
        <d v="2014-02-17T00:00:00"/>
        <d v="2014-03-29T00:00:00"/>
        <d v="2013-10-30T00:00:00"/>
        <d v="2010-12-01T00:00:00"/>
        <d v="2014-01-12T00:00:00"/>
        <d v="2013-07-25T00:00:00"/>
        <d v="2013-09-21T00:00:00"/>
        <d v="2010-06-15T00:00:00"/>
        <d v="2012-08-31T00:00:00"/>
        <d v="2013-08-08T00:00:00"/>
        <d v="2009-09-01T00:00:00"/>
        <d v="2012-09-05T00:00:00"/>
        <d v="2011-03-02T00:00:00"/>
        <d v="2013-07-29T00:00:00"/>
        <d v="2013-03-11T00:00:00"/>
        <d v="2015-02-18T00:00:00"/>
        <d v="2015-06-13T00:00:00"/>
        <d v="2016-08-10T00:00:00"/>
        <d v="2017-01-04T00:00:00"/>
        <d v="2015-10-19T00:00:00"/>
        <d v="2016-04-29T00:00:00"/>
        <d v="2015-07-15T00:00:00"/>
        <d v="2016-07-31T00:00:00"/>
        <d v="2017-03-13T00:00:00"/>
        <d v="2016-07-22T00:00:00"/>
        <d v="2016-10-09T00:00:00"/>
        <d v="2015-10-16T00:00:00"/>
        <d v="2016-08-20T00:00:00"/>
        <d v="2015-04-19T00:00:00"/>
        <d v="2016-10-22T00:00:00"/>
        <d v="2016-02-29T00:00:00"/>
        <d v="2015-01-11T00:00:00"/>
        <d v="2014-07-12T00:00:00"/>
        <d v="2016-12-24T00:00:00"/>
        <d v="2015-05-22T00:00:00"/>
        <d v="2016-04-26T00:00:00"/>
        <d v="2016-10-14T00:00:00"/>
        <d v="2015-05-30T00:00:00"/>
        <d v="2016-10-15T00:00:00"/>
        <d v="2016-08-18T00:00:00"/>
        <d v="2017-01-27T00:00:00"/>
        <d v="2016-03-12T00:00:00"/>
        <d v="2015-12-06T00:00:00"/>
        <d v="2016-10-02T00:00:00"/>
        <d v="2015-07-18T00:00:00"/>
        <d v="2014-07-15T00:00:00"/>
        <d v="2013-06-27T00:00:00"/>
        <d v="2015-03-08T00:00:00"/>
        <d v="2016-02-13T00:00:00"/>
        <d v="2012-11-30T00:00:00"/>
        <d v="2013-07-05T00:00:00"/>
        <d v="2011-06-26T00:00:00"/>
        <d v="2011-07-07T00:00:00"/>
        <d v="2012-08-03T00:00:00"/>
        <d v="2014-06-22T00:00:00"/>
        <d v="2013-09-08T00:00:00"/>
        <d v="2015-01-08T00:00:00"/>
        <d v="2015-06-15T00:00:00"/>
        <d v="2014-04-12T00:00:00"/>
        <d v="2012-07-13T00:00:00"/>
        <d v="2017-01-15T00:00:00"/>
        <d v="2016-08-02T00:00:00"/>
        <d v="2013-05-07T00:00:00"/>
        <d v="2016-12-23T00:00:00"/>
        <d v="2015-07-06T00:00:00"/>
        <d v="2015-06-03T00:00:00"/>
        <d v="2016-08-13T00:00:00"/>
        <d v="2015-02-14T00:00:00"/>
        <d v="2016-10-28T00:00:00"/>
        <d v="2013-05-27T00:00:00"/>
        <d v="2013-07-26T00:00:00"/>
        <d v="2015-02-23T00:00:00"/>
        <d v="2015-12-12T00:00:00"/>
        <d v="2014-08-13T00:00:00"/>
        <d v="2016-06-03T00:00:00"/>
        <d v="2015-02-06T00:00:00"/>
        <d v="2016-02-20T00:00:00"/>
        <d v="2017-01-03T00:00:00"/>
        <d v="2016-09-21T00:00:00"/>
        <d v="2016-11-16T00:00:00"/>
        <d v="2016-09-19T00:00:00"/>
        <d v="2016-04-02T00:00:00"/>
        <d v="2016-12-10T00:00:00"/>
        <d v="2016-05-27T00:00:00"/>
        <d v="2015-09-12T00:00:00"/>
        <d v="2016-05-26T00:00:00"/>
        <d v="2015-09-13T00:00:00"/>
        <d v="2016-04-21T00:00:00"/>
        <d v="2016-07-09T00:00:00"/>
        <d v="2014-11-19T00:00:00"/>
        <d v="2014-07-29T00:00:00"/>
        <d v="2017-04-16T00:00:00"/>
        <d v="2015-11-12T00:00:00"/>
        <d v="2015-12-03T00:00:00"/>
        <d v="2014-10-21T00:00:00"/>
        <d v="2013-04-11T00:00:00"/>
        <d v="2013-02-17T00:00:00"/>
        <d v="2012-03-22T00:00:00"/>
        <d v="2016-01-12T00:00:00"/>
        <d v="2011-06-12T00:00:00"/>
        <d v="2013-02-16T00:00:00"/>
        <d v="2012-12-29T00:00:00"/>
        <d v="2013-10-17T00:00:00"/>
        <d v="2012-03-02T00:00:00"/>
        <d v="2011-09-10T00:00:00"/>
        <d v="2011-12-23T00:00:00"/>
        <d v="2013-07-27T00:00:00"/>
        <d v="2012-07-22T00:00:00"/>
        <d v="2016-08-03T00:00:00"/>
        <d v="2014-01-06T00:00:00"/>
        <d v="2012-11-16T00:00:00"/>
        <d v="2013-10-03T00:00:00"/>
        <d v="2011-06-19T00:00:00"/>
        <d v="2013-06-17T00:00:00"/>
        <d v="2011-08-28T00:00:00"/>
        <d v="2014-09-16T00:00:00"/>
        <d v="2013-05-02T00:00:00"/>
        <d v="2016-10-23T00:00:00"/>
        <d v="2014-06-10T00:00:00"/>
        <d v="2016-03-23T00:00:00"/>
        <d v="2010-05-15T00:00:00"/>
        <d v="2014-06-28T00:00:00"/>
        <d v="2017-02-15T00:00:00"/>
        <d v="2014-07-19T00:00:00"/>
        <d v="2014-07-17T00:00:00"/>
        <d v="2016-03-16T00:00:00"/>
        <d v="2014-12-23T00:00:00"/>
        <d v="2016-01-19T00:00:00"/>
        <d v="2016-05-24T00:00:00"/>
        <d v="2015-01-23T00:00:00"/>
        <d v="2015-04-01T00:00:00"/>
        <d v="2015-03-03T00:00:00"/>
        <d v="2017-02-23T00:00:00"/>
        <d v="2015-11-03T00:00:00"/>
        <d v="2016-05-12T00:00:00"/>
        <d v="2015-09-18T00:00:00"/>
        <d v="2016-07-04T00:00:00"/>
        <d v="2014-09-21T00:00:00"/>
        <d v="2015-08-29T00:00:00"/>
        <d v="2013-11-07T00:00:00"/>
        <d v="2009-12-02T00:00:00"/>
        <d v="2014-03-15T00:00:00"/>
        <d v="2011-06-09T00:00:00"/>
        <d v="2014-12-24T00:00:00"/>
        <d v="2013-05-26T00:00:00"/>
        <d v="2015-06-20T00:00:00"/>
        <d v="2017-04-01T00:00:00"/>
        <d v="2014-07-10T00:00:00"/>
        <d v="2012-07-25T00:00:00"/>
        <d v="2010-09-02T00:00:00"/>
        <d v="2013-08-29T00:00:00"/>
        <d v="2016-12-25T00:00:00"/>
        <d v="2014-12-14T00:00:00"/>
        <d v="2015-02-01T00:00:00"/>
        <d v="2015-10-10T00:00:00"/>
        <d v="2015-09-24T00:00:00"/>
        <d v="2016-04-04T00:00:00"/>
        <d v="2016-09-20T00:00:00"/>
        <d v="2011-05-05T00:00:00"/>
        <d v="2011-10-15T00:00:00"/>
        <d v="2012-01-28T00:00:00"/>
        <d v="2012-03-18T00:00:00"/>
        <d v="2011-08-01T00:00:00"/>
        <d v="2011-03-24T00:00:00"/>
        <d v="2012-06-15T00:00:00"/>
        <d v="2014-01-01T00:00:00"/>
        <d v="2011-11-02T00:00:00"/>
        <d v="2012-12-16T00:00:00"/>
        <d v="2013-06-05T00:00:00"/>
        <d v="2013-01-03T00:00:00"/>
        <d v="2014-08-04T00:00:00"/>
        <d v="2011-12-13T00:00:00"/>
        <d v="2012-11-23T00:00:00"/>
        <d v="2013-03-09T00:00:00"/>
        <d v="2013-02-23T00:00:00"/>
        <d v="2014-12-17T00:00:00"/>
        <d v="2013-08-28T00:00:00"/>
        <d v="2013-01-09T00:00:00"/>
        <d v="2012-09-12T00:00:00"/>
        <d v="2012-11-26T00:00:00"/>
        <d v="2014-06-18T00:00:00"/>
        <d v="2014-02-21T00:00:00"/>
        <d v="2012-10-13T00:00:00"/>
        <d v="2011-09-24T00:00:00"/>
        <d v="2011-06-02T00:00:00"/>
        <d v="2016-07-12T00:00:00"/>
        <d v="2010-01-01T00:00:00"/>
        <d v="2012-03-04T00:00:00"/>
        <d v="2010-08-03T00:00:00"/>
        <d v="2011-06-14T00:00:00"/>
        <d v="2012-09-25T00:00:00"/>
        <d v="2012-11-22T00:00:00"/>
        <d v="2013-09-19T00:00:00"/>
        <d v="2012-06-09T00:00:00"/>
        <d v="2011-03-21T00:00:00"/>
        <d v="2014-05-24T00:00:00"/>
        <d v="2011-04-26T00:00:00"/>
        <d v="2013-11-25T00:00:00"/>
        <d v="2012-04-19T00:00:00"/>
        <d v="2012-04-06T00:00:00"/>
        <d v="2012-05-25T00:00:00"/>
        <d v="2012-12-19T00:00:00"/>
        <d v="2013-12-18T00:00:00"/>
        <d v="2016-05-01T00:00:00"/>
        <d v="2011-12-31T00:00:00"/>
        <d v="2012-03-16T00:00:00"/>
        <d v="2011-02-22T00:00:00"/>
        <d v="2013-03-28T00:00:00"/>
        <d v="2011-11-28T00:00:00"/>
        <d v="2010-07-05T00:00:00"/>
        <d v="2012-06-05T00:00:00"/>
        <d v="2012-04-21T00:00:00"/>
        <d v="2014-02-07T00:00:00"/>
        <d v="2017-03-29T00:00:00"/>
        <d v="2017-04-14T00:00:00"/>
        <d v="2017-04-08T00:00:00"/>
        <d v="2017-03-18T00:00:00"/>
        <d v="2017-03-24T00:00:00"/>
        <d v="2017-04-28T00:00:00"/>
        <d v="2017-04-11T00:00:00"/>
        <d v="2017-04-09T00:00:00"/>
        <d v="2017-04-06T00:00:00"/>
        <d v="2017-04-03T00:00:00"/>
        <d v="2017-04-10T00:00:00"/>
        <d v="2017-04-12T00:00:00"/>
        <d v="2015-03-31T00:00:00"/>
        <d v="2015-08-31T00:00:00"/>
        <d v="2016-03-29T00:00:00"/>
        <d v="2015-05-02T00:00:00"/>
        <d v="2016-04-03T00:00:00"/>
        <d v="2015-10-25T00:00:00"/>
        <d v="2015-06-12T00:00:00"/>
        <d v="2016-09-14T00:00:00"/>
        <d v="2016-08-08T00:00:00"/>
        <d v="2016-05-05T00:00:00"/>
        <d v="2017-01-08T00:00:00"/>
        <d v="2016-08-27T00:00:00"/>
        <d v="2016-11-24T00:00:00"/>
        <d v="2015-09-03T00:00:00"/>
        <d v="2017-03-02T00:00:00"/>
        <d v="2016-04-20T00:00:00"/>
        <d v="2016-03-22T00:00:00"/>
        <d v="2015-10-06T00:00:00"/>
        <d v="2016-08-29T00:00:00"/>
        <d v="2016-02-26T00:00:00"/>
        <d v="2014-08-14T00:00:00"/>
        <d v="2014-09-28T00:00:00"/>
        <d v="2014-10-24T00:00:00"/>
        <d v="2014-07-07T00:00:00"/>
        <d v="2015-01-20T00:00:00"/>
        <d v="2014-10-25T00:00:00"/>
        <d v="2014-10-30T00:00:00"/>
        <d v="2015-01-12T00:00:00"/>
        <d v="2015-08-10T00:00:00"/>
        <d v="2016-12-16T00:00:00"/>
        <d v="2014-11-12T00:00:00"/>
        <d v="2016-10-11T00:00:00"/>
        <d v="2015-06-28T00:00:00"/>
        <d v="2014-08-22T00:00:00"/>
        <d v="2015-07-02T00:00:00"/>
        <d v="2016-07-26T00:00:00"/>
        <d v="2017-01-30T00:00:00"/>
        <d v="2015-04-03T00:00:00"/>
        <d v="2012-03-03T00:00:00"/>
        <d v="2014-02-01T00:00:00"/>
        <d v="2012-10-25T00:00:00"/>
        <d v="2014-01-08T00:00:00"/>
        <d v="2013-07-12T00:00:00"/>
        <d v="2014-02-18T00:00:00"/>
        <d v="2011-03-03T00:00:00"/>
        <d v="2011-01-22T00:00:00"/>
        <d v="2014-02-25T00:00:00"/>
        <d v="2012-05-13T00:00:00"/>
        <d v="2011-03-05T00:00:00"/>
        <d v="2013-02-18T00:00:00"/>
        <d v="2011-10-01T00:00:00"/>
        <d v="2014-05-20T00:00:00"/>
        <d v="2011-02-21T00:00:00"/>
        <d v="2011-06-11T00:00:00"/>
        <d v="2015-04-21T00:00:00"/>
        <d v="2011-07-31T00:00:00"/>
        <d v="2012-10-18T00:00:00"/>
        <d v="2014-07-11T00:00:00"/>
        <d v="2012-11-14T00:00:00"/>
        <d v="2013-05-24T00:00:00"/>
        <d v="2015-01-26T00:00:00"/>
        <d v="2017-03-08T00:00:00"/>
        <d v="2014-05-05T00:00:00"/>
        <d v="2016-11-06T00:00:00"/>
        <d v="2015-12-15T00:00:00"/>
        <d v="2015-06-30T00:00:00"/>
        <d v="2015-03-10T00:00:00"/>
        <d v="2012-11-28T00:00:00"/>
        <d v="2013-03-12T00:00:00"/>
        <d v="2010-07-22T00:00:00"/>
        <d v="2011-06-08T00:00:00"/>
        <d v="2011-04-16T00:00:00"/>
        <d v="2015-10-21T00:00:00"/>
        <d v="2012-04-13T00:00:00"/>
        <d v="2014-03-05T00:00:00"/>
        <d v="2016-02-02T00:00:00"/>
        <d v="2015-05-23T00:00:00"/>
        <d v="2015-03-05T00:00:00"/>
        <d v="2017-01-28T00:00:00"/>
        <d v="2014-09-08T00:00:00"/>
        <d v="2014-10-09T00:00:00"/>
        <d v="2011-09-27T00:00:00"/>
        <d v="2010-11-02T00:00:00"/>
        <d v="2012-03-08T00:00:00"/>
        <d v="2013-05-08T00:00:00"/>
        <d v="2011-07-05T00:00:00"/>
        <d v="2012-05-22T00:00:00"/>
        <d v="2012-01-25T00:00:00"/>
        <d v="2011-12-25T00:00:00"/>
        <d v="2013-07-02T00:00:00"/>
        <d v="2011-06-15T00:00:00"/>
        <d v="2016-08-11T00:00:00"/>
        <d v="2015-07-12T00:00:00"/>
        <d v="2009-11-23T00:00:00"/>
        <d v="2011-04-22T00:00:00"/>
        <d v="2016-11-07T00:00:00"/>
        <d v="2012-05-24T00:00:00"/>
        <d v="2012-10-27T00:00:00"/>
        <d v="2014-12-21T00:00:00"/>
        <d v="2014-05-14T00:00:00"/>
        <d v="2012-01-12T00:00:00"/>
        <d v="2013-04-20T00:00:00"/>
        <d v="2013-08-19T00:00:00"/>
        <d v="2013-07-14T00:00:00"/>
        <d v="2012-06-12T00:00:00"/>
        <d v="2016-12-12T00:00:00"/>
        <d v="2015-07-04T00:00:00"/>
        <d v="2015-12-22T00:00:00"/>
        <d v="2016-12-07T00:00:00"/>
        <d v="2014-08-01T00:00:00"/>
        <d v="2010-07-03T00:00:00"/>
        <d v="2010-08-24T00:00:00"/>
        <d v="2011-09-20T00:00:00"/>
        <d v="2016-11-23T00:00:00"/>
        <d v="2013-03-25T00:00:00"/>
        <d v="2013-03-10T00:00:00"/>
        <d v="2012-03-24T00:00:00"/>
        <d v="2015-08-13T00:00:00"/>
        <d v="2014-09-24T00:00:00"/>
        <d v="2012-08-13T00:00:00"/>
        <d v="2015-05-07T00:00:00"/>
        <d v="2013-12-30T00:00:00"/>
        <d v="2013-11-16T00:00:00"/>
        <d v="2016-11-11T00:00:00"/>
        <d v="2016-01-23T00:00:00"/>
        <d v="2016-12-11T00:00:00"/>
        <d v="2012-07-09T00:00:00"/>
        <d v="2013-05-23T00:00:00"/>
        <d v="2013-12-03T00:00:00"/>
        <d v="2013-12-26T00:00:00"/>
        <d v="2013-04-18T00:00:00"/>
        <d v="2016-03-24T00:00:00"/>
        <d v="2013-12-25T00:00:00"/>
        <d v="2016-10-21T00:00:00"/>
        <d v="2016-05-07T00:00:00"/>
        <d v="2016-12-19T00:00:00"/>
        <d v="2012-05-16T00:00:00"/>
        <d v="2011-11-24T00:00:00"/>
        <d v="2011-12-14T00:00:00"/>
        <d v="2010-09-11T00:00:00"/>
        <d v="2013-08-02T00:00:00"/>
        <d v="2013-02-24T00:00:00"/>
        <d v="2011-10-08T00:00:00"/>
        <d v="2012-12-23T00:00:00"/>
        <d v="2012-03-05T00:00:00"/>
        <d v="2011-10-03T00:00:00"/>
        <d v="2012-10-26T00:00:00"/>
        <d v="2011-12-02T00:00:00"/>
        <d v="2012-06-30T00:00:00"/>
        <d v="2011-05-06T00:00:00"/>
        <d v="2013-01-26T00:00:00"/>
        <d v="2012-09-10T00:00:00"/>
        <d v="2014-05-28T00:00:00"/>
        <d v="2011-08-15T00:00:00"/>
        <d v="2013-04-16T00:00:00"/>
        <d v="2010-12-09T00:00:00"/>
        <d v="2011-02-20T00:00:00"/>
        <d v="2012-10-03T00:00:00"/>
        <d v="2011-07-25T00:00:00"/>
        <d v="2017-01-12T00:00:00"/>
        <d v="2010-03-15T00:00:00"/>
        <d v="2010-11-30T00:00:00"/>
        <d v="2015-03-12T00:00:00"/>
        <d v="2014-09-22T00:00:00"/>
        <d v="2016-03-10T00:00:00"/>
        <d v="2011-04-24T00:00:00"/>
        <d v="2013-04-28T00:00:00"/>
        <d v="2012-10-05T00:00:00"/>
        <d v="2013-10-20T00:00:00"/>
        <d v="2013-11-09T00:00:00"/>
        <d v="2016-11-04T00:00:00"/>
        <d v="2013-01-12T00:00:00"/>
        <d v="2013-09-15T00:00:00"/>
        <d v="2013-11-27T00:00:00"/>
        <d v="2010-07-31T00:00:00"/>
        <d v="2014-03-16T00:00:00"/>
        <d v="2015-01-10T00:00:00"/>
        <d v="2013-09-17T00:00:00"/>
        <d v="2013-02-05T00:00:00"/>
        <d v="2012-05-20T00:00:00"/>
        <d v="2016-06-25T00:00:00"/>
        <d v="2012-09-15T00:00:00"/>
        <d v="2013-09-10T00:00:00"/>
        <d v="2016-05-06T00:00:00"/>
        <d v="2016-07-21T00:00:00"/>
        <d v="2015-05-03T00:00:00"/>
        <d v="2017-01-19T00:00:00"/>
        <d v="2015-04-11T00:00:00"/>
        <d v="2016-09-07T00:00:00"/>
        <d v="2016-03-27T00:00:00"/>
        <d v="2012-04-16T00:00:00"/>
        <d v="2014-04-15T00:00:00"/>
        <d v="2012-04-15T00:00:00"/>
        <d v="2014-04-10T00:00:00"/>
        <d v="2012-03-13T00:00:00"/>
        <d v="2012-08-29T00:00:00"/>
        <d v="2016-04-23T00:00:00"/>
        <d v="2012-01-29T00:00:00"/>
        <d v="2016-10-30T00:00:00"/>
        <d v="2013-09-03T00:00:00"/>
        <d v="2013-06-25T00:00:00"/>
        <d v="2017-01-06T00:00:00"/>
        <d v="2017-03-11T00:00:00"/>
        <d v="2013-12-01T00:00:00"/>
        <d v="2016-10-17T00:00:00"/>
        <d v="2013-04-03T00:00:00"/>
        <d v="2017-01-25T00:00:00"/>
        <d v="2016-11-22T00:00:00"/>
        <d v="2016-12-09T00:00:00"/>
        <d v="2014-03-27T00:00:00"/>
        <d v="2014-11-18T00:00:00"/>
        <d v="2016-05-23T00:00:00"/>
        <d v="2016-04-27T00:00:00"/>
        <d v="2015-12-08T00:00:00"/>
        <d v="2012-02-28T00:00:00"/>
        <d v="2016-01-04T00:00:00"/>
        <d v="2015-02-04T00:00:00"/>
        <d v="2012-05-09T00:00:00"/>
        <d v="2011-03-12T00:00:00"/>
        <d v="2012-06-29T00:00:00"/>
        <d v="2013-09-06T00:00:00"/>
        <d v="2014-06-24T00:00:00"/>
        <d v="2012-06-27T00:00:00"/>
        <d v="2013-12-07T00:00:00"/>
        <d v="2012-04-23T00:00:00"/>
        <d v="2013-01-27T00:00:00"/>
        <d v="2012-02-24T00:00:00"/>
        <d v="2012-03-14T00:00:00"/>
        <d v="2011-02-06T00:00:00"/>
        <d v="2013-06-21T00:00:00"/>
        <d v="2013-12-31T00:00:00"/>
        <d v="2012-03-10T00:00:00"/>
        <d v="2012-05-06T00:00:00"/>
        <d v="2014-08-29T00:00:00"/>
        <d v="2014-05-07T00:00:00"/>
        <d v="2014-04-19T00:00:00"/>
        <d v="2009-12-10T00:00:00"/>
        <d v="2010-02-15T00:00:00"/>
        <d v="2009-09-26T00:00:00"/>
        <d v="2014-04-03T00:00:00"/>
        <d v="2017-04-04T00:00:00"/>
        <d v="2017-03-21T00:00:00"/>
        <d v="2017-03-30T00:00:00"/>
        <d v="2017-05-01T00:00:00"/>
        <d v="2015-02-07T00:00:00"/>
        <d v="2014-05-30T00:00:00"/>
        <d v="2014-06-12T00:00:00"/>
        <d v="2014-03-09T00:00:00"/>
        <d v="2014-06-30T00:00:00"/>
        <d v="2016-10-31T00:00:00"/>
        <d v="2016-08-26T00:00:00"/>
        <d v="2015-06-07T00:00:00"/>
        <d v="2015-04-22T00:00:00"/>
        <d v="2016-02-08T00:00:00"/>
        <d v="2015-02-13T00:00:00"/>
        <d v="2016-11-26T00:00:00"/>
        <d v="2015-10-05T00:00:00"/>
        <d v="2015-07-26T00:00:00"/>
        <d v="2015-08-09T00:00:00"/>
        <d v="2015-02-26T00:00:00"/>
        <d v="2017-01-10T00:00:00"/>
        <d v="2015-01-03T00:00:00"/>
        <d v="2015-07-03T00:00:00"/>
        <d v="2016-04-14T00:00:00"/>
        <d v="2016-03-06T00:00:00"/>
        <d v="2015-08-19T00:00:00"/>
        <d v="2015-03-15T00:00:00"/>
        <d v="2015-02-19T00:00:00"/>
        <d v="2014-10-28T00:00:00"/>
        <d v="2016-02-28T00:00:00"/>
        <d v="2016-01-30T00:00:00"/>
        <d v="2015-03-18T00:00:00"/>
        <d v="2013-04-17T00:00:00"/>
        <d v="2012-09-24T00:00:00"/>
        <d v="2013-05-09T00:00:00"/>
        <d v="2012-05-11T00:00:00"/>
        <d v="2012-10-28T00:00:00"/>
        <d v="2011-02-08T00:00:00"/>
        <d v="2012-01-26T00:00:00"/>
        <d v="2010-09-04T00:00:00"/>
        <d v="2010-10-11T00:00:00"/>
        <d v="2010-07-11T00:00:00"/>
        <d v="2013-01-14T00:00:00"/>
        <d v="2012-07-28T00:00:00"/>
        <d v="2012-05-01T00:00:00"/>
        <d v="2011-08-02T00:00:00"/>
        <d v="2012-05-02T00:00:00"/>
        <d v="2011-09-16T00:00:00"/>
        <d v="2011-10-13T00:00:00"/>
        <d v="2012-05-27T00:00:00"/>
        <d v="2011-11-17T00:00:00"/>
        <d v="2013-05-10T00:00:00"/>
        <d v="2012-06-23T00:00:00"/>
        <d v="2011-01-16T00:00:00"/>
        <d v="2012-06-16T00:00:00"/>
        <d v="2013-04-29T00:00:00"/>
        <d v="2012-06-07T00:00:00"/>
        <d v="2013-03-30T00:00:00"/>
        <d v="2011-08-06T00:00:00"/>
        <d v="2015-01-28T00:00:00"/>
        <d v="2013-01-01T00:00:00"/>
        <d v="2012-06-24T00:00:00"/>
        <d v="2016-06-08T00:00:00"/>
        <d v="2015-10-04T00:00:00"/>
        <d v="2015-10-14T00:00:00"/>
        <d v="2014-12-08T00:00:00"/>
        <d v="2012-03-25T00:00:00"/>
        <d v="2015-04-20T00:00:00"/>
        <d v="2012-08-17T00:00:00"/>
        <d v="2013-07-30T00:00:00"/>
        <d v="2011-10-30T00:00:00"/>
        <d v="2013-09-26T00:00:00"/>
        <d v="2013-10-01T00:00:00"/>
        <d v="2011-01-02T00:00:00"/>
        <d v="2013-10-05T00:00:00"/>
        <d v="2015-10-08T00:00:00"/>
        <d v="2012-09-21T00:00:00"/>
        <d v="2012-05-29T00:00:00"/>
        <d v="2012-12-25T00:00:00"/>
        <d v="2014-05-16T00:00:00"/>
        <d v="2011-11-16T00:00:00"/>
        <d v="2016-10-12T00:00:00"/>
        <d v="2016-05-10T00:00:00"/>
        <d v="2015-09-17T00:00:00"/>
        <d v="2015-04-13T00:00:00"/>
        <d v="2015-11-17T00:00:00"/>
        <d v="2016-01-27T00:00:00"/>
        <d v="2012-09-13T00:00:00"/>
        <d v="2013-12-24T00:00:00"/>
        <d v="2014-04-30T00:00:00"/>
        <d v="2012-07-15T00:00:00"/>
        <d v="2012-09-22T00:00:00"/>
        <d v="2015-12-02T00:00:00"/>
        <d v="2014-02-28T00:00:00"/>
        <d v="2014-11-09T00:00:00"/>
        <d v="2015-09-09T00:00:00"/>
        <d v="2015-12-18T00:00:00"/>
        <d v="2014-12-10T00:00:00"/>
        <d v="2016-02-10T00:00:00"/>
        <d v="2015-11-25T00:00:00"/>
        <d v="2013-10-26T00:00:00"/>
        <d v="2015-12-09T00:00:00"/>
        <d v="2015-05-05T00:00:00"/>
        <d v="2015-11-10T00:00:00"/>
        <d v="2014-09-19T00:00:00"/>
        <d v="2017-03-23T00:00:00"/>
        <d v="2017-03-25T00:00:00"/>
        <d v="2016-10-04T00:00:00"/>
        <d v="2014-12-07T00:00:00"/>
        <d v="2013-09-07T00:00:00"/>
        <d v="2013-05-28T00:00:00"/>
        <d v="2013-03-14T00:00:00"/>
        <d v="2014-04-24T00:00:00"/>
        <d v="2014-05-06T00:00:00"/>
        <d v="2012-02-29T00:00:00"/>
        <d v="2012-07-01T00:00:00"/>
        <d v="2011-12-19T00:00:00"/>
        <d v="2012-08-27T00:00:00"/>
        <d v="2013-06-20T00:00:00"/>
        <d v="2013-05-25T00:00:00"/>
        <d v="2012-05-31T00:00:00"/>
        <d v="2011-08-12T00:00:00"/>
        <d v="2012-03-30T00:00:00"/>
        <d v="2014-06-06T00:00:00"/>
        <d v="2014-03-19T00:00:00"/>
        <d v="2013-10-06T00:00:00"/>
        <d v="2013-03-08T00:00:00"/>
        <d v="2017-03-10T00:00:00"/>
        <d v="2016-07-30T00:00:00"/>
        <d v="2015-01-05T00:00:00"/>
        <d v="2014-10-10T00:00:00"/>
        <d v="2015-08-07T00:00:00"/>
        <d v="2014-09-29T00:00:00"/>
        <d v="2015-04-06T00:00:00"/>
        <d v="2015-12-05T00:00:00"/>
        <d v="2016-06-04T00:00:00"/>
        <d v="2014-11-24T00:00:00"/>
        <d v="2017-01-05T00:00:00"/>
        <d v="2014-09-10T00:00:00"/>
        <d v="2015-01-06T00:00:00"/>
        <d v="2016-10-06T00:00:00"/>
        <d v="2016-07-20T00:00:00"/>
        <d v="2016-02-06T00:00:00"/>
        <d v="2016-06-09T00:00:00"/>
        <d v="2016-01-15T00:00:00"/>
        <d v="2014-08-06T00:00:00"/>
        <d v="2015-05-19T00:00:00"/>
        <d v="2015-01-24T00:00:00"/>
        <d v="2016-03-05T00:00:00"/>
        <d v="2015-02-21T00:00:00"/>
        <d v="2016-08-30T00:00:00"/>
        <d v="2014-10-13T00:00:00"/>
        <d v="2016-08-16T00:00:00"/>
        <d v="2015-06-17T00:00:00"/>
        <d v="2015-07-08T00:00:00"/>
        <d v="2016-08-17T00:00:00"/>
        <d v="2015-12-21T00:00:00"/>
        <d v="2017-01-20T00:00:00"/>
        <d v="2015-05-27T00:00:00"/>
        <d v="2012-12-27T00:00:00"/>
        <d v="2014-12-15T00:00:00"/>
        <d v="2015-02-11T00:00:00"/>
        <d v="2014-05-27T00:00:00"/>
        <d v="2012-10-07T00:00:00"/>
        <d v="2015-03-21T00:00:00"/>
        <d v="2015-09-11T00:00:00"/>
        <d v="2013-08-16T00:00:00"/>
        <d v="2010-10-02T00:00:00"/>
        <d v="2013-12-29T00:00:00"/>
        <d v="2016-02-03T00:00:00"/>
        <d v="2017-02-08T00:00:00"/>
        <d v="2014-09-30T00:00:00"/>
        <d v="2014-07-30T00:00:00"/>
        <d v="2016-07-10T00:00:00"/>
        <d v="2016-03-11T00:00:00"/>
        <d v="2015-09-20T00:00:00"/>
        <d v="2015-09-30T00:00:00"/>
        <d v="2015-08-18T00:00:00"/>
        <d v="2016-08-23T00:00:00"/>
        <d v="2016-03-28T00:00:00"/>
        <d v="2017-04-19T00:00:00"/>
        <d v="2017-04-21T00:00:00"/>
        <d v="2017-03-28T00:00:00"/>
        <d v="2017-05-04T00:00:00"/>
        <d v="2017-04-17T00:00:00"/>
        <d v="2017-03-19T00:00:00"/>
        <d v="2014-11-07T00:00:00"/>
        <d v="2012-12-07T00:00:00"/>
        <d v="2011-01-25T00:00:00"/>
        <d v="2011-05-01T00:00:00"/>
        <d v="2012-04-02T00:00:00"/>
        <d v="2013-07-23T00:00:00"/>
        <d v="2013-12-13T00:00:00"/>
        <d v="2011-02-18T00:00:00"/>
        <d v="2014-06-20T00:00:00"/>
        <d v="2012-02-01T00:00:00"/>
        <d v="2013-08-24T00:00:00"/>
        <d v="2012-06-01T00:00:00"/>
        <d v="2016-01-06T00:00:00"/>
        <d v="2016-11-05T00:00:00"/>
        <d v="2014-12-31T00:00:00"/>
        <d v="2015-09-29T00:00:00"/>
        <d v="2015-10-26T00:00:00"/>
        <d v="2016-09-08T00:00:00"/>
        <d v="2016-09-15T00:00:00"/>
        <d v="2017-02-28T00:00:00"/>
        <d v="2016-09-26T00:00:00"/>
        <d v="2015-07-28T00:00:00"/>
        <d v="2016-06-22T00:00:00"/>
        <d v="2014-07-05T00:00:00"/>
        <d v="2014-07-20T00:00:00"/>
        <d v="2015-07-31T00:00:00"/>
        <d v="2016-04-05T00:00:00"/>
        <d v="2014-10-11T00:00:00"/>
        <d v="2016-06-14T00:00:00"/>
        <d v="2015-11-30T00:00:00"/>
        <d v="2016-05-03T00:00:00"/>
        <d v="2015-05-13T00:00:00"/>
        <d v="2015-08-27T00:00:00"/>
        <d v="2015-03-11T00:00:00"/>
        <d v="2015-11-21T00:00:00"/>
        <d v="2015-06-18T00:00:00"/>
        <d v="2015-06-25T00:00:00"/>
        <d v="2014-10-26T00:00:00"/>
        <d v="2014-08-19T00:00:00"/>
        <d v="2016-08-14T00:00:00"/>
        <d v="2014-10-27T00:00:00"/>
        <d v="2015-05-17T00:00:00"/>
        <d v="2014-07-04T00:00:00"/>
        <d v="2014-05-25T00:00:00"/>
        <d v="2014-05-13T00:00:00"/>
        <d v="2016-05-11T00:00:00"/>
        <d v="2014-06-04T00:00:00"/>
        <d v="2015-02-02T00:00:00"/>
        <d v="2016-06-26T00:00:00"/>
        <d v="2015-09-01T00:00:00"/>
        <d v="2015-09-04T00:00:00"/>
        <d v="2014-05-23T00:00:00"/>
        <d v="2016-11-17T00:00:00"/>
        <d v="2016-12-06T00:00:00"/>
        <d v="2014-09-03T00:00:00"/>
        <d v="2015-01-17T00:00:00"/>
        <d v="2016-05-18T00:00:00"/>
        <d v="2016-11-20T00:00:00"/>
        <d v="2014-07-21T00:00:00"/>
        <d v="2014-07-01T00:00:00"/>
        <d v="2016-10-05T00:00:00"/>
        <d v="2016-07-11T00:00:00"/>
        <d v="2014-06-26T00:00:00"/>
        <d v="2016-01-22T00:00:00"/>
        <d v="2016-07-17T00:00:00"/>
        <d v="2015-02-10T00:00:00"/>
        <d v="2016-11-29T00:00:00"/>
        <d v="2016-11-15T00:00:00"/>
        <d v="2015-07-14T00:00:00"/>
        <d v="2014-09-09T00:00:00"/>
        <d v="2016-07-25T00:00:00"/>
        <d v="2016-05-31T00:00:00"/>
        <d v="2016-06-15T00:00:00"/>
        <d v="2015-07-20T00:00:00"/>
        <d v="2016-11-13T00:00:00"/>
        <d v="2014-11-25T00:00:00"/>
        <d v="2014-05-09T00:00:00"/>
        <d v="2014-07-22T00:00:00"/>
        <d v="2015-03-30T00:00:00"/>
        <d v="2016-02-17T00:00:00"/>
        <d v="2016-05-25T00:00:00"/>
        <d v="2016-09-06T00:00:00"/>
        <d v="2015-01-21T00:00:00"/>
        <d v="2016-12-27T00:00:00"/>
        <d v="2016-07-18T00:00:00"/>
        <d v="2017-01-26T00:00:00"/>
        <d v="2014-09-25T00:00:00"/>
      </sharedItems>
      <fieldGroup par="23" base="19">
        <rangePr groupBy="months" startDate="2009-08-11T00:00:00" endDate="2017-05-05T00:00:00"/>
        <groupItems count="14">
          <s v="&lt;8/1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5/2017"/>
        </groupItems>
      </fieldGroup>
    </cacheField>
    <cacheField name="Quarters" numFmtId="0" databaseField="0">
      <fieldGroup base="18">
        <rangePr groupBy="quarters" startDate="2009-05-17T00:00:00" endDate="2017-03-17T00:00:00"/>
        <groupItems count="6">
          <s v="&lt;5/17/2009"/>
          <s v="Qtr1"/>
          <s v="Qtr2"/>
          <s v="Qtr3"/>
          <s v="Qtr4"/>
          <s v="&gt;3/17/2017"/>
        </groupItems>
      </fieldGroup>
    </cacheField>
    <cacheField name="Years" numFmtId="0" databaseField="0">
      <fieldGroup base="18">
        <rangePr groupBy="years" startDate="2009-05-17T00:00:00" endDate="2017-03-17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7/2017"/>
        </groupItems>
      </fieldGroup>
    </cacheField>
    <cacheField name="Quarters2" numFmtId="0" databaseField="0">
      <fieldGroup base="19">
        <rangePr groupBy="quarters" startDate="2009-08-11T00:00:00" endDate="2017-05-05T00:00:00"/>
        <groupItems count="6">
          <s v="&lt;8/11/2009"/>
          <s v="Qtr1"/>
          <s v="Qtr2"/>
          <s v="Qtr3"/>
          <s v="Qtr4"/>
          <s v="&gt;5/5/2017"/>
        </groupItems>
      </fieldGroup>
    </cacheField>
    <cacheField name="Years2" numFmtId="0" databaseField="0">
      <fieldGroup base="19">
        <rangePr groupBy="years" startDate="2009-08-11T00:00:00" endDate="2017-05-05T00:00:00"/>
        <groupItems count="11">
          <s v="&lt;8/11/2009"/>
          <s v="2009"/>
          <s v="2010"/>
          <s v="2011"/>
          <s v="2012"/>
          <s v="2013"/>
          <s v="2014"/>
          <s v="2015"/>
          <s v="2016"/>
          <s v="2017"/>
          <s v="&gt;5/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6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7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29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1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23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5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6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7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3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39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1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2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3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5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6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7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4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49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14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2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3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4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45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24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55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56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57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58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59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2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4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6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66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6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68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69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0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66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7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7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7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77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78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79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2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3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84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85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86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8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88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8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84"/>
    <x v="9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1"/>
    <x v="9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2"/>
    <x v="9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93"/>
    <x v="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94"/>
    <x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95"/>
    <x v="1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96"/>
    <x v="10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97"/>
    <x v="10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98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99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0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1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2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03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04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05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06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07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08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09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0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1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2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13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14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15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16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17"/>
    <x v="1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18"/>
    <x v="1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19"/>
    <x v="1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34"/>
    <x v="3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0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1"/>
    <x v="12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22"/>
    <x v="12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23"/>
    <x v="12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24"/>
    <x v="13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25"/>
    <x v="1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26"/>
    <x v="13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27"/>
    <x v="1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28"/>
    <x v="12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29"/>
    <x v="1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0"/>
    <x v="13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1"/>
    <x v="13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32"/>
    <x v="1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33"/>
    <x v="1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34"/>
    <x v="1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35"/>
    <x v="1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36"/>
    <x v="14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20"/>
    <x v="14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37"/>
    <x v="14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38"/>
    <x v="1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39"/>
    <x v="14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0"/>
    <x v="14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54"/>
    <x v="14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41"/>
    <x v="14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42"/>
    <x v="14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43"/>
    <x v="14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44"/>
    <x v="15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45"/>
    <x v="15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6"/>
    <x v="1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39"/>
    <x v="14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46"/>
    <x v="1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47"/>
    <x v="15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48"/>
    <x v="15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49"/>
    <x v="1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50"/>
    <x v="15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51"/>
    <x v="15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29"/>
    <x v="1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52"/>
    <x v="16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86"/>
    <x v="16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53"/>
    <x v="16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32"/>
    <x v="137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54"/>
    <x v="16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55"/>
    <x v="16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56"/>
    <x v="16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57"/>
    <x v="16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46"/>
    <x v="16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58"/>
    <x v="16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59"/>
    <x v="16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60"/>
    <x v="1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61"/>
    <x v="1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62"/>
    <x v="17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63"/>
    <x v="17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34"/>
    <x v="14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64"/>
    <x v="17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65"/>
    <x v="17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66"/>
    <x v="17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67"/>
    <x v="17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68"/>
    <x v="178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69"/>
    <x v="17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7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71"/>
    <x v="18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72"/>
    <x v="18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73"/>
    <x v="18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74"/>
    <x v="1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75"/>
    <x v="18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76"/>
    <x v="18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77"/>
    <x v="18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19"/>
    <x v="18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78"/>
    <x v="18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79"/>
    <x v="18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80"/>
    <x v="19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81"/>
    <x v="19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182"/>
    <x v="19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183"/>
    <x v="19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15"/>
    <x v="19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184"/>
    <x v="19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172"/>
    <x v="19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185"/>
    <x v="19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186"/>
    <x v="19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187"/>
    <x v="19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188"/>
    <x v="2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189"/>
    <x v="18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185"/>
    <x v="1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190"/>
    <x v="20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191"/>
    <x v="9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192"/>
    <x v="2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193"/>
    <x v="20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194"/>
    <x v="2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195"/>
    <x v="20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196"/>
    <x v="4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197"/>
    <x v="12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198"/>
    <x v="20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199"/>
    <x v="20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00"/>
    <x v="20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00"/>
    <x v="20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01"/>
    <x v="2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02"/>
    <x v="2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03"/>
    <x v="21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04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05"/>
    <x v="21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114"/>
    <x v="2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06"/>
    <x v="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07"/>
    <x v="2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08"/>
    <x v="2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35"/>
    <x v="3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09"/>
    <x v="21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119"/>
    <x v="21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05"/>
    <x v="2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10"/>
    <x v="21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11"/>
    <x v="22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12"/>
    <x v="2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13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14"/>
    <x v="2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15"/>
    <x v="22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16"/>
    <x v="2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17"/>
    <x v="2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18"/>
    <x v="2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19"/>
    <x v="2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20"/>
    <x v="22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21"/>
    <x v="2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22"/>
    <x v="2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23"/>
    <x v="23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24"/>
    <x v="6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25"/>
    <x v="2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26"/>
    <x v="2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27"/>
    <x v="23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28"/>
    <x v="23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29"/>
    <x v="2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30"/>
    <x v="2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31"/>
    <x v="2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32"/>
    <x v="2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158"/>
    <x v="24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33"/>
    <x v="24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34"/>
    <x v="24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35"/>
    <x v="1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36"/>
    <x v="24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37"/>
    <x v="24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26"/>
    <x v="2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38"/>
    <x v="2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39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40"/>
    <x v="2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41"/>
    <x v="24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42"/>
    <x v="24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43"/>
    <x v="25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44"/>
    <x v="2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45"/>
    <x v="25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46"/>
    <x v="25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47"/>
    <x v="2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48"/>
    <x v="25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49"/>
    <x v="25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50"/>
    <x v="2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51"/>
    <x v="25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52"/>
    <x v="25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53"/>
    <x v="26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54"/>
    <x v="26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55"/>
    <x v="26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56"/>
    <x v="26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57"/>
    <x v="26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58"/>
    <x v="26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59"/>
    <x v="26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60"/>
    <x v="26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61"/>
    <x v="26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62"/>
    <x v="26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63"/>
    <x v="27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64"/>
    <x v="27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50"/>
    <x v="27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65"/>
    <x v="27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66"/>
    <x v="27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67"/>
    <x v="27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54"/>
    <x v="2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68"/>
    <x v="27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69"/>
    <x v="27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270"/>
    <x v="10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271"/>
    <x v="27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272"/>
    <x v="27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273"/>
    <x v="28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274"/>
    <x v="28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275"/>
    <x v="28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276"/>
    <x v="28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277"/>
    <x v="28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278"/>
    <x v="2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279"/>
    <x v="28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280"/>
    <x v="28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281"/>
    <x v="28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282"/>
    <x v="28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283"/>
    <x v="2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284"/>
    <x v="29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274"/>
    <x v="29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285"/>
    <x v="29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286"/>
    <x v="29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287"/>
    <x v="29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288"/>
    <x v="29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289"/>
    <x v="29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290"/>
    <x v="29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291"/>
    <x v="1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292"/>
    <x v="29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293"/>
    <x v="3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294"/>
    <x v="3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295"/>
    <x v="30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296"/>
    <x v="30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297"/>
    <x v="3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298"/>
    <x v="30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299"/>
    <x v="30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00"/>
    <x v="30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228"/>
    <x v="30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01"/>
    <x v="3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02"/>
    <x v="12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02"/>
    <x v="16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80"/>
    <x v="3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157"/>
    <x v="3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03"/>
    <x v="13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04"/>
    <x v="31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05"/>
    <x v="3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06"/>
    <x v="3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07"/>
    <x v="31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08"/>
    <x v="3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09"/>
    <x v="31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117"/>
    <x v="3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10"/>
    <x v="31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80"/>
    <x v="32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11"/>
    <x v="32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12"/>
    <x v="3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13"/>
    <x v="3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14"/>
    <x v="3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15"/>
    <x v="3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16"/>
    <x v="32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203"/>
    <x v="21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17"/>
    <x v="32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18"/>
    <x v="3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19"/>
    <x v="32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00"/>
    <x v="3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20"/>
    <x v="31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2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22"/>
    <x v="33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2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24"/>
    <x v="3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25"/>
    <x v="33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26"/>
    <x v="33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27"/>
    <x v="7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28"/>
    <x v="27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29"/>
    <x v="33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30"/>
    <x v="33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165"/>
    <x v="17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31"/>
    <x v="33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32"/>
    <x v="33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33"/>
    <x v="3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34"/>
    <x v="3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35"/>
    <x v="34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36"/>
    <x v="3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80"/>
    <x v="31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37"/>
    <x v="3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99"/>
    <x v="34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38"/>
    <x v="34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39"/>
    <x v="34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40"/>
    <x v="27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41"/>
    <x v="34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42"/>
    <x v="34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20"/>
    <x v="34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43"/>
    <x v="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20"/>
    <x v="34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44"/>
    <x v="34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45"/>
    <x v="10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09"/>
    <x v="35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46"/>
    <x v="3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47"/>
    <x v="35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48"/>
    <x v="35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49"/>
    <x v="35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50"/>
    <x v="25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51"/>
    <x v="35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52"/>
    <x v="35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53"/>
    <x v="3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54"/>
    <x v="35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355"/>
    <x v="35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356"/>
    <x v="3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357"/>
    <x v="36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358"/>
    <x v="36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359"/>
    <x v="36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345"/>
    <x v="3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242"/>
    <x v="36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360"/>
    <x v="36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361"/>
    <x v="36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362"/>
    <x v="36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141"/>
    <x v="14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363"/>
    <x v="36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75"/>
    <x v="36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364"/>
    <x v="37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365"/>
    <x v="37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116"/>
    <x v="18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366"/>
    <x v="37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367"/>
    <x v="37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36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369"/>
    <x v="37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370"/>
    <x v="37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0"/>
    <x v="20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371"/>
    <x v="37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372"/>
    <x v="3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272"/>
    <x v="3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373"/>
    <x v="37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374"/>
    <x v="38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375"/>
    <x v="38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122"/>
    <x v="1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376"/>
    <x v="38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377"/>
    <x v="38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378"/>
    <x v="1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174"/>
    <x v="3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379"/>
    <x v="38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380"/>
    <x v="38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381"/>
    <x v="38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382"/>
    <x v="38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383"/>
    <x v="38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384"/>
    <x v="39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385"/>
    <x v="18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386"/>
    <x v="39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387"/>
    <x v="39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388"/>
    <x v="39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389"/>
    <x v="39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390"/>
    <x v="23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207"/>
    <x v="31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391"/>
    <x v="39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392"/>
    <x v="39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37"/>
    <x v="39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393"/>
    <x v="39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394"/>
    <x v="39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395"/>
    <x v="4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396"/>
    <x v="4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397"/>
    <x v="39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134"/>
    <x v="17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398"/>
    <x v="4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399"/>
    <x v="40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00"/>
    <x v="1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01"/>
    <x v="40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02"/>
    <x v="40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03"/>
    <x v="40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04"/>
    <x v="89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05"/>
    <x v="36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06"/>
    <x v="407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07"/>
    <x v="40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08"/>
    <x v="40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09"/>
    <x v="4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10"/>
    <x v="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11"/>
    <x v="4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12"/>
    <x v="4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13"/>
    <x v="4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14"/>
    <x v="4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15"/>
    <x v="4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18"/>
    <x v="1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16"/>
    <x v="4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17"/>
    <x v="41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18"/>
    <x v="41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99"/>
    <x v="42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19"/>
    <x v="4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146"/>
    <x v="42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20"/>
    <x v="4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21"/>
    <x v="42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22"/>
    <x v="4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23"/>
    <x v="42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24"/>
    <x v="36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25"/>
    <x v="4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26"/>
    <x v="4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27"/>
    <x v="42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212"/>
    <x v="4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28"/>
    <x v="43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274"/>
    <x v="2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29"/>
    <x v="4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30"/>
    <x v="43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117"/>
    <x v="31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31"/>
    <x v="15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148"/>
    <x v="434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32"/>
    <x v="4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33"/>
    <x v="14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34"/>
    <x v="4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35"/>
    <x v="4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436"/>
    <x v="43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437"/>
    <x v="43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438"/>
    <x v="4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439"/>
    <x v="44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440"/>
    <x v="44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25"/>
    <x v="44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441"/>
    <x v="44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442"/>
    <x v="4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443"/>
    <x v="44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444"/>
    <x v="447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445"/>
    <x v="44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446"/>
    <x v="44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447"/>
    <x v="45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448"/>
    <x v="45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449"/>
    <x v="45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450"/>
    <x v="45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451"/>
    <x v="4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452"/>
    <x v="45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453"/>
    <x v="4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454"/>
    <x v="45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455"/>
    <x v="45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456"/>
    <x v="45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457"/>
    <x v="46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458"/>
    <x v="46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459"/>
    <x v="46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460"/>
    <x v="46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461"/>
    <x v="46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416"/>
    <x v="18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462"/>
    <x v="46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463"/>
    <x v="46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464"/>
    <x v="46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465"/>
    <x v="46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466"/>
    <x v="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201"/>
    <x v="46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47"/>
    <x v="47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165"/>
    <x v="1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467"/>
    <x v="4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468"/>
    <x v="47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291"/>
    <x v="10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469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193"/>
    <x v="47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373"/>
    <x v="4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470"/>
    <x v="47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471"/>
    <x v="47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47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473"/>
    <x v="47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474"/>
    <x v="47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475"/>
    <x v="47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476"/>
    <x v="48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321"/>
    <x v="48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477"/>
    <x v="48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478"/>
    <x v="3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455"/>
    <x v="48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479"/>
    <x v="48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480"/>
    <x v="48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481"/>
    <x v="48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482"/>
    <x v="48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483"/>
    <x v="48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296"/>
    <x v="48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210"/>
    <x v="49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484"/>
    <x v="49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485"/>
    <x v="49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486"/>
    <x v="49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487"/>
    <x v="49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488"/>
    <x v="49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189"/>
    <x v="18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489"/>
    <x v="49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490"/>
    <x v="49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491"/>
    <x v="49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492"/>
    <x v="49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493"/>
    <x v="5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461"/>
    <x v="50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468"/>
    <x v="4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494"/>
    <x v="44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495"/>
    <x v="5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496"/>
    <x v="50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497"/>
    <x v="50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498"/>
    <x v="50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499"/>
    <x v="50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00"/>
    <x v="50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01"/>
    <x v="50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131"/>
    <x v="3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02"/>
    <x v="33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132"/>
    <x v="13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03"/>
    <x v="50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468"/>
    <x v="51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04"/>
    <x v="5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05"/>
    <x v="51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495"/>
    <x v="5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467"/>
    <x v="48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211"/>
    <x v="5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368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06"/>
    <x v="14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07"/>
    <x v="5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9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08"/>
    <x v="51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290"/>
    <x v="51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09"/>
    <x v="5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10"/>
    <x v="51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136"/>
    <x v="52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511"/>
    <x v="5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138"/>
    <x v="5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512"/>
    <x v="14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"/>
    <x v="5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513"/>
    <x v="5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514"/>
    <x v="52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515"/>
    <x v="5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516"/>
    <x v="52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517"/>
    <x v="5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518"/>
    <x v="52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519"/>
    <x v="20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520"/>
    <x v="53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521"/>
    <x v="7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522"/>
    <x v="15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523"/>
    <x v="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524"/>
    <x v="53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525"/>
    <x v="5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519"/>
    <x v="35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25"/>
    <x v="53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526"/>
    <x v="53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527"/>
    <x v="5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528"/>
    <x v="53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529"/>
    <x v="5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530"/>
    <x v="45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531"/>
    <x v="5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532"/>
    <x v="5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533"/>
    <x v="15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206"/>
    <x v="54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534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535"/>
    <x v="54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453"/>
    <x v="54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536"/>
    <x v="543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537"/>
    <x v="54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538"/>
    <x v="30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200"/>
    <x v="54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539"/>
    <x v="54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540"/>
    <x v="5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541"/>
    <x v="54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312"/>
    <x v="54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542"/>
    <x v="55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543"/>
    <x v="55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544"/>
    <x v="55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544"/>
    <x v="55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545"/>
    <x v="31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546"/>
    <x v="1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5"/>
    <x v="16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547"/>
    <x v="5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191"/>
    <x v="55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548"/>
    <x v="55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549"/>
    <x v="55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550"/>
    <x v="55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551"/>
    <x v="55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465"/>
    <x v="56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544"/>
    <x v="20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321"/>
    <x v="48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552"/>
    <x v="56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349"/>
    <x v="35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289"/>
    <x v="56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467"/>
    <x v="50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553"/>
    <x v="5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554"/>
    <x v="56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555"/>
    <x v="56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22"/>
    <x v="56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556"/>
    <x v="56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319"/>
    <x v="1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294"/>
    <x v="56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557"/>
    <x v="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495"/>
    <x v="56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558"/>
    <x v="57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173"/>
    <x v="57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538"/>
    <x v="57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559"/>
    <x v="57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184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557"/>
    <x v="57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41"/>
    <x v="5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490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560"/>
    <x v="5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561"/>
    <x v="57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562"/>
    <x v="50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172"/>
    <x v="18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563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564"/>
    <x v="57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565"/>
    <x v="3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566"/>
    <x v="45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567"/>
    <x v="57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40"/>
    <x v="57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568"/>
    <x v="47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165"/>
    <x v="58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310"/>
    <x v="3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465"/>
    <x v="58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569"/>
    <x v="58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464"/>
    <x v="58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570"/>
    <x v="58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571"/>
    <x v="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572"/>
    <x v="58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471"/>
    <x v="47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573"/>
    <x v="58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493"/>
    <x v="58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18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574"/>
    <x v="58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575"/>
    <x v="46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576"/>
    <x v="58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577"/>
    <x v="5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165"/>
    <x v="9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578"/>
    <x v="59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578"/>
    <x v="59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483"/>
    <x v="35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292"/>
    <x v="59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60"/>
    <x v="59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510"/>
    <x v="5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400"/>
    <x v="59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579"/>
    <x v="35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580"/>
    <x v="59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52"/>
    <x v="59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581"/>
    <x v="59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424"/>
    <x v="47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582"/>
    <x v="32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583"/>
    <x v="41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416"/>
    <x v="18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584"/>
    <x v="59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585"/>
    <x v="59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14"/>
    <x v="6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586"/>
    <x v="60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293"/>
    <x v="6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587"/>
    <x v="60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588"/>
    <x v="6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589"/>
    <x v="60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590"/>
    <x v="6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591"/>
    <x v="60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592"/>
    <x v="60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593"/>
    <x v="60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594"/>
    <x v="26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595"/>
    <x v="6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363"/>
    <x v="61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302"/>
    <x v="16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506"/>
    <x v="6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596"/>
    <x v="6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597"/>
    <x v="39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598"/>
    <x v="3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599"/>
    <x v="5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600"/>
    <x v="21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224"/>
    <x v="6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601"/>
    <x v="6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350"/>
    <x v="4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602"/>
    <x v="6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603"/>
    <x v="61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442"/>
    <x v="6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604"/>
    <x v="6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527"/>
    <x v="6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605"/>
    <x v="6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606"/>
    <x v="62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607"/>
    <x v="62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608"/>
    <x v="6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609"/>
    <x v="6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610"/>
    <x v="6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611"/>
    <x v="6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612"/>
    <x v="6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613"/>
    <x v="6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614"/>
    <x v="62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38"/>
    <x v="63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615"/>
    <x v="63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616"/>
    <x v="6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617"/>
    <x v="63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618"/>
    <x v="63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619"/>
    <x v="63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480"/>
    <x v="48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487"/>
    <x v="49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117"/>
    <x v="3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620"/>
    <x v="6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413"/>
    <x v="63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621"/>
    <x v="62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622"/>
    <x v="6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623"/>
    <x v="6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545"/>
    <x v="64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63"/>
    <x v="6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624"/>
    <x v="64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625"/>
    <x v="18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626"/>
    <x v="6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627"/>
    <x v="64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628"/>
    <x v="64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629"/>
    <x v="64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83"/>
    <x v="64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630"/>
    <x v="64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99"/>
    <x v="25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631"/>
    <x v="64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632"/>
    <x v="64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633"/>
    <x v="24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261"/>
    <x v="26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634"/>
    <x v="6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635"/>
    <x v="6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636"/>
    <x v="65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103"/>
    <x v="6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637"/>
    <x v="65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638"/>
    <x v="65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639"/>
    <x v="6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640"/>
    <x v="65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641"/>
    <x v="65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66"/>
    <x v="65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121"/>
    <x v="3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66"/>
    <x v="25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371"/>
    <x v="37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642"/>
    <x v="66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643"/>
    <x v="66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644"/>
    <x v="66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645"/>
    <x v="66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646"/>
    <x v="66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347"/>
    <x v="35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312"/>
    <x v="5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647"/>
    <x v="22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648"/>
    <x v="66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643"/>
    <x v="28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649"/>
    <x v="66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650"/>
    <x v="29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651"/>
    <x v="66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652"/>
    <x v="26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653"/>
    <x v="66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654"/>
    <x v="66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655"/>
    <x v="28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656"/>
    <x v="67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657"/>
    <x v="67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658"/>
    <x v="67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304"/>
    <x v="51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659"/>
    <x v="67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502"/>
    <x v="67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660"/>
    <x v="67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661"/>
    <x v="67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662"/>
    <x v="37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663"/>
    <x v="67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664"/>
    <x v="2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665"/>
    <x v="67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666"/>
    <x v="679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66"/>
    <x v="25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667"/>
    <x v="68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668"/>
    <x v="4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669"/>
    <x v="68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670"/>
    <x v="4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671"/>
    <x v="68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672"/>
    <x v="68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673"/>
    <x v="68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340"/>
    <x v="6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674"/>
    <x v="68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675"/>
    <x v="68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348"/>
    <x v="6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676"/>
    <x v="58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124"/>
    <x v="47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677"/>
    <x v="68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678"/>
    <x v="68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189"/>
    <x v="18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353"/>
    <x v="69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679"/>
    <x v="33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680"/>
    <x v="69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681"/>
    <x v="51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682"/>
    <x v="69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487"/>
    <x v="49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683"/>
    <x v="69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684"/>
    <x v="69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685"/>
    <x v="69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0"/>
    <x v="54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197"/>
    <x v="69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686"/>
    <x v="15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687"/>
    <x v="58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688"/>
    <x v="69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689"/>
    <x v="69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690"/>
    <x v="6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691"/>
    <x v="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692"/>
    <x v="70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693"/>
    <x v="1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694"/>
    <x v="7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695"/>
    <x v="70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696"/>
    <x v="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697"/>
    <x v="70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698"/>
    <x v="70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278"/>
    <x v="28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259"/>
    <x v="70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699"/>
    <x v="7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185"/>
    <x v="70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636"/>
    <x v="70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363"/>
    <x v="61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95"/>
    <x v="10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700"/>
    <x v="7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701"/>
    <x v="7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702"/>
    <x v="7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703"/>
    <x v="71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704"/>
    <x v="7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705"/>
    <x v="24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212"/>
    <x v="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706"/>
    <x v="7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707"/>
    <x v="7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708"/>
    <x v="7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39"/>
    <x v="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687"/>
    <x v="71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29"/>
    <x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709"/>
    <x v="9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419"/>
    <x v="42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52"/>
    <x v="59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221"/>
    <x v="71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710"/>
    <x v="72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711"/>
    <x v="72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712"/>
    <x v="3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713"/>
    <x v="72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457"/>
    <x v="7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714"/>
    <x v="72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599"/>
    <x v="72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236"/>
    <x v="61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208"/>
    <x v="2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715"/>
    <x v="7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716"/>
    <x v="7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717"/>
    <x v="728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718"/>
    <x v="72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719"/>
    <x v="73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572"/>
    <x v="17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720"/>
    <x v="73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721"/>
    <x v="7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722"/>
    <x v="7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630"/>
    <x v="64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723"/>
    <x v="7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724"/>
    <x v="73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41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433"/>
    <x v="73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725"/>
    <x v="73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574"/>
    <x v="73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726"/>
    <x v="7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21"/>
    <x v="74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320"/>
    <x v="34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727"/>
    <x v="7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728"/>
    <x v="74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729"/>
    <x v="74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225"/>
    <x v="74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730"/>
    <x v="74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586"/>
    <x v="60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731"/>
    <x v="74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732"/>
    <x v="64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733"/>
    <x v="74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734"/>
    <x v="74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735"/>
    <x v="74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338"/>
    <x v="75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736"/>
    <x v="75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737"/>
    <x v="75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738"/>
    <x v="75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739"/>
    <x v="68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170"/>
    <x v="5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740"/>
    <x v="75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741"/>
    <x v="5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742"/>
    <x v="75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743"/>
    <x v="75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744"/>
    <x v="75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115"/>
    <x v="75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125"/>
    <x v="75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488"/>
    <x v="495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745"/>
    <x v="7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746"/>
    <x v="76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562"/>
    <x v="76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747"/>
    <x v="7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748"/>
    <x v="76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749"/>
    <x v="20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313"/>
    <x v="76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750"/>
    <x v="76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751"/>
    <x v="5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508"/>
    <x v="76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752"/>
    <x v="76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1"/>
    <x v="30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753"/>
    <x v="76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754"/>
    <x v="77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755"/>
    <x v="77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756"/>
    <x v="77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555"/>
    <x v="69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757"/>
    <x v="77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758"/>
    <x v="7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323"/>
    <x v="77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179"/>
    <x v="77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86"/>
    <x v="77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309"/>
    <x v="2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171"/>
    <x v="77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759"/>
    <x v="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760"/>
    <x v="77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536"/>
    <x v="78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293"/>
    <x v="55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761"/>
    <x v="78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762"/>
    <x v="78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763"/>
    <x v="7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26"/>
    <x v="32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449"/>
    <x v="45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113"/>
    <x v="11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764"/>
    <x v="7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750"/>
    <x v="50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765"/>
    <x v="7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27"/>
    <x v="48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766"/>
    <x v="8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767"/>
    <x v="78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768"/>
    <x v="78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159"/>
    <x v="77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769"/>
    <x v="78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301"/>
    <x v="78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770"/>
    <x v="79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771"/>
    <x v="32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510"/>
    <x v="79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772"/>
    <x v="79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582"/>
    <x v="79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773"/>
    <x v="79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774"/>
    <x v="79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775"/>
    <x v="30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86"/>
    <x v="48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776"/>
    <x v="2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777"/>
    <x v="79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493"/>
    <x v="5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476"/>
    <x v="79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778"/>
    <x v="79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483"/>
    <x v="35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779"/>
    <x v="79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780"/>
    <x v="8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781"/>
    <x v="68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782"/>
    <x v="5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212"/>
    <x v="8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765"/>
    <x v="80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783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537"/>
    <x v="54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758"/>
    <x v="80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784"/>
    <x v="80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469"/>
    <x v="67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93"/>
    <x v="4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785"/>
    <x v="21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47"/>
    <x v="23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309"/>
    <x v="8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786"/>
    <x v="21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337"/>
    <x v="80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503"/>
    <x v="50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332"/>
    <x v="7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16"/>
    <x v="8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787"/>
    <x v="80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788"/>
    <x v="8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789"/>
    <x v="8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27"/>
    <x v="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523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294"/>
    <x v="8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790"/>
    <x v="1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791"/>
    <x v="8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792"/>
    <x v="8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793"/>
    <x v="8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349"/>
    <x v="8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486"/>
    <x v="8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569"/>
    <x v="8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449"/>
    <x v="8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794"/>
    <x v="8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41"/>
    <x v="8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795"/>
    <x v="81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415"/>
    <x v="4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796"/>
    <x v="82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797"/>
    <x v="82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798"/>
    <x v="8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799"/>
    <x v="77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800"/>
    <x v="5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460"/>
    <x v="8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801"/>
    <x v="8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295"/>
    <x v="8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527"/>
    <x v="6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802"/>
    <x v="8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803"/>
    <x v="82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804"/>
    <x v="82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36"/>
    <x v="82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57"/>
    <x v="3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97"/>
    <x v="69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805"/>
    <x v="83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72"/>
    <x v="78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806"/>
    <x v="8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739"/>
    <x v="8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807"/>
    <x v="83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808"/>
    <x v="8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809"/>
    <x v="36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810"/>
    <x v="8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811"/>
    <x v="83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421"/>
    <x v="83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384"/>
    <x v="39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812"/>
    <x v="36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813"/>
    <x v="83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58"/>
    <x v="8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814"/>
    <x v="84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400"/>
    <x v="3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815"/>
    <x v="8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816"/>
    <x v="84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231"/>
    <x v="54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817"/>
    <x v="84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818"/>
    <x v="84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819"/>
    <x v="8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6"/>
    <x v="15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599"/>
    <x v="84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820"/>
    <x v="54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821"/>
    <x v="84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822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823"/>
    <x v="84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824"/>
    <x v="84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825"/>
    <x v="85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826"/>
    <x v="85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610"/>
    <x v="6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39"/>
    <x v="77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76"/>
    <x v="8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827"/>
    <x v="85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828"/>
    <x v="85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807"/>
    <x v="85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829"/>
    <x v="85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396"/>
    <x v="40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206"/>
    <x v="2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769"/>
    <x v="49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380"/>
    <x v="85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830"/>
    <x v="3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831"/>
    <x v="85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832"/>
    <x v="85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833"/>
    <x v="25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576"/>
    <x v="58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834"/>
    <x v="8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747"/>
    <x v="763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835"/>
    <x v="9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836"/>
    <x v="8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837"/>
    <x v="76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60"/>
    <x v="52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838"/>
    <x v="86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457"/>
    <x v="72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839"/>
    <x v="86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51"/>
    <x v="5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414"/>
    <x v="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840"/>
    <x v="86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841"/>
    <x v="27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842"/>
    <x v="86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843"/>
    <x v="86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668"/>
    <x v="4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571"/>
    <x v="2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844"/>
    <x v="86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469"/>
    <x v="67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308"/>
    <x v="48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845"/>
    <x v="76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526"/>
    <x v="53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846"/>
    <x v="44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847"/>
    <x v="86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848"/>
    <x v="8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849"/>
    <x v="18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35"/>
    <x v="86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4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850"/>
    <x v="86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851"/>
    <x v="87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852"/>
    <x v="2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60"/>
    <x v="17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205"/>
    <x v="21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487"/>
    <x v="49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27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853"/>
    <x v="87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854"/>
    <x v="87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823"/>
    <x v="87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855"/>
    <x v="48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856"/>
    <x v="87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300"/>
    <x v="18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25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453"/>
    <x v="45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33"/>
    <x v="12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512"/>
    <x v="14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857"/>
    <x v="54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60"/>
    <x v="52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858"/>
    <x v="8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797"/>
    <x v="87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859"/>
    <x v="87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860"/>
    <x v="58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750"/>
    <x v="50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825"/>
    <x v="8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861"/>
    <x v="87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449"/>
    <x v="45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862"/>
    <x v="57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2"/>
    <x v="8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53"/>
    <x v="84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863"/>
    <x v="46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72"/>
    <x v="88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864"/>
    <x v="8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04"/>
    <x v="1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34"/>
    <x v="3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29"/>
    <x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865"/>
    <x v="88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8"/>
    <x v="88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866"/>
    <x v="88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740"/>
    <x v="80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867"/>
    <x v="88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400"/>
    <x v="15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373"/>
    <x v="47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868"/>
    <x v="88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46"/>
    <x v="16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869"/>
    <x v="88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682"/>
    <x v="88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79"/>
    <x v="88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540"/>
    <x v="88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870"/>
    <x v="2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33"/>
    <x v="80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65"/>
    <x v="7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871"/>
    <x v="89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872"/>
    <x v="17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873"/>
    <x v="46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874"/>
    <x v="89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875"/>
    <x v="8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876"/>
    <x v="8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316"/>
    <x v="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450"/>
    <x v="89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561"/>
    <x v="89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51"/>
    <x v="89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600"/>
    <x v="48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877"/>
    <x v="69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878"/>
    <x v="89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879"/>
    <x v="89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880"/>
    <x v="3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316"/>
    <x v="89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496"/>
    <x v="50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305"/>
    <x v="89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457"/>
    <x v="7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386"/>
    <x v="39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881"/>
    <x v="54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882"/>
    <x v="31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7"/>
    <x v="9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455"/>
    <x v="1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883"/>
    <x v="9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884"/>
    <x v="90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403"/>
    <x v="2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885"/>
    <x v="90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489"/>
    <x v="49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297"/>
    <x v="30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886"/>
    <x v="12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343"/>
    <x v="90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887"/>
    <x v="63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888"/>
    <x v="20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889"/>
    <x v="90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890"/>
    <x v="90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891"/>
    <x v="90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892"/>
    <x v="27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412"/>
    <x v="90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893"/>
    <x v="9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894"/>
    <x v="40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895"/>
    <x v="9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514"/>
    <x v="7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257"/>
    <x v="68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896"/>
    <x v="91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897"/>
    <x v="9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74"/>
    <x v="91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592"/>
    <x v="91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898"/>
    <x v="9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591"/>
    <x v="11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899"/>
    <x v="91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900"/>
    <x v="9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675"/>
    <x v="9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901"/>
    <x v="9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902"/>
    <x v="43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328"/>
    <x v="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903"/>
    <x v="9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904"/>
    <x v="92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905"/>
    <x v="2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906"/>
    <x v="92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907"/>
    <x v="3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908"/>
    <x v="92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708"/>
    <x v="9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361"/>
    <x v="92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59"/>
    <x v="77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909"/>
    <x v="92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596"/>
    <x v="3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910"/>
    <x v="92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911"/>
    <x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697"/>
    <x v="70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912"/>
    <x v="67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597"/>
    <x v="92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913"/>
    <x v="92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914"/>
    <x v="92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832"/>
    <x v="93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399"/>
    <x v="9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915"/>
    <x v="93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432"/>
    <x v="9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916"/>
    <x v="93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917"/>
    <x v="9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918"/>
    <x v="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272"/>
    <x v="37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919"/>
    <x v="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920"/>
    <x v="93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872"/>
    <x v="1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630"/>
    <x v="93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921"/>
    <x v="93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922"/>
    <x v="9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923"/>
    <x v="94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82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370"/>
    <x v="858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924"/>
    <x v="94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925"/>
    <x v="94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926"/>
    <x v="85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927"/>
    <x v="94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65"/>
    <x v="86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53"/>
    <x v="2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397"/>
    <x v="94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396"/>
    <x v="94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928"/>
    <x v="94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929"/>
    <x v="94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519"/>
    <x v="2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930"/>
    <x v="5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759"/>
    <x v="19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357"/>
    <x v="32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931"/>
    <x v="9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293"/>
    <x v="6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932"/>
    <x v="86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31"/>
    <x v="8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933"/>
    <x v="94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934"/>
    <x v="95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801"/>
    <x v="46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99"/>
    <x v="1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856"/>
    <x v="87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935"/>
    <x v="95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936"/>
    <x v="9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362"/>
    <x v="95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782"/>
    <x v="61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937"/>
    <x v="20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768"/>
    <x v="95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938"/>
    <x v="95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72"/>
    <x v="95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427"/>
    <x v="87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508"/>
    <x v="95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63"/>
    <x v="1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72"/>
    <x v="95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931"/>
    <x v="36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939"/>
    <x v="95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940"/>
    <x v="9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559"/>
    <x v="96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941"/>
    <x v="96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847"/>
    <x v="7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942"/>
    <x v="96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44"/>
    <x v="96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943"/>
    <x v="96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944"/>
    <x v="9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945"/>
    <x v="22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852"/>
    <x v="56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870"/>
    <x v="96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209"/>
    <x v="9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320"/>
    <x v="7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946"/>
    <x v="5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947"/>
    <x v="9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883"/>
    <x v="9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948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949"/>
    <x v="97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950"/>
    <x v="97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551"/>
    <x v="49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69"/>
    <x v="1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951"/>
    <x v="88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952"/>
    <x v="87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323"/>
    <x v="77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209"/>
    <x v="97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478"/>
    <x v="97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953"/>
    <x v="17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681"/>
    <x v="75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431"/>
    <x v="97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954"/>
    <x v="97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955"/>
    <x v="97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837"/>
    <x v="55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956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51"/>
    <x v="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741"/>
    <x v="97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20"/>
    <x v="13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957"/>
    <x v="94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481"/>
    <x v="48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958"/>
    <x v="97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959"/>
    <x v="97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284"/>
    <x v="64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960"/>
    <x v="98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961"/>
    <x v="98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962"/>
    <x v="98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868"/>
    <x v="98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963"/>
    <x v="98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9"/>
    <x v="59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859"/>
    <x v="9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503"/>
    <x v="5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964"/>
    <x v="17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80"/>
    <x v="3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786"/>
    <x v="98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734"/>
    <x v="98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399"/>
    <x v="7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302"/>
    <x v="35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664"/>
    <x v="98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965"/>
    <x v="7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386"/>
    <x v="39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966"/>
    <x v="98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579"/>
    <x v="6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936"/>
    <x v="45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967"/>
    <x v="99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207"/>
    <x v="2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968"/>
    <x v="5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779"/>
    <x v="79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969"/>
    <x v="99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970"/>
    <x v="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53"/>
    <x v="99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470"/>
    <x v="3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293"/>
    <x v="60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785"/>
    <x v="99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566"/>
    <x v="77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971"/>
    <x v="99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972"/>
    <x v="3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514"/>
    <x v="32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374"/>
    <x v="7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973"/>
    <x v="99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974"/>
    <x v="59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966"/>
    <x v="98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975"/>
    <x v="9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976"/>
    <x v="9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378"/>
    <x v="1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977"/>
    <x v="4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978"/>
    <x v="48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979"/>
    <x v="99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930"/>
    <x v="2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980"/>
    <x v="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35"/>
    <x v="10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981"/>
    <x v="18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213"/>
    <x v="100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557"/>
    <x v="100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80"/>
    <x v="31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43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830"/>
    <x v="100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560"/>
    <x v="100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782"/>
    <x v="6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69"/>
    <x v="100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982"/>
    <x v="100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461"/>
    <x v="20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983"/>
    <x v="80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800"/>
    <x v="5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762"/>
    <x v="78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984"/>
    <x v="95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985"/>
    <x v="78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986"/>
    <x v="19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706"/>
    <x v="100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765"/>
    <x v="78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483"/>
    <x v="100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853"/>
    <x v="8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987"/>
    <x v="56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988"/>
    <x v="10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805"/>
    <x v="101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511"/>
    <x v="76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647"/>
    <x v="4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537"/>
    <x v="54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9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742"/>
    <x v="101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989"/>
    <x v="5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990"/>
    <x v="3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991"/>
    <x v="76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992"/>
    <x v="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43"/>
    <x v="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955"/>
    <x v="97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993"/>
    <x v="10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533"/>
    <x v="1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98"/>
    <x v="101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982"/>
    <x v="100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544"/>
    <x v="1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994"/>
    <x v="98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995"/>
    <x v="1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871"/>
    <x v="10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"/>
    <x v="96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519"/>
    <x v="64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996"/>
    <x v="100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550"/>
    <x v="101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997"/>
    <x v="10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998"/>
    <x v="10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999"/>
    <x v="69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547"/>
    <x v="41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929"/>
    <x v="94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784"/>
    <x v="10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527"/>
    <x v="65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000"/>
    <x v="10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001"/>
    <x v="32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75"/>
    <x v="10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002"/>
    <x v="10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003"/>
    <x v="37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004"/>
    <x v="10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005"/>
    <x v="102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765"/>
    <x v="102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272"/>
    <x v="37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713"/>
    <x v="102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006"/>
    <x v="102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007"/>
    <x v="103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511"/>
    <x v="76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008"/>
    <x v="10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896"/>
    <x v="103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381"/>
    <x v="38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484"/>
    <x v="4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009"/>
    <x v="10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010"/>
    <x v="10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369"/>
    <x v="40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341"/>
    <x v="27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963"/>
    <x v="10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387"/>
    <x v="39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011"/>
    <x v="27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012"/>
    <x v="95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013"/>
    <x v="103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540"/>
    <x v="2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200"/>
    <x v="54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790"/>
    <x v="103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014"/>
    <x v="103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015"/>
    <x v="10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016"/>
    <x v="104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439"/>
    <x v="5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017"/>
    <x v="104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018"/>
    <x v="104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34"/>
    <x v="3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019"/>
    <x v="104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400"/>
    <x v="104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020"/>
    <x v="6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33"/>
    <x v="77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378"/>
    <x v="19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01"/>
    <x v="104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321"/>
    <x v="48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021"/>
    <x v="77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501"/>
    <x v="104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766"/>
    <x v="104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820"/>
    <x v="104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022"/>
    <x v="57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023"/>
    <x v="104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82"/>
    <x v="105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974"/>
    <x v="105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567"/>
    <x v="10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213"/>
    <x v="79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79"/>
    <x v="58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024"/>
    <x v="105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025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026"/>
    <x v="10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027"/>
    <x v="7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028"/>
    <x v="87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6"/>
    <x v="40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029"/>
    <x v="33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551"/>
    <x v="5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459"/>
    <x v="8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75"/>
    <x v="18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030"/>
    <x v="105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031"/>
    <x v="76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68"/>
    <x v="17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032"/>
    <x v="105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777"/>
    <x v="30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851"/>
    <x v="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32"/>
    <x v="1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373"/>
    <x v="4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981"/>
    <x v="3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991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033"/>
    <x v="8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26"/>
    <x v="13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034"/>
    <x v="105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035"/>
    <x v="7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036"/>
    <x v="86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037"/>
    <x v="105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847"/>
    <x v="94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34"/>
    <x v="53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852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866"/>
    <x v="58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322"/>
    <x v="33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32"/>
    <x v="105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200"/>
    <x v="106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557"/>
    <x v="55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038"/>
    <x v="106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32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039"/>
    <x v="106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040"/>
    <x v="106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530"/>
    <x v="45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041"/>
    <x v="3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710"/>
    <x v="77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31"/>
    <x v="3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524"/>
    <x v="106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985"/>
    <x v="106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855"/>
    <x v="106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293"/>
    <x v="10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396"/>
    <x v="87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322"/>
    <x v="79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042"/>
    <x v="106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043"/>
    <x v="10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044"/>
    <x v="107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045"/>
    <x v="85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046"/>
    <x v="107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047"/>
    <x v="34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048"/>
    <x v="92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647"/>
    <x v="107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049"/>
    <x v="107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203"/>
    <x v="2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050"/>
    <x v="107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051"/>
    <x v="9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052"/>
    <x v="107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053"/>
    <x v="94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431"/>
    <x v="107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517"/>
    <x v="58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054"/>
    <x v="10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055"/>
    <x v="10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056"/>
    <x v="10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057"/>
    <x v="7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27"/>
    <x v="89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522"/>
    <x v="49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549"/>
    <x v="87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0"/>
    <x v="25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982"/>
    <x v="108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058"/>
    <x v="80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059"/>
    <x v="108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060"/>
    <x v="108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759"/>
    <x v="108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061"/>
    <x v="108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470"/>
    <x v="108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552"/>
    <x v="50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46"/>
    <x v="16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918"/>
    <x v="46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0"/>
    <x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582"/>
    <x v="55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062"/>
    <x v="108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879"/>
    <x v="50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203"/>
    <x v="30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063"/>
    <x v="97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242"/>
    <x v="108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064"/>
    <x v="108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065"/>
    <x v="108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066"/>
    <x v="109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067"/>
    <x v="1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068"/>
    <x v="109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069"/>
    <x v="109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070"/>
    <x v="109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76"/>
    <x v="109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071"/>
    <x v="109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900"/>
    <x v="109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590"/>
    <x v="109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719"/>
    <x v="103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072"/>
    <x v="10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71"/>
    <x v="11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073"/>
    <x v="110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074"/>
    <x v="26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075"/>
    <x v="110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076"/>
    <x v="19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927"/>
    <x v="110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722"/>
    <x v="7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215"/>
    <x v="11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077"/>
    <x v="110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423"/>
    <x v="110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410"/>
    <x v="11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596"/>
    <x v="38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078"/>
    <x v="110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903"/>
    <x v="110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812"/>
    <x v="11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896"/>
    <x v="10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079"/>
    <x v="11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080"/>
    <x v="11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081"/>
    <x v="33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082"/>
    <x v="11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481"/>
    <x v="11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083"/>
    <x v="10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084"/>
    <x v="11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727"/>
    <x v="64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085"/>
    <x v="111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086"/>
    <x v="11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494"/>
    <x v="4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087"/>
    <x v="111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088"/>
    <x v="111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089"/>
    <x v="11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090"/>
    <x v="112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547"/>
    <x v="5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091"/>
    <x v="112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092"/>
    <x v="112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093"/>
    <x v="11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838"/>
    <x v="86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094"/>
    <x v="11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811"/>
    <x v="11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270"/>
    <x v="10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99"/>
    <x v="11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095"/>
    <x v="11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602"/>
    <x v="6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096"/>
    <x v="11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097"/>
    <x v="113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098"/>
    <x v="113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307"/>
    <x v="113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099"/>
    <x v="7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100"/>
    <x v="11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101"/>
    <x v="108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896"/>
    <x v="11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102"/>
    <x v="113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103"/>
    <x v="11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370"/>
    <x v="6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71"/>
    <x v="113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31"/>
    <x v="1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104"/>
    <x v="113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973"/>
    <x v="99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105"/>
    <x v="113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106"/>
    <x v="20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947"/>
    <x v="96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813"/>
    <x v="83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833"/>
    <x v="114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318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107"/>
    <x v="114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11"/>
    <x v="84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41"/>
    <x v="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108"/>
    <x v="114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565"/>
    <x v="114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109"/>
    <x v="114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110"/>
    <x v="114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111"/>
    <x v="11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112"/>
    <x v="114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113"/>
    <x v="1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114"/>
    <x v="114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777"/>
    <x v="79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115"/>
    <x v="115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998"/>
    <x v="115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111"/>
    <x v="5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116"/>
    <x v="115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117"/>
    <x v="5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115"/>
    <x v="11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998"/>
    <x v="107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114"/>
    <x v="115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998"/>
    <x v="54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118"/>
    <x v="115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998"/>
    <x v="107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22"/>
    <x v="56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119"/>
    <x v="115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120"/>
    <x v="115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504"/>
    <x v="5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121"/>
    <x v="63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467"/>
    <x v="5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314"/>
    <x v="115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943"/>
    <x v="8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29"/>
    <x v="17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208"/>
    <x v="105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872"/>
    <x v="57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880"/>
    <x v="58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39"/>
    <x v="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28"/>
    <x v="115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119"/>
    <x v="115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742"/>
    <x v="10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995"/>
    <x v="1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995"/>
    <x v="1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8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554"/>
    <x v="56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455"/>
    <x v="45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332"/>
    <x v="115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207"/>
    <x v="58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122"/>
    <x v="1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821"/>
    <x v="84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38"/>
    <x v="105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788"/>
    <x v="80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485"/>
    <x v="38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123"/>
    <x v="9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124"/>
    <x v="115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125"/>
    <x v="116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776"/>
    <x v="49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126"/>
    <x v="116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302"/>
    <x v="35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303"/>
    <x v="116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32"/>
    <x v="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9"/>
    <x v="1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127"/>
    <x v="8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128"/>
    <x v="116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48"/>
    <x v="43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045"/>
    <x v="12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129"/>
    <x v="11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130"/>
    <x v="116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864"/>
    <x v="5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131"/>
    <x v="5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132"/>
    <x v="116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80"/>
    <x v="3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133"/>
    <x v="11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251"/>
    <x v="116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134"/>
    <x v="116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32"/>
    <x v="13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944"/>
    <x v="96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135"/>
    <x v="117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34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136"/>
    <x v="117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68"/>
    <x v="117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605"/>
    <x v="6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763"/>
    <x v="49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058"/>
    <x v="82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2"/>
    <x v="117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553"/>
    <x v="1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949"/>
    <x v="97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555"/>
    <x v="56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137"/>
    <x v="15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50"/>
    <x v="117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59"/>
    <x v="53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137"/>
    <x v="109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460"/>
    <x v="117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138"/>
    <x v="57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548"/>
    <x v="55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24"/>
    <x v="117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912"/>
    <x v="117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139"/>
    <x v="117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140"/>
    <x v="7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548"/>
    <x v="117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24"/>
    <x v="118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388"/>
    <x v="39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552"/>
    <x v="50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313"/>
    <x v="13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141"/>
    <x v="15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798"/>
    <x v="7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493"/>
    <x v="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44"/>
    <x v="96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142"/>
    <x v="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143"/>
    <x v="8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88"/>
    <x v="2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058"/>
    <x v="80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471"/>
    <x v="47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551"/>
    <x v="118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144"/>
    <x v="10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84"/>
    <x v="19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951"/>
    <x v="11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582"/>
    <x v="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795"/>
    <x v="81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20"/>
    <x v="96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523"/>
    <x v="6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131"/>
    <x v="118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099"/>
    <x v="58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320"/>
    <x v="118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145"/>
    <x v="118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588"/>
    <x v="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146"/>
    <x v="118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053"/>
    <x v="99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468"/>
    <x v="3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885"/>
    <x v="90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549"/>
    <x v="3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147"/>
    <x v="117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148"/>
    <x v="89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149"/>
    <x v="4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150"/>
    <x v="118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076"/>
    <x v="117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151"/>
    <x v="15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599"/>
    <x v="84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35"/>
    <x v="3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478"/>
    <x v="118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344"/>
    <x v="1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847"/>
    <x v="119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95"/>
    <x v="11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848"/>
    <x v="8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930"/>
    <x v="105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655"/>
    <x v="119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395"/>
    <x v="119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152"/>
    <x v="119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153"/>
    <x v="11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649"/>
    <x v="11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335"/>
    <x v="119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235"/>
    <x v="11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890"/>
    <x v="27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154"/>
    <x v="119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155"/>
    <x v="12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707"/>
    <x v="120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156"/>
    <x v="120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157"/>
    <x v="29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604"/>
    <x v="76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888"/>
    <x v="20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158"/>
    <x v="120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655"/>
    <x v="109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159"/>
    <x v="120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126"/>
    <x v="97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425"/>
    <x v="99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355"/>
    <x v="120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200"/>
    <x v="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102"/>
    <x v="120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160"/>
    <x v="12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681"/>
    <x v="1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071"/>
    <x v="109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304"/>
    <x v="120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161"/>
    <x v="120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162"/>
    <x v="12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408"/>
    <x v="12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412"/>
    <x v="79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163"/>
    <x v="82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152"/>
    <x v="12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164"/>
    <x v="12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165"/>
    <x v="70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772"/>
    <x v="10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563"/>
    <x v="46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166"/>
    <x v="6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79"/>
    <x v="8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167"/>
    <x v="114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168"/>
    <x v="12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169"/>
    <x v="12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766"/>
    <x v="9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735"/>
    <x v="12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170"/>
    <x v="12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79"/>
    <x v="59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447"/>
    <x v="1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520"/>
    <x v="12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929"/>
    <x v="94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337"/>
    <x v="63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675"/>
    <x v="42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860"/>
    <x v="12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205"/>
    <x v="48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871"/>
    <x v="78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528"/>
    <x v="86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822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171"/>
    <x v="16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766"/>
    <x v="9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820"/>
    <x v="54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888"/>
    <x v="72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77"/>
    <x v="122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907"/>
    <x v="4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586"/>
    <x v="6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172"/>
    <x v="122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173"/>
    <x v="8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774"/>
    <x v="79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44"/>
    <x v="89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174"/>
    <x v="23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606"/>
    <x v="122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071"/>
    <x v="10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175"/>
    <x v="122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902"/>
    <x v="12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176"/>
    <x v="1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690"/>
    <x v="92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177"/>
    <x v="12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705"/>
    <x v="122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716"/>
    <x v="12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178"/>
    <x v="12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803"/>
    <x v="8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179"/>
    <x v="67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180"/>
    <x v="12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181"/>
    <x v="12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779"/>
    <x v="12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450"/>
    <x v="2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182"/>
    <x v="12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523"/>
    <x v="1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906"/>
    <x v="11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945"/>
    <x v="2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16"/>
    <x v="8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183"/>
    <x v="30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599"/>
    <x v="84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686"/>
    <x v="15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184"/>
    <x v="12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26"/>
    <x v="47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863"/>
    <x v="5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682"/>
    <x v="29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740"/>
    <x v="7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3"/>
    <x v="100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41"/>
    <x v="8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47"/>
    <x v="38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185"/>
    <x v="8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286"/>
    <x v="29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186"/>
    <x v="123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153"/>
    <x v="4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187"/>
    <x v="35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188"/>
    <x v="123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189"/>
    <x v="123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190"/>
    <x v="123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191"/>
    <x v="123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83"/>
    <x v="6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700"/>
    <x v="12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192"/>
    <x v="12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21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193"/>
    <x v="124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194"/>
    <x v="3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195"/>
    <x v="92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634"/>
    <x v="109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196"/>
    <x v="124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258"/>
    <x v="94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197"/>
    <x v="124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198"/>
    <x v="39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199"/>
    <x v="12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012"/>
    <x v="12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672"/>
    <x v="68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200"/>
    <x v="12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201"/>
    <x v="4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202"/>
    <x v="12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291"/>
    <x v="82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431"/>
    <x v="107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203"/>
    <x v="124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204"/>
    <x v="124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348"/>
    <x v="10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205"/>
    <x v="10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762"/>
    <x v="97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327"/>
    <x v="125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34"/>
    <x v="95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701"/>
    <x v="125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003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855"/>
    <x v="3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837"/>
    <x v="125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206"/>
    <x v="67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207"/>
    <x v="125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371"/>
    <x v="104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943"/>
    <x v="77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208"/>
    <x v="125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60"/>
    <x v="5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672"/>
    <x v="68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483"/>
    <x v="6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209"/>
    <x v="19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210"/>
    <x v="125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919"/>
    <x v="7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211"/>
    <x v="74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047"/>
    <x v="19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020"/>
    <x v="125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258"/>
    <x v="94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212"/>
    <x v="125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213"/>
    <x v="89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091"/>
    <x v="125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784"/>
    <x v="79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386"/>
    <x v="108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431"/>
    <x v="107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804"/>
    <x v="8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15"/>
    <x v="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471"/>
    <x v="3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214"/>
    <x v="10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842"/>
    <x v="86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171"/>
    <x v="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215"/>
    <x v="20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216"/>
    <x v="125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217"/>
    <x v="97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218"/>
    <x v="126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219"/>
    <x v="94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220"/>
    <x v="126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204"/>
    <x v="126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70"/>
    <x v="4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408"/>
    <x v="1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221"/>
    <x v="82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024"/>
    <x v="12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774"/>
    <x v="31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482"/>
    <x v="48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119"/>
    <x v="94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869"/>
    <x v="8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1222"/>
    <x v="126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408"/>
    <x v="121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1187"/>
    <x v="7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981"/>
    <x v="6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1223"/>
    <x v="126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1224"/>
    <x v="126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751"/>
    <x v="126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168"/>
    <x v="17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836"/>
    <x v="10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1144"/>
    <x v="100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1225"/>
    <x v="10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1210"/>
    <x v="126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1009"/>
    <x v="103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71"/>
    <x v="126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1189"/>
    <x v="127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533"/>
    <x v="12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501"/>
    <x v="50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890"/>
    <x v="39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1150"/>
    <x v="127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481"/>
    <x v="48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119"/>
    <x v="1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75"/>
    <x v="127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119"/>
    <x v="1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1226"/>
    <x v="27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1227"/>
    <x v="115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1228"/>
    <x v="2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1221"/>
    <x v="82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958"/>
    <x v="97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852"/>
    <x v="1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1131"/>
    <x v="35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73"/>
    <x v="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539"/>
    <x v="127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1000"/>
    <x v="89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1229"/>
    <x v="27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698"/>
    <x v="127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1230"/>
    <x v="124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856"/>
    <x v="87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1231"/>
    <x v="127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1232"/>
    <x v="127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89"/>
    <x v="127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751"/>
    <x v="127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496"/>
    <x v="5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1233"/>
    <x v="128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1234"/>
    <x v="12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1163"/>
    <x v="5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1164"/>
    <x v="12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728"/>
    <x v="128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117"/>
    <x v="1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1235"/>
    <x v="12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194"/>
    <x v="100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537"/>
    <x v="54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1236"/>
    <x v="87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782"/>
    <x v="14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1237"/>
    <x v="128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1238"/>
    <x v="117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693"/>
    <x v="106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1239"/>
    <x v="80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1240"/>
    <x v="5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847"/>
    <x v="86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932"/>
    <x v="128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466"/>
    <x v="46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1241"/>
    <x v="10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1242"/>
    <x v="128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415"/>
    <x v="4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144"/>
    <x v="52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1243"/>
    <x v="128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492"/>
    <x v="2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940"/>
    <x v="78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688"/>
    <x v="97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1244"/>
    <x v="78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972"/>
    <x v="16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1245"/>
    <x v="128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980"/>
    <x v="99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534"/>
    <x v="58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515"/>
    <x v="54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137"/>
    <x v="128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824"/>
    <x v="8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784"/>
    <x v="102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722"/>
    <x v="129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1246"/>
    <x v="129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1105"/>
    <x v="113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1236"/>
    <x v="74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62"/>
    <x v="6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107"/>
    <x v="12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347"/>
    <x v="35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1247"/>
    <x v="129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1248"/>
    <x v="12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1249"/>
    <x v="129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35"/>
    <x v="94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347"/>
    <x v="129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1078"/>
    <x v="129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1250"/>
    <x v="129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1251"/>
    <x v="129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47"/>
    <x v="13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1252"/>
    <x v="13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1066"/>
    <x v="123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556"/>
    <x v="118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1253"/>
    <x v="130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1254"/>
    <x v="9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1199"/>
    <x v="130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47"/>
    <x v="25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1255"/>
    <x v="86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859"/>
    <x v="4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1256"/>
    <x v="130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320"/>
    <x v="7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79"/>
    <x v="130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153"/>
    <x v="99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403"/>
    <x v="130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437"/>
    <x v="130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101"/>
    <x v="130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1257"/>
    <x v="127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1258"/>
    <x v="130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1259"/>
    <x v="13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1011"/>
    <x v="13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784"/>
    <x v="49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1260"/>
    <x v="13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9"/>
    <x v="2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1261"/>
    <x v="25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1262"/>
    <x v="131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165"/>
    <x v="17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1263"/>
    <x v="131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1264"/>
    <x v="13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1265"/>
    <x v="16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859"/>
    <x v="87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552"/>
    <x v="13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908"/>
    <x v="13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584"/>
    <x v="13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527"/>
    <x v="77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1266"/>
    <x v="124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616"/>
    <x v="6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85"/>
    <x v="13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1267"/>
    <x v="132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442"/>
    <x v="132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1268"/>
    <x v="132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1028"/>
    <x v="87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1269"/>
    <x v="132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1270"/>
    <x v="13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1271"/>
    <x v="132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308"/>
    <x v="3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492"/>
    <x v="89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23"/>
    <x v="122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1272"/>
    <x v="13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1273"/>
    <x v="13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1217"/>
    <x v="77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308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195"/>
    <x v="119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1274"/>
    <x v="132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156"/>
    <x v="78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1275"/>
    <x v="89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1276"/>
    <x v="13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852"/>
    <x v="133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366"/>
    <x v="92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888"/>
    <x v="20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1277"/>
    <x v="133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676"/>
    <x v="99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1278"/>
    <x v="13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1279"/>
    <x v="66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1280"/>
    <x v="13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1061"/>
    <x v="108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576"/>
    <x v="578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309"/>
    <x v="88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7"/>
    <x v="13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03"/>
    <x v="2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143"/>
    <x v="87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1281"/>
    <x v="133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740"/>
    <x v="75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1282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533"/>
    <x v="52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968"/>
    <x v="46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508"/>
    <x v="95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1283"/>
    <x v="133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1284"/>
    <x v="133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971"/>
    <x v="133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114"/>
    <x v="133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1285"/>
    <x v="59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1286"/>
    <x v="134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1287"/>
    <x v="13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1288"/>
    <x v="3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305"/>
    <x v="769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1147"/>
    <x v="87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1289"/>
    <x v="77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47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1290"/>
    <x v="26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181"/>
    <x v="134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34"/>
    <x v="11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1243"/>
    <x v="69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1244"/>
    <x v="77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349"/>
    <x v="10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1291"/>
    <x v="105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486"/>
    <x v="11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1292"/>
    <x v="45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332"/>
    <x v="134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1293"/>
    <x v="14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856"/>
    <x v="5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46"/>
    <x v="16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357"/>
    <x v="32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310"/>
    <x v="31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321"/>
    <x v="99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635"/>
    <x v="7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1294"/>
    <x v="26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524"/>
    <x v="53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57"/>
    <x v="11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73"/>
    <x v="28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66"/>
    <x v="134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1295"/>
    <x v="12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1296"/>
    <x v="65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1236"/>
    <x v="134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1297"/>
    <x v="134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88"/>
    <x v="134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1298"/>
    <x v="75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133"/>
    <x v="12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359"/>
    <x v="11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1299"/>
    <x v="13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749"/>
    <x v="1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983"/>
    <x v="47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1300"/>
    <x v="134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1301"/>
    <x v="5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1302"/>
    <x v="10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680"/>
    <x v="13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1303"/>
    <x v="135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1125"/>
    <x v="118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1170"/>
    <x v="13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42"/>
    <x v="13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799"/>
    <x v="77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919"/>
    <x v="10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1304"/>
    <x v="15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1305"/>
    <x v="135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73"/>
    <x v="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1230"/>
    <x v="135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1024"/>
    <x v="105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1306"/>
    <x v="60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1129"/>
    <x v="135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1307"/>
    <x v="20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704"/>
    <x v="122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653"/>
    <x v="118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95"/>
    <x v="135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1308"/>
    <x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680"/>
    <x v="135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687"/>
    <x v="13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1115"/>
    <x v="9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1270"/>
    <x v="135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807"/>
    <x v="2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126"/>
    <x v="1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0"/>
    <x v="60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94"/>
    <x v="35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1309"/>
    <x v="13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483"/>
    <x v="48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821"/>
    <x v="77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11"/>
    <x v="19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13"/>
    <x v="79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416"/>
    <x v="136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1244"/>
    <x v="78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1310"/>
    <x v="136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763"/>
    <x v="8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1311"/>
    <x v="116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779"/>
    <x v="136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1312"/>
    <x v="136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312"/>
    <x v="10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308"/>
    <x v="13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1313"/>
    <x v="108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52"/>
    <x v="136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1131"/>
    <x v="126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1314"/>
    <x v="13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500"/>
    <x v="125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1315"/>
    <x v="8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1316"/>
    <x v="80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578"/>
    <x v="46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1317"/>
    <x v="101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1318"/>
    <x v="136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1038"/>
    <x v="9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63"/>
    <x v="6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1319"/>
    <x v="105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1014"/>
    <x v="103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1320"/>
    <x v="136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1032"/>
    <x v="136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504"/>
    <x v="137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1025"/>
    <x v="106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1191"/>
    <x v="13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1321"/>
    <x v="8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586"/>
    <x v="137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1322"/>
    <x v="137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634"/>
    <x v="137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1323"/>
    <x v="137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149"/>
    <x v="13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907"/>
    <x v="137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811"/>
    <x v="13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1324"/>
    <x v="106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99"/>
    <x v="137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99"/>
    <x v="112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1325"/>
    <x v="11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1278"/>
    <x v="6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1326"/>
    <x v="137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1327"/>
    <x v="138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1328"/>
    <x v="138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1312"/>
    <x v="136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1102"/>
    <x v="138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1253"/>
    <x v="137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1329"/>
    <x v="138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1330"/>
    <x v="13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1331"/>
    <x v="11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1332"/>
    <x v="9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150"/>
    <x v="8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1328"/>
    <x v="13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670"/>
    <x v="138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794"/>
    <x v="138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1333"/>
    <x v="12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1334"/>
    <x v="67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1335"/>
    <x v="138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88"/>
    <x v="138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1336"/>
    <x v="34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700"/>
    <x v="24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670"/>
    <x v="138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1043"/>
    <x v="139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1337"/>
    <x v="13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1338"/>
    <x v="139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1339"/>
    <x v="9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1340"/>
    <x v="139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341"/>
    <x v="139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1114"/>
    <x v="115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1342"/>
    <x v="139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532"/>
    <x v="53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1282"/>
    <x v="139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116"/>
    <x v="13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1343"/>
    <x v="8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994"/>
    <x v="98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14"/>
    <x v="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846"/>
    <x v="4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557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795"/>
    <x v="139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906"/>
    <x v="13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797"/>
    <x v="8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1344"/>
    <x v="14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597"/>
    <x v="140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82"/>
    <x v="4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1345"/>
    <x v="140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137"/>
    <x v="12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1346"/>
    <x v="140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1218"/>
    <x v="1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867"/>
    <x v="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4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7"/>
    <x v="133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1347"/>
    <x v="105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113"/>
    <x v="77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677"/>
    <x v="140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745"/>
    <x v="7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533"/>
    <x v="1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929"/>
    <x v="94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304"/>
    <x v="3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302"/>
    <x v="140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1348"/>
    <x v="140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783"/>
    <x v="9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114"/>
    <x v="133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540"/>
    <x v="54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1183"/>
    <x v="47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1139"/>
    <x v="5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1349"/>
    <x v="47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11"/>
    <x v="140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1245"/>
    <x v="113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783"/>
    <x v="79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588"/>
    <x v="45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185"/>
    <x v="49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836"/>
    <x v="76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485"/>
    <x v="38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332"/>
    <x v="96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1119"/>
    <x v="69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475"/>
    <x v="47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484"/>
    <x v="49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824"/>
    <x v="84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972"/>
    <x v="32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1350"/>
    <x v="16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1053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115"/>
    <x v="75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455"/>
    <x v="4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427"/>
    <x v="140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844"/>
    <x v="90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1351"/>
    <x v="14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185"/>
    <x v="18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1287"/>
    <x v="134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749"/>
    <x v="47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864"/>
    <x v="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308"/>
    <x v="3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160"/>
    <x v="17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783"/>
    <x v="9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528"/>
    <x v="3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2"/>
    <x v="56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987"/>
    <x v="14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140"/>
    <x v="19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930"/>
    <x v="10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373"/>
    <x v="47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749"/>
    <x v="14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497"/>
    <x v="141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1262"/>
    <x v="14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1352"/>
    <x v="95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778"/>
    <x v="14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464"/>
    <x v="14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1059"/>
    <x v="55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1353"/>
    <x v="14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194"/>
    <x v="14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396"/>
    <x v="4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445"/>
    <x v="72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08"/>
    <x v="2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430"/>
    <x v="18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1354"/>
    <x v="76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508"/>
    <x v="13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797"/>
    <x v="8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1355"/>
    <x v="14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453"/>
    <x v="45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343"/>
    <x v="90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1356"/>
    <x v="63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403"/>
    <x v="40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533"/>
    <x v="3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878"/>
    <x v="89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609"/>
    <x v="14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527"/>
    <x v="6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1357"/>
    <x v="48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1358"/>
    <x v="14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1041"/>
    <x v="56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864"/>
    <x v="8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788"/>
    <x v="13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852"/>
    <x v="2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1359"/>
    <x v="1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481"/>
    <x v="5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321"/>
    <x v="46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488"/>
    <x v="104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552"/>
    <x v="56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581"/>
    <x v="58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799"/>
    <x v="77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407"/>
    <x v="57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955"/>
    <x v="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1217"/>
    <x v="142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987"/>
    <x v="4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1360"/>
    <x v="14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1032"/>
    <x v="142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00"/>
    <x v="142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375"/>
    <x v="136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1361"/>
    <x v="94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06"/>
    <x v="2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112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132"/>
    <x v="13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323"/>
    <x v="77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98"/>
    <x v="10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1362"/>
    <x v="86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615"/>
    <x v="6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889"/>
    <x v="79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674"/>
    <x v="8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317"/>
    <x v="79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480"/>
    <x v="142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1363"/>
    <x v="82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1032"/>
    <x v="80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452"/>
    <x v="4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1364"/>
    <x v="135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680"/>
    <x v="1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881"/>
    <x v="54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386"/>
    <x v="39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845"/>
    <x v="9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1365"/>
    <x v="12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945"/>
    <x v="10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1366"/>
    <x v="12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1367"/>
    <x v="33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1368"/>
    <x v="142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185"/>
    <x v="15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1369"/>
    <x v="14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1370"/>
    <x v="142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1371"/>
    <x v="142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1372"/>
    <x v="14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1373"/>
    <x v="14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1374"/>
    <x v="125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330"/>
    <x v="143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1375"/>
    <x v="14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721"/>
    <x v="70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1376"/>
    <x v="143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1377"/>
    <x v="143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1122"/>
    <x v="9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1367"/>
    <x v="127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1378"/>
    <x v="143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1379"/>
    <x v="143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1380"/>
    <x v="18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1381"/>
    <x v="143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1382"/>
    <x v="143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398"/>
    <x v="144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1383"/>
    <x v="14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1384"/>
    <x v="144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1385"/>
    <x v="137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1371"/>
    <x v="144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1386"/>
    <x v="14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1387"/>
    <x v="144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1374"/>
    <x v="144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1388"/>
    <x v="144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1389"/>
    <x v="14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1390"/>
    <x v="14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1374"/>
    <x v="125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1391"/>
    <x v="145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1392"/>
    <x v="145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65"/>
    <x v="145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1053"/>
    <x v="145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602"/>
    <x v="145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1069"/>
    <x v="14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1121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1393"/>
    <x v="131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1394"/>
    <x v="145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479"/>
    <x v="48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157"/>
    <x v="31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938"/>
    <x v="145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884"/>
    <x v="6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60"/>
    <x v="52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803"/>
    <x v="12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353"/>
    <x v="53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337"/>
    <x v="80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40"/>
    <x v="108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883"/>
    <x v="54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1395"/>
    <x v="59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1357"/>
    <x v="10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317"/>
    <x v="79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132"/>
    <x v="13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308"/>
    <x v="31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567"/>
    <x v="105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09"/>
    <x v="6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1396"/>
    <x v="145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995"/>
    <x v="135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1397"/>
    <x v="136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647"/>
    <x v="125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634"/>
    <x v="137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1398"/>
    <x v="145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1074"/>
    <x v="39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1399"/>
    <x v="5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1328"/>
    <x v="146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1163"/>
    <x v="146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756"/>
    <x v="34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1379"/>
    <x v="146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84"/>
    <x v="29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1400"/>
    <x v="11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598"/>
    <x v="7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925"/>
    <x v="14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45"/>
    <x v="14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1249"/>
    <x v="129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187"/>
    <x v="9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64"/>
    <x v="14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1401"/>
    <x v="146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1402"/>
    <x v="14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924"/>
    <x v="14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1233"/>
    <x v="128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864"/>
    <x v="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1403"/>
    <x v="146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833"/>
    <x v="25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1027"/>
    <x v="21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1404"/>
    <x v="10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379"/>
    <x v="146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1189"/>
    <x v="102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1364"/>
    <x v="8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1405"/>
    <x v="147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104"/>
    <x v="3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707"/>
    <x v="147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1097"/>
    <x v="147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2"/>
    <x v="147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304"/>
    <x v="115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1406"/>
    <x v="147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1106"/>
    <x v="2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1407"/>
    <x v="14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1408"/>
    <x v="147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860"/>
    <x v="60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1409"/>
    <x v="126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826"/>
    <x v="147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1343"/>
    <x v="118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972"/>
    <x v="3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521"/>
    <x v="7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1410"/>
    <x v="147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1289"/>
    <x v="77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1411"/>
    <x v="40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1412"/>
    <x v="147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599"/>
    <x v="4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1413"/>
    <x v="40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1414"/>
    <x v="118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1347"/>
    <x v="134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449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458"/>
    <x v="108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400"/>
    <x v="104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133"/>
    <x v="12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1415"/>
    <x v="147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1416"/>
    <x v="135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609"/>
    <x v="50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994"/>
    <x v="98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1417"/>
    <x v="87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846"/>
    <x v="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1032"/>
    <x v="89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77"/>
    <x v="105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932"/>
    <x v="104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493"/>
    <x v="148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741"/>
    <x v="86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39"/>
    <x v="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54"/>
    <x v="5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312"/>
    <x v="32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862"/>
    <x v="57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1061"/>
    <x v="108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1418"/>
    <x v="10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762"/>
    <x v="77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1419"/>
    <x v="148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1001"/>
    <x v="79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1420"/>
    <x v="148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1421"/>
    <x v="65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13"/>
    <x v="3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1422"/>
    <x v="14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93"/>
    <x v="14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169"/>
    <x v="30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1253"/>
    <x v="148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971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945"/>
    <x v="10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1037"/>
    <x v="14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1423"/>
    <x v="148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672"/>
    <x v="148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680"/>
    <x v="113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343"/>
    <x v="90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1424"/>
    <x v="102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1288"/>
    <x v="148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1425"/>
    <x v="38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625"/>
    <x v="18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144"/>
    <x v="96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1131"/>
    <x v="7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486"/>
    <x v="5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1423"/>
    <x v="148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1426"/>
    <x v="90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686"/>
    <x v="1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162"/>
    <x v="17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1427"/>
    <x v="32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531"/>
    <x v="5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1151"/>
    <x v="89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1399"/>
    <x v="16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1141"/>
    <x v="54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1428"/>
    <x v="148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09"/>
    <x v="2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1181"/>
    <x v="122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555"/>
    <x v="6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564"/>
    <x v="43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2"/>
    <x v="56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388"/>
    <x v="39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515"/>
    <x v="88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1429"/>
    <x v="104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489"/>
    <x v="4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1131"/>
    <x v="29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95"/>
    <x v="135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1430"/>
    <x v="148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1431"/>
    <x v="148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544"/>
    <x v="55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584"/>
    <x v="13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08"/>
    <x v="122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570"/>
    <x v="58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4"/>
    <x v="149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1398"/>
    <x v="149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1344"/>
    <x v="92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502"/>
    <x v="140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799"/>
    <x v="149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169"/>
    <x v="9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1036"/>
    <x v="10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1036"/>
    <x v="9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1163"/>
    <x v="1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424"/>
    <x v="149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1432"/>
    <x v="149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311"/>
    <x v="32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857"/>
    <x v="1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1433"/>
    <x v="149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1434"/>
    <x v="149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190"/>
    <x v="8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475"/>
    <x v="47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373"/>
    <x v="149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455"/>
    <x v="4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848"/>
    <x v="10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494"/>
    <x v="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1435"/>
    <x v="8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1122"/>
    <x v="118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871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675"/>
    <x v="68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1436"/>
    <x v="136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149"/>
    <x v="15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524"/>
    <x v="53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35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1128"/>
    <x v="3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948"/>
    <x v="121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45"/>
    <x v="34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1171"/>
    <x v="4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848"/>
    <x v="45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1307"/>
    <x v="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1041"/>
    <x v="3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860"/>
    <x v="12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1357"/>
    <x v="87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1036"/>
    <x v="9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1437"/>
    <x v="99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54"/>
    <x v="64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96"/>
    <x v="48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1438"/>
    <x v="100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549"/>
    <x v="87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136"/>
    <x v="14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1030"/>
    <x v="50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131"/>
    <x v="88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127"/>
    <x v="105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599"/>
    <x v="84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1257"/>
    <x v="149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1113"/>
    <x v="11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1115"/>
    <x v="115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1031"/>
    <x v="14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1111"/>
    <x v="115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1108"/>
    <x v="15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546"/>
    <x v="88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1439"/>
    <x v="99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1440"/>
    <x v="9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768"/>
    <x v="150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412"/>
    <x v="84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325"/>
    <x v="3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1441"/>
    <x v="125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1321"/>
    <x v="44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1442"/>
    <x v="9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1443"/>
    <x v="76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1444"/>
    <x v="146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320"/>
    <x v="150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1284"/>
    <x v="47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349"/>
    <x v="3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1232"/>
    <x v="79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1445"/>
    <x v="150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965"/>
    <x v="119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433"/>
    <x v="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533"/>
    <x v="34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740"/>
    <x v="116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680"/>
    <x v="13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533"/>
    <x v="46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51"/>
    <x v="89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571"/>
    <x v="2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1237"/>
    <x v="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1446"/>
    <x v="18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1049"/>
    <x v="150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329"/>
    <x v="76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944"/>
    <x v="96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1447"/>
    <x v="150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840"/>
    <x v="150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43"/>
    <x v="4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757"/>
    <x v="12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50"/>
    <x v="150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788"/>
    <x v="131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176"/>
    <x v="48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1448"/>
    <x v="129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495"/>
    <x v="50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723"/>
    <x v="150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1449"/>
    <x v="148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1450"/>
    <x v="16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1449"/>
    <x v="14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313"/>
    <x v="1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1058"/>
    <x v="8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333"/>
    <x v="150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1451"/>
    <x v="110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1452"/>
    <x v="15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1453"/>
    <x v="15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863"/>
    <x v="81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158"/>
    <x v="2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432"/>
    <x v="93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1454"/>
    <x v="86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608"/>
    <x v="1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1151"/>
    <x v="89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1455"/>
    <x v="15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590"/>
    <x v="109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663"/>
    <x v="4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1387"/>
    <x v="15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1456"/>
    <x v="151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1073"/>
    <x v="67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1457"/>
    <x v="151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478"/>
    <x v="20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1458"/>
    <x v="15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355"/>
    <x v="151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1459"/>
    <x v="15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1378"/>
    <x v="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1460"/>
    <x v="151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535"/>
    <x v="69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733"/>
    <x v="152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624"/>
    <x v="6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119"/>
    <x v="116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478"/>
    <x v="9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1461"/>
    <x v="5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516"/>
    <x v="527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1108"/>
    <x v="15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975"/>
    <x v="8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864"/>
    <x v="49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1348"/>
    <x v="3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771"/>
    <x v="11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1209"/>
    <x v="19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573"/>
    <x v="107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14"/>
    <x v="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1462"/>
    <x v="152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502"/>
    <x v="13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791"/>
    <x v="8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1463"/>
    <x v="58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1464"/>
    <x v="1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19"/>
    <x v="1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191"/>
    <x v="17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325"/>
    <x v="90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1417"/>
    <x v="87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1465"/>
    <x v="6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1304"/>
    <x v="13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538"/>
    <x v="30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1028"/>
    <x v="152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175"/>
    <x v="15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461"/>
    <x v="15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464"/>
    <x v="88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1429"/>
    <x v="15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1035"/>
    <x v="5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93"/>
    <x v="16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860"/>
    <x v="12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756"/>
    <x v="52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498"/>
    <x v="7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1466"/>
    <x v="4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1357"/>
    <x v="10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1467"/>
    <x v="15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1468"/>
    <x v="35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515"/>
    <x v="16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303"/>
    <x v="116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131"/>
    <x v="8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183"/>
    <x v="16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625"/>
    <x v="108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994"/>
    <x v="98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1469"/>
    <x v="117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1076"/>
    <x v="127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750"/>
    <x v="50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195"/>
    <x v="105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119"/>
    <x v="94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1433"/>
    <x v="15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866"/>
    <x v="2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1470"/>
    <x v="152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1471"/>
    <x v="90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1470"/>
    <x v="46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1466"/>
    <x v="7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148"/>
    <x v="43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134"/>
    <x v="153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1177"/>
    <x v="18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609"/>
    <x v="5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950"/>
    <x v="15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740"/>
    <x v="1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1472"/>
    <x v="5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1343"/>
    <x v="117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872"/>
    <x v="8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1347"/>
    <x v="16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80"/>
    <x v="60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39"/>
    <x v="33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459"/>
    <x v="89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118"/>
    <x v="15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515"/>
    <x v="88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531"/>
    <x v="96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850"/>
    <x v="105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870"/>
    <x v="9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680"/>
    <x v="13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583"/>
    <x v="4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996"/>
    <x v="142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325"/>
    <x v="33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60"/>
    <x v="59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309"/>
    <x v="3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1473"/>
    <x v="142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05"/>
    <x v="14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1474"/>
    <x v="76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783"/>
    <x v="5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1475"/>
    <x v="9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562"/>
    <x v="8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938"/>
    <x v="53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39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527"/>
    <x v="153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478"/>
    <x v="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15"/>
    <x v="153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120"/>
    <x v="9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1476"/>
    <x v="106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1027"/>
    <x v="15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1477"/>
    <x v="15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355"/>
    <x v="35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852"/>
    <x v="22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117"/>
    <x v="10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818"/>
    <x v="84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1478"/>
    <x v="14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1479"/>
    <x v="116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148"/>
    <x v="43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1480"/>
    <x v="87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686"/>
    <x v="12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69"/>
    <x v="7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461"/>
    <x v="20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1481"/>
    <x v="6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31"/>
    <x v="8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337"/>
    <x v="153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1028"/>
    <x v="87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157"/>
    <x v="3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310"/>
    <x v="2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559"/>
    <x v="9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554"/>
    <x v="1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1450"/>
    <x v="1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527"/>
    <x v="84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318"/>
    <x v="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18"/>
    <x v="53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1427"/>
    <x v="14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1181"/>
    <x v="3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1482"/>
    <x v="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683"/>
    <x v="125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990"/>
    <x v="38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97"/>
    <x v="30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523"/>
    <x v="69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599"/>
    <x v="84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1354"/>
    <x v="5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553"/>
    <x v="56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199"/>
    <x v="148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582"/>
    <x v="5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501"/>
    <x v="134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544"/>
    <x v="13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743"/>
    <x v="54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1225"/>
    <x v="153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6"/>
    <x v="53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396"/>
    <x v="94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989"/>
    <x v="118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1483"/>
    <x v="15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3"/>
    <x v="92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1053"/>
    <x v="142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1026"/>
    <x v="105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341"/>
    <x v="34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1121"/>
    <x v="2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7"/>
    <x v="48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1484"/>
    <x v="15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803"/>
    <x v="82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549"/>
    <x v="87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3"/>
    <x v="15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560"/>
    <x v="15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1348"/>
    <x v="1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863"/>
    <x v="81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788"/>
    <x v="8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1024"/>
    <x v="97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1051"/>
    <x v="15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341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302"/>
    <x v="35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855"/>
    <x v="19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388"/>
    <x v="15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845"/>
    <x v="76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822"/>
    <x v="1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973"/>
    <x v="154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1122"/>
    <x v="154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41"/>
    <x v="4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1060"/>
    <x v="5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821"/>
    <x v="5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1354"/>
    <x v="76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1171"/>
    <x v="4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1485"/>
    <x v="2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1412"/>
    <x v="147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882"/>
    <x v="88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49"/>
    <x v="25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1486"/>
    <x v="15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447"/>
    <x v="55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3"/>
    <x v="99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316"/>
    <x v="32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1239"/>
    <x v="127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1446"/>
    <x v="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1487"/>
    <x v="135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15"/>
    <x v="19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532"/>
    <x v="79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968"/>
    <x v="15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1479"/>
    <x v="116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497"/>
    <x v="50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03"/>
    <x v="88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978"/>
    <x v="82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863"/>
    <x v="8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750"/>
    <x v="82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1488"/>
    <x v="16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1200"/>
    <x v="118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412"/>
    <x v="9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1489"/>
    <x v="154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1410"/>
    <x v="14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1490"/>
    <x v="5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313"/>
    <x v="154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3"/>
    <x v="5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567"/>
    <x v="1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872"/>
    <x v="17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1468"/>
    <x v="8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08"/>
    <x v="7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1147"/>
    <x v="87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981"/>
    <x v="17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332"/>
    <x v="8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864"/>
    <x v="67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554"/>
    <x v="48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1358"/>
    <x v="15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1133"/>
    <x v="56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1431"/>
    <x v="108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799"/>
    <x v="77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306"/>
    <x v="118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336"/>
    <x v="7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1232"/>
    <x v="140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805"/>
    <x v="113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944"/>
    <x v="4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780"/>
    <x v="8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1491"/>
    <x v="155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08"/>
    <x v="86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753"/>
    <x v="12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1492"/>
    <x v="12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991"/>
    <x v="76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1127"/>
    <x v="8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463"/>
    <x v="15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558"/>
    <x v="155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1315"/>
    <x v="25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1493"/>
    <x v="1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777"/>
    <x v="59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416"/>
    <x v="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469"/>
    <x v="67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1494"/>
    <x v="155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1495"/>
    <x v="44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26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977"/>
    <x v="4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849"/>
    <x v="155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23"/>
    <x v="82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69"/>
    <x v="7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166"/>
    <x v="17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1496"/>
    <x v="8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51"/>
    <x v="56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88"/>
    <x v="155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1497"/>
    <x v="46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85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1498"/>
    <x v="8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122"/>
    <x v="10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29"/>
    <x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1489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1466"/>
    <x v="15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866"/>
    <x v="34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751"/>
    <x v="136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971"/>
    <x v="8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530"/>
    <x v="116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1499"/>
    <x v="155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426"/>
    <x v="2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15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1501"/>
    <x v="155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186"/>
    <x v="45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45"/>
    <x v="136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1410"/>
    <x v="147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798"/>
    <x v="96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1380"/>
    <x v="155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947"/>
    <x v="9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1170"/>
    <x v="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699"/>
    <x v="70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441"/>
    <x v="156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1086"/>
    <x v="156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1502"/>
    <x v="17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1503"/>
    <x v="156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68"/>
    <x v="89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69"/>
    <x v="7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1471"/>
    <x v="19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508"/>
    <x v="69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937"/>
    <x v="156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1343"/>
    <x v="118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71"/>
    <x v="153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1353"/>
    <x v="4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490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496"/>
    <x v="5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1479"/>
    <x v="116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1504"/>
    <x v="156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825"/>
    <x v="85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71"/>
    <x v="7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1357"/>
    <x v="4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1427"/>
    <x v="133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794"/>
    <x v="156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470"/>
    <x v="108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7"/>
    <x v="2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599"/>
    <x v="84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1121"/>
    <x v="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150"/>
    <x v="117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185"/>
    <x v="15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1505"/>
    <x v="104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1506"/>
    <x v="80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1137"/>
    <x v="156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1476"/>
    <x v="15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619"/>
    <x v="6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228"/>
    <x v="2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849"/>
    <x v="155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617"/>
    <x v="58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23"/>
    <x v="120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1426"/>
    <x v="135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9"/>
    <x v="9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875"/>
    <x v="156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1462"/>
    <x v="1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619"/>
    <x v="108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497"/>
    <x v="14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502"/>
    <x v="6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166"/>
    <x v="5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1351"/>
    <x v="156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1507"/>
    <x v="4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1395"/>
    <x v="17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545"/>
    <x v="4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522"/>
    <x v="157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556"/>
    <x v="157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1508"/>
    <x v="29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1037"/>
    <x v="14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528"/>
    <x v="101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419"/>
    <x v="11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186"/>
    <x v="45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15"/>
    <x v="9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16"/>
    <x v="4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11"/>
    <x v="46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681"/>
    <x v="51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117"/>
    <x v="3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1442"/>
    <x v="38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69"/>
    <x v="14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799"/>
    <x v="77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1424"/>
    <x v="102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866"/>
    <x v="88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790"/>
    <x v="157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204"/>
    <x v="11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1509"/>
    <x v="91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861"/>
    <x v="16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1061"/>
    <x v="1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686"/>
    <x v="57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1510"/>
    <x v="87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908"/>
    <x v="52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1289"/>
    <x v="75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828"/>
    <x v="19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1126"/>
    <x v="45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1163"/>
    <x v="12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908"/>
    <x v="131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845"/>
    <x v="76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1163"/>
    <x v="42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13"/>
    <x v="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469"/>
    <x v="1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1347"/>
    <x v="20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1128"/>
    <x v="133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513"/>
    <x v="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804"/>
    <x v="9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1476"/>
    <x v="156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187"/>
    <x v="9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482"/>
    <x v="48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1021"/>
    <x v="157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1171"/>
    <x v="4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777"/>
    <x v="79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1116"/>
    <x v="157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1109"/>
    <x v="114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1116"/>
    <x v="114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1052"/>
    <x v="157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1511"/>
    <x v="15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1115"/>
    <x v="157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1118"/>
    <x v="139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1511"/>
    <x v="107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1342"/>
    <x v="157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1512"/>
    <x v="139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1513"/>
    <x v="15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1514"/>
    <x v="114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1115"/>
    <x v="157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1110"/>
    <x v="157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1342"/>
    <x v="114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515"/>
    <x v="157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881"/>
    <x v="157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1515"/>
    <x v="157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1359"/>
    <x v="158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548"/>
    <x v="3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1516"/>
    <x v="158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1517"/>
    <x v="158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71"/>
    <x v="37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87"/>
    <x v="39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1176"/>
    <x v="158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98"/>
    <x v="158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1518"/>
    <x v="73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707"/>
    <x v="28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599"/>
    <x v="105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1519"/>
    <x v="158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899"/>
    <x v="75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3"/>
    <x v="100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867"/>
    <x v="88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431"/>
    <x v="11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822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912"/>
    <x v="104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15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582"/>
    <x v="53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557"/>
    <x v="6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1344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1261"/>
    <x v="158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8"/>
    <x v="1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1245"/>
    <x v="128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1521"/>
    <x v="67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21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71"/>
    <x v="53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1522"/>
    <x v="158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1523"/>
    <x v="125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868"/>
    <x v="98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1024"/>
    <x v="105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1524"/>
    <x v="99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10"/>
    <x v="158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122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899"/>
    <x v="158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1525"/>
    <x v="159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12"/>
    <x v="1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599"/>
    <x v="105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1526"/>
    <x v="55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60"/>
    <x v="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512"/>
    <x v="90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249"/>
    <x v="25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543"/>
    <x v="136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769"/>
    <x v="15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975"/>
    <x v="16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1144"/>
    <x v="154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170"/>
    <x v="50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1053"/>
    <x v="14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464"/>
    <x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1527"/>
    <x v="137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560"/>
    <x v="5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1393"/>
    <x v="92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07"/>
    <x v="3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1528"/>
    <x v="17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1507"/>
    <x v="6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1362"/>
    <x v="86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478"/>
    <x v="97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57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190"/>
    <x v="20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1529"/>
    <x v="20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412"/>
    <x v="10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122"/>
    <x v="3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225"/>
    <x v="159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150"/>
    <x v="52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599"/>
    <x v="8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148"/>
    <x v="5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1530"/>
    <x v="159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1133"/>
    <x v="63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205"/>
    <x v="124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1531"/>
    <x v="159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196"/>
    <x v="159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679"/>
    <x v="67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05"/>
    <x v="9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462"/>
    <x v="99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47"/>
    <x v="115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1215"/>
    <x v="20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942"/>
    <x v="141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561"/>
    <x v="15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931"/>
    <x v="7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1478"/>
    <x v="14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44"/>
    <x v="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45"/>
    <x v="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867"/>
    <x v="3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9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999"/>
    <x v="47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581"/>
    <x v="58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946"/>
    <x v="75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779"/>
    <x v="79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1360"/>
    <x v="159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1200"/>
    <x v="118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931"/>
    <x v="15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1169"/>
    <x v="4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1041"/>
    <x v="5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855"/>
    <x v="15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10"/>
    <x v="19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465"/>
    <x v="56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119"/>
    <x v="116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24"/>
    <x v="10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1266"/>
    <x v="124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1058"/>
    <x v="8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786"/>
    <x v="2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797"/>
    <x v="82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1497"/>
    <x v="46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1532"/>
    <x v="134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1062"/>
    <x v="159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803"/>
    <x v="8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15"/>
    <x v="32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1050"/>
    <x v="1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251"/>
    <x v="106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1354"/>
    <x v="1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1126"/>
    <x v="78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537"/>
    <x v="51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148"/>
    <x v="43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837"/>
    <x v="22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1533"/>
    <x v="79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791"/>
    <x v="84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1000"/>
    <x v="89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1311"/>
    <x v="94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478"/>
    <x v="97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83"/>
    <x v="34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1311"/>
    <x v="5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1218"/>
    <x v="13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653"/>
    <x v="66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1533"/>
    <x v="30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768"/>
    <x v="159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74"/>
    <x v="105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1053"/>
    <x v="19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1021"/>
    <x v="20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550"/>
    <x v="10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104"/>
    <x v="1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888"/>
    <x v="2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530"/>
    <x v="3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710"/>
    <x v="77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743"/>
    <x v="94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1534"/>
    <x v="4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475"/>
    <x v="75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541"/>
    <x v="159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1486"/>
    <x v="154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1000"/>
    <x v="5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763"/>
    <x v="78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241"/>
    <x v="59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1315"/>
    <x v="8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1475"/>
    <x v="147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468"/>
    <x v="15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169"/>
    <x v="17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968"/>
    <x v="154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685"/>
    <x v="16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1535"/>
    <x v="52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514"/>
    <x v="16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129"/>
    <x v="1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10"/>
    <x v="31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515"/>
    <x v="3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769"/>
    <x v="51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1536"/>
    <x v="126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1529"/>
    <x v="20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292"/>
    <x v="99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1120"/>
    <x v="1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459"/>
    <x v="9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535"/>
    <x v="54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680"/>
    <x v="14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1487"/>
    <x v="135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1471"/>
    <x v="1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228"/>
    <x v="2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1508"/>
    <x v="79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799"/>
    <x v="148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884"/>
    <x v="16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1284"/>
    <x v="133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1484"/>
    <x v="84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1394"/>
    <x v="145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888"/>
    <x v="85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1537"/>
    <x v="10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1440"/>
    <x v="16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471"/>
    <x v="88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1275"/>
    <x v="160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1538"/>
    <x v="82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1440"/>
    <x v="5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930"/>
    <x v="15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1490"/>
    <x v="52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1244"/>
    <x v="78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1539"/>
    <x v="16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23"/>
    <x v="7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419"/>
    <x v="4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185"/>
    <x v="19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1418"/>
    <x v="160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1540"/>
    <x v="52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130"/>
    <x v="160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412"/>
    <x v="109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1541"/>
    <x v="16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154"/>
    <x v="16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1364"/>
    <x v="53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1047"/>
    <x v="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1216"/>
    <x v="126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780"/>
    <x v="89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1307"/>
    <x v="105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680"/>
    <x v="14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1450"/>
    <x v="16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132"/>
    <x v="12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1501"/>
    <x v="14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1034"/>
    <x v="88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1245"/>
    <x v="3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1440"/>
    <x v="160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1542"/>
    <x v="160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948"/>
    <x v="2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845"/>
    <x v="53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830"/>
    <x v="16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47"/>
    <x v="47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536"/>
    <x v="147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878"/>
    <x v="89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1409"/>
    <x v="126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550"/>
    <x v="101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740"/>
    <x v="53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292"/>
    <x v="35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542"/>
    <x v="57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502"/>
    <x v="2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794"/>
    <x v="5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932"/>
    <x v="105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210"/>
    <x v="49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204"/>
    <x v="16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461"/>
    <x v="3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500"/>
    <x v="2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1131"/>
    <x v="98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1131"/>
    <x v="46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1433"/>
    <x v="102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159"/>
    <x v="84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987"/>
    <x v="56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73"/>
    <x v="4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1543"/>
    <x v="3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1347"/>
    <x v="5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1501"/>
    <x v="155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583"/>
    <x v="17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1431"/>
    <x v="16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1544"/>
    <x v="79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29"/>
    <x v="16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135"/>
    <x v="99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985"/>
    <x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80"/>
    <x v="16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1427"/>
    <x v="29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782"/>
    <x v="6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510"/>
    <x v="155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989"/>
    <x v="16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1470"/>
    <x v="152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573"/>
    <x v="12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449"/>
    <x v="84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9"/>
    <x v="128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675"/>
    <x v="82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772"/>
    <x v="79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517"/>
    <x v="1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1545"/>
    <x v="4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211"/>
    <x v="5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981"/>
    <x v="34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864"/>
    <x v="8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150"/>
    <x v="13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514"/>
    <x v="46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298"/>
    <x v="102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53"/>
    <x v="16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1125"/>
    <x v="16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875"/>
    <x v="38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1063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1417"/>
    <x v="87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567"/>
    <x v="105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684"/>
    <x v="51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1225"/>
    <x v="59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1183"/>
    <x v="14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1147"/>
    <x v="117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1501"/>
    <x v="3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465"/>
    <x v="8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1245"/>
    <x v="35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877"/>
    <x v="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06"/>
    <x v="16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1546"/>
    <x v="11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1411"/>
    <x v="80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1547"/>
    <x v="2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1181"/>
    <x v="12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44"/>
    <x v="6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877"/>
    <x v="8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975"/>
    <x v="47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1127"/>
    <x v="19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1548"/>
    <x v="106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149"/>
    <x v="1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97"/>
    <x v="1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1549"/>
    <x v="8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848"/>
    <x v="8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1550"/>
    <x v="161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475"/>
    <x v="15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822"/>
    <x v="12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431"/>
    <x v="107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11"/>
    <x v="86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794"/>
    <x v="118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1301"/>
    <x v="55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545"/>
    <x v="13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194"/>
    <x v="105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567"/>
    <x v="96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1507"/>
    <x v="3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104"/>
    <x v="1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1528"/>
    <x v="153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1275"/>
    <x v="153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424"/>
    <x v="4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791"/>
    <x v="100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163"/>
    <x v="81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1551"/>
    <x v="110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1552"/>
    <x v="10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91"/>
    <x v="11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877"/>
    <x v="140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848"/>
    <x v="2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489"/>
    <x v="16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1409"/>
    <x v="126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944"/>
    <x v="9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848"/>
    <x v="126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791"/>
    <x v="8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1144"/>
    <x v="9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231"/>
    <x v="2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872"/>
    <x v="77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1346"/>
    <x v="56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987"/>
    <x v="1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209"/>
    <x v="118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764"/>
    <x v="157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20"/>
    <x v="118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873"/>
    <x v="116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1501"/>
    <x v="155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501"/>
    <x v="100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933"/>
    <x v="94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528"/>
    <x v="89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29"/>
    <x v="17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479"/>
    <x v="8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1510"/>
    <x v="155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123"/>
    <x v="13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797"/>
    <x v="91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771"/>
    <x v="162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686"/>
    <x v="162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1501"/>
    <x v="50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868"/>
    <x v="98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866"/>
    <x v="18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604"/>
    <x v="49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992"/>
    <x v="117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6"/>
    <x v="16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538"/>
    <x v="3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1502"/>
    <x v="156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785"/>
    <x v="99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53"/>
    <x v="16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972"/>
    <x v="12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7"/>
    <x v="16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1353"/>
    <x v="141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1045"/>
    <x v="80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1177"/>
    <x v="159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513"/>
    <x v="15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294"/>
    <x v="140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1001"/>
    <x v="66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521"/>
    <x v="8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1553"/>
    <x v="1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933"/>
    <x v="54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1554"/>
    <x v="58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873"/>
    <x v="1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1410"/>
    <x v="101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888"/>
    <x v="105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684"/>
    <x v="69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16"/>
    <x v="3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16"/>
    <x v="16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599"/>
    <x v="41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125"/>
    <x v="1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1555"/>
    <x v="16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285"/>
    <x v="4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41"/>
    <x v="15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479"/>
    <x v="13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296"/>
    <x v="2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25"/>
    <x v="16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504"/>
    <x v="162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880"/>
    <x v="31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159"/>
    <x v="123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1072"/>
    <x v="16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1556"/>
    <x v="87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1181"/>
    <x v="123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1380"/>
    <x v="4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1429"/>
    <x v="15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1025"/>
    <x v="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1557"/>
    <x v="16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1429"/>
    <x v="46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1558"/>
    <x v="118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07"/>
    <x v="4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1266"/>
    <x v="18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605"/>
    <x v="134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68"/>
    <x v="13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1033"/>
    <x v="85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946"/>
    <x v="75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1127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784"/>
    <x v="102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151"/>
    <x v="18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185"/>
    <x v="90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52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554"/>
    <x v="1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168"/>
    <x v="154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1559"/>
    <x v="58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1560"/>
    <x v="162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857"/>
    <x v="162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599"/>
    <x v="123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824"/>
    <x v="84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955"/>
    <x v="97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539"/>
    <x v="54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511"/>
    <x v="105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231"/>
    <x v="10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488"/>
    <x v="154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857"/>
    <x v="163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1561"/>
    <x v="16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7"/>
    <x v="16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8"/>
    <x v="88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199"/>
    <x v="1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1562"/>
    <x v="8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751"/>
    <x v="163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567"/>
    <x v="2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627"/>
    <x v="121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994"/>
    <x v="89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514"/>
    <x v="16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144"/>
    <x v="155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1563"/>
    <x v="17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470"/>
    <x v="86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1214"/>
    <x v="99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1351"/>
    <x v="117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852"/>
    <x v="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1564"/>
    <x v="15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119"/>
    <x v="1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18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1354"/>
    <x v="14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490"/>
    <x v="15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1122"/>
    <x v="12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1497"/>
    <x v="46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771"/>
    <x v="1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08"/>
    <x v="3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781"/>
    <x v="124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447"/>
    <x v="163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04"/>
    <x v="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995"/>
    <x v="113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888"/>
    <x v="20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693"/>
    <x v="16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60"/>
    <x v="156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498"/>
    <x v="160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49"/>
    <x v="35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1218"/>
    <x v="13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1030"/>
    <x v="22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1565"/>
    <x v="68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561"/>
    <x v="57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02"/>
    <x v="3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880"/>
    <x v="155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480"/>
    <x v="48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1142"/>
    <x v="154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604"/>
    <x v="155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852"/>
    <x v="15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1463"/>
    <x v="18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503"/>
    <x v="56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171"/>
    <x v="8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49"/>
    <x v="7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182"/>
    <x v="16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1566"/>
    <x v="16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1487"/>
    <x v="96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1537"/>
    <x v="16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422"/>
    <x v="163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473"/>
    <x v="36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1436"/>
    <x v="94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206"/>
    <x v="2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186"/>
    <x v="45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1032"/>
    <x v="12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538"/>
    <x v="3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457"/>
    <x v="72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192"/>
    <x v="2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876"/>
    <x v="89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1345"/>
    <x v="104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8"/>
    <x v="8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512"/>
    <x v="14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455"/>
    <x v="45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132"/>
    <x v="13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1363"/>
    <x v="159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686"/>
    <x v="1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751"/>
    <x v="163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1181"/>
    <x v="123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757"/>
    <x v="78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861"/>
    <x v="117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"/>
    <x v="58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509"/>
    <x v="7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464"/>
    <x v="141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1461"/>
    <x v="1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995"/>
    <x v="50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80"/>
    <x v="60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1541"/>
    <x v="133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17"/>
    <x v="79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1429"/>
    <x v="1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782"/>
    <x v="153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447"/>
    <x v="76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1567"/>
    <x v="56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498"/>
    <x v="1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619"/>
    <x v="5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490"/>
    <x v="49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1501"/>
    <x v="146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83"/>
    <x v="38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884"/>
    <x v="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175"/>
    <x v="19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16"/>
    <x v="51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1533"/>
    <x v="147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584"/>
    <x v="82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1568"/>
    <x v="136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994"/>
    <x v="154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1569"/>
    <x v="78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180"/>
    <x v="19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25"/>
    <x v="1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475"/>
    <x v="122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"/>
    <x v="6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1570"/>
    <x v="34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1265"/>
    <x v="1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810"/>
    <x v="108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556"/>
    <x v="97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572"/>
    <x v="58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1225"/>
    <x v="46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822"/>
    <x v="1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1467"/>
    <x v="1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40"/>
    <x v="107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422"/>
    <x v="83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1119"/>
    <x v="11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1508"/>
    <x v="29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681"/>
    <x v="3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1415"/>
    <x v="47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1539"/>
    <x v="58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556"/>
    <x v="5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130"/>
    <x v="15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1311"/>
    <x v="116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989"/>
    <x v="31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848"/>
    <x v="16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21"/>
    <x v="2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471"/>
    <x v="8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172"/>
    <x v="18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1141"/>
    <x v="4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861"/>
    <x v="46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41"/>
    <x v="15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1045"/>
    <x v="31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82"/>
    <x v="16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944"/>
    <x v="164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194"/>
    <x v="49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766"/>
    <x v="1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886"/>
    <x v="12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710"/>
    <x v="77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7"/>
    <x v="120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499"/>
    <x v="10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82"/>
    <x v="4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599"/>
    <x v="84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164"/>
    <x v="46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582"/>
    <x v="79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504"/>
    <x v="4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548"/>
    <x v="149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1571"/>
    <x v="5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536"/>
    <x v="59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48"/>
    <x v="11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604"/>
    <x v="9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830"/>
    <x v="147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1469"/>
    <x v="71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867"/>
    <x v="88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121"/>
    <x v="3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207"/>
    <x v="2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985"/>
    <x v="164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172"/>
    <x v="99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1"/>
    <x v="13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149"/>
    <x v="13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1147"/>
    <x v="46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1036"/>
    <x v="95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1418"/>
    <x v="16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1498"/>
    <x v="164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158"/>
    <x v="3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10"/>
    <x v="1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1572"/>
    <x v="1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763"/>
    <x v="76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1573"/>
    <x v="14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91"/>
    <x v="105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745"/>
    <x v="164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515"/>
    <x v="52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5"/>
    <x v="3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164"/>
    <x v="1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189"/>
    <x v="14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479"/>
    <x v="8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799"/>
    <x v="77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598"/>
    <x v="32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1479"/>
    <x v="116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1469"/>
    <x v="5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1"/>
    <x v="3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495"/>
    <x v="12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1355"/>
    <x v="14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955"/>
    <x v="67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1563"/>
    <x v="15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1574"/>
    <x v="133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500"/>
    <x v="76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515"/>
    <x v="95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54"/>
    <x v="14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825"/>
    <x v="85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1227"/>
    <x v="17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16"/>
    <x v="102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576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1012"/>
    <x v="164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547"/>
    <x v="55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776"/>
    <x v="149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583"/>
    <x v="4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6"/>
    <x v="162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6"/>
    <x v="160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527"/>
    <x v="6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1575"/>
    <x v="38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21"/>
    <x v="99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123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43"/>
    <x v="9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791"/>
    <x v="164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163"/>
    <x v="11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757"/>
    <x v="135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686"/>
    <x v="99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567"/>
    <x v="58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918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1344"/>
    <x v="14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783"/>
    <x v="73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1576"/>
    <x v="34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170"/>
    <x v="90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817"/>
    <x v="150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478"/>
    <x v="5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514"/>
    <x v="8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419"/>
    <x v="42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1225"/>
    <x v="5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848"/>
    <x v="81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127"/>
    <x v="15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503"/>
    <x v="1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766"/>
    <x v="92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918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496"/>
    <x v="5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1141"/>
    <x v="163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543"/>
    <x v="164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1356"/>
    <x v="164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972"/>
    <x v="7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539"/>
    <x v="2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576"/>
    <x v="126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180"/>
    <x v="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22"/>
    <x v="62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32"/>
    <x v="13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189"/>
    <x v="164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542"/>
    <x v="164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1577"/>
    <x v="165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873"/>
    <x v="105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1552"/>
    <x v="16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44"/>
    <x v="99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993"/>
    <x v="101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1218"/>
    <x v="1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51"/>
    <x v="56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496"/>
    <x v="52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1578"/>
    <x v="126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912"/>
    <x v="117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934"/>
    <x v="9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500"/>
    <x v="110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882"/>
    <x v="88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20"/>
    <x v="106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294"/>
    <x v="56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1579"/>
    <x v="12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527"/>
    <x v="6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949"/>
    <x v="97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1354"/>
    <x v="96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490"/>
    <x v="14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485"/>
    <x v="38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1051"/>
    <x v="15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78"/>
    <x v="95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460"/>
    <x v="117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1465"/>
    <x v="88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558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803"/>
    <x v="8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408"/>
    <x v="81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1467"/>
    <x v="30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1413"/>
    <x v="16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133"/>
    <x v="3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52"/>
    <x v="16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803"/>
    <x v="10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1215"/>
    <x v="20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14"/>
    <x v="5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1533"/>
    <x v="4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552"/>
    <x v="56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865"/>
    <x v="97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153"/>
    <x v="99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492"/>
    <x v="136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1220"/>
    <x v="53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866"/>
    <x v="165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1580"/>
    <x v="99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824"/>
    <x v="154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545"/>
    <x v="127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1171"/>
    <x v="2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433"/>
    <x v="2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1581"/>
    <x v="19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561"/>
    <x v="5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479"/>
    <x v="8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194"/>
    <x v="10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837"/>
    <x v="73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989"/>
    <x v="16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995"/>
    <x v="77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973"/>
    <x v="103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1125"/>
    <x v="1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1180"/>
    <x v="12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860"/>
    <x v="60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1582"/>
    <x v="115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25"/>
    <x v="16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817"/>
    <x v="84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1543"/>
    <x v="4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912"/>
    <x v="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185"/>
    <x v="18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1127"/>
    <x v="85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1146"/>
    <x v="5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1361"/>
    <x v="9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1311"/>
    <x v="116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852"/>
    <x v="2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148"/>
    <x v="4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930"/>
    <x v="20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513"/>
    <x v="57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1348"/>
    <x v="52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1347"/>
    <x v="20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1490"/>
    <x v="52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599"/>
    <x v="6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1583"/>
    <x v="123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1345"/>
    <x v="16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1438"/>
    <x v="100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653"/>
    <x v="79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789"/>
    <x v="7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1471"/>
    <x v="36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4"/>
    <x v="39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29"/>
    <x v="16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163"/>
    <x v="104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862"/>
    <x v="57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542"/>
    <x v="16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136"/>
    <x v="3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149"/>
    <x v="15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1584"/>
    <x v="139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987"/>
    <x v="55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15"/>
    <x v="19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1509"/>
    <x v="15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1126"/>
    <x v="1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1502"/>
    <x v="156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543"/>
    <x v="136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860"/>
    <x v="12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1168"/>
    <x v="12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573"/>
    <x v="81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787"/>
    <x v="59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754"/>
    <x v="80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854"/>
    <x v="163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419"/>
    <x v="50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1314"/>
    <x v="147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1427"/>
    <x v="29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197"/>
    <x v="115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541"/>
    <x v="2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778"/>
    <x v="152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148"/>
    <x v="15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502"/>
    <x v="67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1585"/>
    <x v="41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10"/>
    <x v="16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887"/>
    <x v="163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200"/>
    <x v="3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149"/>
    <x v="1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1354"/>
    <x v="14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461"/>
    <x v="15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908"/>
    <x v="100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119"/>
    <x v="1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2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747"/>
    <x v="164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130"/>
    <x v="34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571"/>
    <x v="69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104"/>
    <x v="116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512"/>
    <x v="89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1586"/>
    <x v="162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1438"/>
    <x v="101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71"/>
    <x v="37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1587"/>
    <x v="50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166"/>
    <x v="17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803"/>
    <x v="8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1472"/>
    <x v="16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117"/>
    <x v="64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459"/>
    <x v="46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1141"/>
    <x v="100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863"/>
    <x v="8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908"/>
    <x v="3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1588"/>
    <x v="76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682"/>
    <x v="165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08"/>
    <x v="16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504"/>
    <x v="106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539"/>
    <x v="76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82"/>
    <x v="40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848"/>
    <x v="81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138"/>
    <x v="52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599"/>
    <x v="84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1361"/>
    <x v="9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988"/>
    <x v="10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1582"/>
    <x v="20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1380"/>
    <x v="54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1026"/>
    <x v="10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769"/>
    <x v="164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1410"/>
    <x v="1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126"/>
    <x v="14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856"/>
    <x v="87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469"/>
    <x v="11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879"/>
    <x v="118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653"/>
    <x v="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484"/>
    <x v="49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582"/>
    <x v="165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09"/>
    <x v="154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1288"/>
    <x v="1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1035"/>
    <x v="7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133"/>
    <x v="1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200"/>
    <x v="3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1126"/>
    <x v="97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"/>
    <x v="9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1562"/>
    <x v="155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810"/>
    <x v="2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470"/>
    <x v="4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151"/>
    <x v="49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1047"/>
    <x v="152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903"/>
    <x v="97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518"/>
    <x v="52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43"/>
    <x v="6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147"/>
    <x v="101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941"/>
    <x v="15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1429"/>
    <x v="152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1589"/>
    <x v="136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55"/>
    <x v="16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1000"/>
    <x v="52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84"/>
    <x v="39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1501"/>
    <x v="146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820"/>
    <x v="141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1590"/>
    <x v="58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1364"/>
    <x v="82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680"/>
    <x v="136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988"/>
    <x v="117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422"/>
    <x v="35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1482"/>
    <x v="165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42"/>
    <x v="100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1314"/>
    <x v="88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1141"/>
    <x v="100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469"/>
    <x v="6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449"/>
    <x v="126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62"/>
    <x v="3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490"/>
    <x v="108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161"/>
    <x v="16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1417"/>
    <x v="87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00"/>
    <x v="164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882"/>
    <x v="15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1451"/>
    <x v="120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771"/>
    <x v="1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445"/>
    <x v="76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1244"/>
    <x v="128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1543"/>
    <x v="35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24"/>
    <x v="106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2"/>
    <x v="3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1469"/>
    <x v="71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880"/>
    <x v="31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784"/>
    <x v="100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6"/>
    <x v="40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567"/>
    <x v="105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609"/>
    <x v="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215"/>
    <x v="42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1058"/>
    <x v="80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1307"/>
    <x v="20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1343"/>
    <x v="17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301"/>
    <x v="78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1315"/>
    <x v="116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21"/>
    <x v="2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504"/>
    <x v="5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15"/>
    <x v="3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1446"/>
    <x v="10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761"/>
    <x v="165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513"/>
    <x v="8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6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794"/>
    <x v="153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1430"/>
    <x v="16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818"/>
    <x v="84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114"/>
    <x v="133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504"/>
    <x v="5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1591"/>
    <x v="154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1592"/>
    <x v="165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18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171"/>
    <x v="18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1575"/>
    <x v="38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349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1529"/>
    <x v="17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21"/>
    <x v="162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1537"/>
    <x v="108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584"/>
    <x v="39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1399"/>
    <x v="162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824"/>
    <x v="14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68"/>
    <x v="15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1291"/>
    <x v="106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1543"/>
    <x v="151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588"/>
    <x v="60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194"/>
    <x v="58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981"/>
    <x v="55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1507"/>
    <x v="4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767"/>
    <x v="97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34"/>
    <x v="3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146"/>
    <x v="15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1593"/>
    <x v="1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52"/>
    <x v="16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18"/>
    <x v="18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1594"/>
    <x v="5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512"/>
    <x v="97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135"/>
    <x v="166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1595"/>
    <x v="166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1028"/>
    <x v="4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511"/>
    <x v="76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29"/>
    <x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116"/>
    <x v="80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1537"/>
    <x v="96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1541"/>
    <x v="85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934"/>
    <x v="95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124"/>
    <x v="117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26"/>
    <x v="165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542"/>
    <x v="55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2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767"/>
    <x v="78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10"/>
    <x v="158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69"/>
    <x v="106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1213"/>
    <x v="54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918"/>
    <x v="20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182"/>
    <x v="104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10"/>
    <x v="137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1135"/>
    <x v="1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1151"/>
    <x v="15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127"/>
    <x v="10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304"/>
    <x v="3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1438"/>
    <x v="100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830"/>
    <x v="40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1025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1596"/>
    <x v="5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1219"/>
    <x v="16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200"/>
    <x v="16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1567"/>
    <x v="166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28"/>
    <x v="118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319"/>
    <x v="16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73"/>
    <x v="36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122"/>
    <x v="163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124"/>
    <x v="1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570"/>
    <x v="58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744"/>
    <x v="123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780"/>
    <x v="8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1553"/>
    <x v="165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1490"/>
    <x v="52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518"/>
    <x v="32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1483"/>
    <x v="153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984"/>
    <x v="95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803"/>
    <x v="1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162"/>
    <x v="161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769"/>
    <x v="166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1537"/>
    <x v="5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825"/>
    <x v="31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553"/>
    <x v="4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1537"/>
    <x v="163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397"/>
    <x v="80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67"/>
    <x v="52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315"/>
    <x v="15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137"/>
    <x v="128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1597"/>
    <x v="159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1435"/>
    <x v="80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845"/>
    <x v="76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168"/>
    <x v="13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308"/>
    <x v="11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1598"/>
    <x v="166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1599"/>
    <x v="46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951"/>
    <x v="16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564"/>
    <x v="57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292"/>
    <x v="42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132"/>
    <x v="42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1548"/>
    <x v="166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1472"/>
    <x v="16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1440"/>
    <x v="9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858"/>
    <x v="87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374"/>
    <x v="14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1588"/>
    <x v="8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F636B-EF97-4EED-8CC5-83823DAF284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8B0B9-C215-4F21-8EE0-1E2FF95D046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22EA6-4ED5-4828-B8AE-A8A2520ABD23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34A70D-BEBE-4145-8D29-D5A9C66B6DA8}" name="Table1" displayName="Table1" ref="A1:T4115" totalsRowShown="0" headerRowDxfId="9">
  <tableColumns count="20">
    <tableColumn id="1" xr3:uid="{A35919CA-4380-425E-AC79-0F3EBCC9CA9F}" name="id"/>
    <tableColumn id="2" xr3:uid="{0D5A45EB-BC84-44C3-9F98-4D39B8AB5E05}" name="name" dataDxfId="8"/>
    <tableColumn id="3" xr3:uid="{8CA64DFD-8727-411A-8B01-BE38CCF6FAAF}" name="blurb" dataDxfId="7"/>
    <tableColumn id="4" xr3:uid="{985E8D9C-372D-414A-9FA8-B604EFB4E84E}" name="goal"/>
    <tableColumn id="5" xr3:uid="{6B35818A-1015-4FC4-BC85-595E4A515E9D}" name="pledged"/>
    <tableColumn id="6" xr3:uid="{985C11D7-8A9A-4EB8-83A3-63FCF13F810E}" name="state"/>
    <tableColumn id="7" xr3:uid="{09D90742-0C79-4164-8465-D8A300C184B9}" name="country"/>
    <tableColumn id="8" xr3:uid="{059AF8F0-F1CE-4559-83DB-0608846FAE2F}" name="currency"/>
    <tableColumn id="9" xr3:uid="{74D80FEB-2172-4BE4-BEFC-56384B583035}" name="deadline"/>
    <tableColumn id="10" xr3:uid="{DCD45F14-1FB0-4033-9692-7B89FEFDF0AF}" name="launched_at"/>
    <tableColumn id="11" xr3:uid="{E385617B-F1FD-4ED6-8645-CF850A144135}" name="staff_pick"/>
    <tableColumn id="12" xr3:uid="{78C8C393-F345-4868-B22E-4F5FB4F5BE3B}" name="backers_count"/>
    <tableColumn id="13" xr3:uid="{C8E3EF7F-C3AD-4ECC-A316-D9BD13607FF1}" name="spotlight"/>
    <tableColumn id="14" xr3:uid="{275EAB7F-5941-4532-BC51-4D318549EB1B}" name="Category and Sub-Category"/>
    <tableColumn id="15" xr3:uid="{9A6E87C9-AD26-4258-91AF-A518076B0F25}" name="Percent Funded" dataDxfId="6">
      <calculatedColumnFormula>ROUND((E2/D2)*100,0)</calculatedColumnFormula>
    </tableColumn>
    <tableColumn id="16" xr3:uid="{39E14999-6BC7-48C0-934C-0C65167A8EE5}" name="Average Donation" dataDxfId="5">
      <calculatedColumnFormula>ROUND((E2/L2),2)</calculatedColumnFormula>
    </tableColumn>
    <tableColumn id="17" xr3:uid="{FA6E3891-AAB8-4C0E-9D75-CF221DF3A13B}" name="Parent Category"/>
    <tableColumn id="18" xr3:uid="{B7F1F637-89C9-49EF-B91A-4D4B292475DD}" name="Sub-Category"/>
    <tableColumn id="19" xr3:uid="{86AD4991-7B82-4106-BBEF-BE667120536E}" name="Date Created Conversion" dataDxfId="4">
      <calculatedColumnFormula>ROUND((((J2/60)/60)/24)+DATE(1970,1,1),0)</calculatedColumnFormula>
    </tableColumn>
    <tableColumn id="20" xr3:uid="{8B772451-AE2A-44E8-8B98-6D4EBDA3661A}" name="Date Ended Conversion" dataDxfId="3">
      <calculatedColumnFormula>ROUND((((I2/60)/60)/24)+DATE(1970,1,1),0)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5516EB-EF22-43C4-92C1-59896A63096F}" name="Table2" displayName="Table2" ref="A1:H13" totalsRowShown="0">
  <autoFilter ref="A1:H13" xr:uid="{1DBE43DD-9C0E-4AE6-8FDA-5F96709D8F3B}"/>
  <tableColumns count="8">
    <tableColumn id="1" xr3:uid="{F6009DD4-68C4-49D9-B582-52F3AE5DC668}" name="Goal"/>
    <tableColumn id="2" xr3:uid="{E47A5748-DD7F-4C96-AA27-8709495AFD25}" name="Number Successful"/>
    <tableColumn id="3" xr3:uid="{9063F71E-D6A7-442F-9624-D3EE432A8F38}" name="Number Failed"/>
    <tableColumn id="4" xr3:uid="{3F83540E-4544-4A51-BF23-77C863B31CFC}" name="Number Cancelled"/>
    <tableColumn id="5" xr3:uid="{2DD36646-4F5E-4556-8FF1-5C146B1A753B}" name="Total Projects">
      <calculatedColumnFormula>SUM(B2:D2)</calculatedColumnFormula>
    </tableColumn>
    <tableColumn id="6" xr3:uid="{16094828-B813-44F2-A192-5D8875A3E414}" name="Percentage Successful" dataDxfId="2">
      <calculatedColumnFormula>(Table2[[#This Row],[Number Successful]]/Table2[[#This Row],[Total Projects]])</calculatedColumnFormula>
    </tableColumn>
    <tableColumn id="7" xr3:uid="{4A50177E-04EA-408D-93A6-E0B4C9AB1716}" name="Percentage Failed" dataDxfId="1">
      <calculatedColumnFormula>Table2[[#This Row],[Number Failed]]/Table2[[#This Row],[Total Projects]]</calculatedColumnFormula>
    </tableColumn>
    <tableColumn id="8" xr3:uid="{DDED412D-33C0-4F10-8740-66281C00778F}" name="Percentage Cancelled" dataDxfId="0">
      <calculatedColumnFormula>Table2[[#This Row],[Number Cancelled]]/Table2[[#This Row],[Total Projects]]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K2" sqref="K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" bestFit="1" customWidth="1"/>
    <col min="17" max="17" width="20.109375" bestFit="1" customWidth="1"/>
    <col min="18" max="18" width="18.109375" customWidth="1"/>
    <col min="19" max="19" width="30.21875" style="9" bestFit="1" customWidth="1"/>
    <col min="20" max="20" width="28.44140625" style="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8366</v>
      </c>
      <c r="R1" s="1" t="s">
        <v>8308</v>
      </c>
      <c r="S1" s="8" t="s">
        <v>8364</v>
      </c>
      <c r="T1" s="8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>
        <f t="shared" ref="P2:P65" si="1">ROUND((E2/L2),2)</f>
        <v>63.92</v>
      </c>
      <c r="Q2" t="s">
        <v>8309</v>
      </c>
      <c r="R2" t="s">
        <v>8310</v>
      </c>
      <c r="S2" s="9">
        <f t="shared" ref="S2:S65" si="2">ROUND((((J2/60)/60)/24)+DATE(1970,1,1),0)</f>
        <v>42177</v>
      </c>
      <c r="T2" s="9">
        <f t="shared" ref="T2:T65" si="3">ROUND((((I2/60)/60)/24)+DATE(1970,1,1),0)</f>
        <v>42208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185.48</v>
      </c>
      <c r="Q3" t="s">
        <v>8309</v>
      </c>
      <c r="R3" t="s">
        <v>8310</v>
      </c>
      <c r="S3" s="9">
        <f t="shared" si="2"/>
        <v>42767</v>
      </c>
      <c r="T3" s="9">
        <f t="shared" si="3"/>
        <v>42797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42406</v>
      </c>
      <c r="T4" s="9">
        <f t="shared" si="3"/>
        <v>42416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41829</v>
      </c>
      <c r="T5" s="9">
        <f t="shared" si="3"/>
        <v>41859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42328</v>
      </c>
      <c r="T6" s="9">
        <f t="shared" si="3"/>
        <v>42358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42564</v>
      </c>
      <c r="T7" s="9">
        <f t="shared" si="3"/>
        <v>42580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41794</v>
      </c>
      <c r="T8" s="9">
        <f t="shared" si="3"/>
        <v>41804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42516</v>
      </c>
      <c r="T9" s="9">
        <f t="shared" si="3"/>
        <v>42556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42469</v>
      </c>
      <c r="T10" s="9">
        <f t="shared" si="3"/>
        <v>42476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42447</v>
      </c>
      <c r="T11" s="9">
        <f t="shared" si="3"/>
        <v>42477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41780</v>
      </c>
      <c r="T12" s="9">
        <f t="shared" si="3"/>
        <v>41815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42573</v>
      </c>
      <c r="T13" s="9">
        <f t="shared" si="3"/>
        <v>42604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41792</v>
      </c>
      <c r="T14" s="9">
        <f t="shared" si="3"/>
        <v>41836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42509</v>
      </c>
      <c r="T15" s="9">
        <f t="shared" si="3"/>
        <v>42545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41808</v>
      </c>
      <c r="T16" s="9">
        <f t="shared" si="3"/>
        <v>41834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</v>
      </c>
      <c r="T17" s="9">
        <f t="shared" si="3"/>
        <v>42275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41761</v>
      </c>
      <c r="T18" s="9">
        <f t="shared" si="3"/>
        <v>41806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41918</v>
      </c>
      <c r="T19" s="9">
        <f t="shared" si="3"/>
        <v>41948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41870</v>
      </c>
      <c r="T20" s="9">
        <f t="shared" si="3"/>
        <v>41900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42176</v>
      </c>
      <c r="T21" s="9">
        <f t="shared" si="3"/>
        <v>42206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42201</v>
      </c>
      <c r="T22" s="9">
        <f t="shared" si="3"/>
        <v>42261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41879</v>
      </c>
      <c r="T23" s="9">
        <f t="shared" si="3"/>
        <v>41909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41990</v>
      </c>
      <c r="T24" s="9">
        <f t="shared" si="3"/>
        <v>42005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42098</v>
      </c>
      <c r="T25" s="9">
        <f t="shared" si="3"/>
        <v>42125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42230</v>
      </c>
      <c r="T26" s="9">
        <f t="shared" si="3"/>
        <v>42263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</v>
      </c>
      <c r="T27" s="9">
        <f t="shared" si="3"/>
        <v>42378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41829</v>
      </c>
      <c r="T28" s="9">
        <f t="shared" si="3"/>
        <v>41869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41929</v>
      </c>
      <c r="T29" s="9">
        <f t="shared" si="3"/>
        <v>41959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42325</v>
      </c>
      <c r="T30" s="9">
        <f t="shared" si="3"/>
        <v>42355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41813</v>
      </c>
      <c r="T31" s="9">
        <f t="shared" si="3"/>
        <v>41843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</v>
      </c>
      <c r="T32" s="9">
        <f t="shared" si="3"/>
        <v>41872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42377</v>
      </c>
      <c r="T33" s="9">
        <f t="shared" si="3"/>
        <v>42395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42462</v>
      </c>
      <c r="T34" s="9">
        <f t="shared" si="3"/>
        <v>42503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42287</v>
      </c>
      <c r="T35" s="9">
        <f t="shared" si="3"/>
        <v>42317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</v>
      </c>
      <c r="T36" s="9">
        <f t="shared" si="3"/>
        <v>41856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</v>
      </c>
      <c r="T38" s="9">
        <f t="shared" si="3"/>
        <v>42098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42033</v>
      </c>
      <c r="T39" s="9">
        <f t="shared" si="3"/>
        <v>42063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41375</v>
      </c>
      <c r="T40" s="9">
        <f t="shared" si="3"/>
        <v>41405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41754</v>
      </c>
      <c r="T41" s="9">
        <f t="shared" si="3"/>
        <v>41785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</v>
      </c>
      <c r="T42" s="9">
        <f t="shared" si="3"/>
        <v>41809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41888</v>
      </c>
      <c r="T43" s="9">
        <f t="shared" si="3"/>
        <v>41918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41972</v>
      </c>
      <c r="T44" s="9">
        <f t="shared" si="3"/>
        <v>42002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41803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</v>
      </c>
      <c r="T46" s="9">
        <f t="shared" si="3"/>
        <v>41919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42458</v>
      </c>
      <c r="T47" s="9">
        <f t="shared" si="3"/>
        <v>42488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42324</v>
      </c>
      <c r="T48" s="9">
        <f t="shared" si="3"/>
        <v>42354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41933</v>
      </c>
      <c r="T49" s="9">
        <f t="shared" si="3"/>
        <v>41993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42034</v>
      </c>
      <c r="T50" s="9">
        <f t="shared" si="3"/>
        <v>42065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42271</v>
      </c>
      <c r="T51" s="9">
        <f t="shared" si="3"/>
        <v>42301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41996</v>
      </c>
      <c r="T52" s="9">
        <f t="shared" si="3"/>
        <v>42035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42197</v>
      </c>
      <c r="T53" s="9">
        <f t="shared" si="3"/>
        <v>42227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41808</v>
      </c>
      <c r="T54" s="9">
        <f t="shared" si="3"/>
        <v>41838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41720</v>
      </c>
      <c r="T55" s="9">
        <f t="shared" si="3"/>
        <v>41734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42334</v>
      </c>
      <c r="T56" s="9">
        <f t="shared" si="3"/>
        <v>42364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42497</v>
      </c>
      <c r="T57" s="9">
        <f t="shared" si="3"/>
        <v>42518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42150</v>
      </c>
      <c r="T58" s="9">
        <f t="shared" si="3"/>
        <v>42164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42090</v>
      </c>
      <c r="T59" s="9">
        <f t="shared" si="3"/>
        <v>42120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41933</v>
      </c>
      <c r="T60" s="9">
        <f t="shared" si="3"/>
        <v>41963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</v>
      </c>
      <c r="T61" s="9">
        <f t="shared" si="3"/>
        <v>42262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41702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41410</v>
      </c>
      <c r="T63" s="9">
        <f t="shared" si="3"/>
        <v>41432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41312</v>
      </c>
      <c r="T64" s="9">
        <f t="shared" si="3"/>
        <v>41337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41613</v>
      </c>
      <c r="T65" s="9">
        <f t="shared" si="3"/>
        <v>41636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ROUND((E66/D66)*100,0)</f>
        <v>173</v>
      </c>
      <c r="P66">
        <f t="shared" ref="P66:P129" si="5">ROUND((E66/L66),2)</f>
        <v>86.67</v>
      </c>
      <c r="Q66" t="s">
        <v>8309</v>
      </c>
      <c r="R66" t="s">
        <v>8311</v>
      </c>
      <c r="S66" s="9">
        <f t="shared" ref="S66:S129" si="6">ROUND((((J66/60)/60)/24)+DATE(1970,1,1),0)</f>
        <v>41433</v>
      </c>
      <c r="T66" s="9">
        <f t="shared" ref="T66:T129" si="7">ROUND((((I66/60)/60)/24)+DATE(1970,1,1),0)</f>
        <v>41463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>
        <f t="shared" si="5"/>
        <v>132.05000000000001</v>
      </c>
      <c r="Q67" t="s">
        <v>8309</v>
      </c>
      <c r="R67" t="s">
        <v>8311</v>
      </c>
      <c r="S67" s="9">
        <f t="shared" si="6"/>
        <v>41836</v>
      </c>
      <c r="T67" s="9">
        <f t="shared" si="7"/>
        <v>41862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42540</v>
      </c>
      <c r="T68" s="9">
        <f t="shared" si="7"/>
        <v>42570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41076</v>
      </c>
      <c r="T69" s="9">
        <f t="shared" si="7"/>
        <v>41106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41664</v>
      </c>
      <c r="T70" s="9">
        <f t="shared" si="7"/>
        <v>41694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40786</v>
      </c>
      <c r="T71" s="9">
        <f t="shared" si="7"/>
        <v>40818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40731</v>
      </c>
      <c r="T72" s="9">
        <f t="shared" si="7"/>
        <v>40791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</v>
      </c>
      <c r="T73" s="9">
        <f t="shared" si="7"/>
        <v>41057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41208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40588</v>
      </c>
      <c r="T75" s="9">
        <f t="shared" si="7"/>
        <v>40666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</v>
      </c>
      <c r="T76" s="9">
        <f t="shared" si="7"/>
        <v>42390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</v>
      </c>
      <c r="T77" s="9">
        <f t="shared" si="7"/>
        <v>41387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40845</v>
      </c>
      <c r="T78" s="9">
        <f t="shared" si="7"/>
        <v>40905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40997</v>
      </c>
      <c r="T79" s="9">
        <f t="shared" si="7"/>
        <v>41050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42605</v>
      </c>
      <c r="T80" s="9">
        <f t="shared" si="7"/>
        <v>42615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41725</v>
      </c>
      <c r="T81" s="9">
        <f t="shared" si="7"/>
        <v>41755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41583</v>
      </c>
      <c r="T82" s="9">
        <f t="shared" si="7"/>
        <v>41618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41100</v>
      </c>
      <c r="T83" s="9">
        <f t="shared" si="7"/>
        <v>41104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40796</v>
      </c>
      <c r="T84" s="9">
        <f t="shared" si="7"/>
        <v>40826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42043</v>
      </c>
      <c r="T85" s="9">
        <f t="shared" si="7"/>
        <v>42057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40649</v>
      </c>
      <c r="T86" s="9">
        <f t="shared" si="7"/>
        <v>40679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40779</v>
      </c>
      <c r="T87" s="9">
        <f t="shared" si="7"/>
        <v>40809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42292</v>
      </c>
      <c r="T88" s="9">
        <f t="shared" si="7"/>
        <v>42366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40323</v>
      </c>
      <c r="T89" s="9">
        <f t="shared" si="7"/>
        <v>40332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41787</v>
      </c>
      <c r="T90" s="9">
        <f t="shared" si="7"/>
        <v>41813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41403</v>
      </c>
      <c r="T91" s="9">
        <f t="shared" si="7"/>
        <v>41428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</v>
      </c>
      <c r="T92" s="9">
        <f t="shared" si="7"/>
        <v>40736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</v>
      </c>
      <c r="T93" s="9">
        <f t="shared" si="7"/>
        <v>40680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42721</v>
      </c>
      <c r="T94" s="9">
        <f t="shared" si="7"/>
        <v>42767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41066</v>
      </c>
      <c r="T95" s="9">
        <f t="shared" si="7"/>
        <v>41094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41717</v>
      </c>
      <c r="T96" s="9">
        <f t="shared" si="7"/>
        <v>41737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40935</v>
      </c>
      <c r="T97" s="9">
        <f t="shared" si="7"/>
        <v>40965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40325</v>
      </c>
      <c r="T98" s="9">
        <f t="shared" si="7"/>
        <v>40391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40706</v>
      </c>
      <c r="T99" s="9">
        <f t="shared" si="7"/>
        <v>40736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41215</v>
      </c>
      <c r="T100" s="9">
        <f t="shared" si="7"/>
        <v>41251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41632</v>
      </c>
      <c r="T101" s="9">
        <f t="shared" si="7"/>
        <v>41662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41198</v>
      </c>
      <c r="T102" s="9">
        <f t="shared" si="7"/>
        <v>41218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41275</v>
      </c>
      <c r="T103" s="9">
        <f t="shared" si="7"/>
        <v>41299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40505</v>
      </c>
      <c r="T104" s="9">
        <f t="shared" si="7"/>
        <v>40535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41683</v>
      </c>
      <c r="T105" s="9">
        <f t="shared" si="7"/>
        <v>41706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40613</v>
      </c>
      <c r="T106" s="9">
        <f t="shared" si="7"/>
        <v>40636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42486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40988</v>
      </c>
      <c r="T108" s="9">
        <f t="shared" si="7"/>
        <v>41002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40636</v>
      </c>
      <c r="T109" s="9">
        <f t="shared" si="7"/>
        <v>40658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41366</v>
      </c>
      <c r="T110" s="9">
        <f t="shared" si="7"/>
        <v>41426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40570</v>
      </c>
      <c r="T111" s="9">
        <f t="shared" si="7"/>
        <v>40600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41558</v>
      </c>
      <c r="T112" s="9">
        <f t="shared" si="7"/>
        <v>41592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</v>
      </c>
      <c r="T113" s="9">
        <f t="shared" si="7"/>
        <v>42155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41718</v>
      </c>
      <c r="T114" s="9">
        <f t="shared" si="7"/>
        <v>41742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40754</v>
      </c>
      <c r="T115" s="9">
        <f t="shared" si="7"/>
        <v>40762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</v>
      </c>
      <c r="T116" s="9">
        <f t="shared" si="7"/>
        <v>40921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40919</v>
      </c>
      <c r="T117" s="9">
        <f t="shared" si="7"/>
        <v>40944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</v>
      </c>
      <c r="T118" s="9">
        <f t="shared" si="7"/>
        <v>40641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40249</v>
      </c>
      <c r="T119" s="9">
        <f t="shared" si="7"/>
        <v>40339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40723</v>
      </c>
      <c r="T120" s="9">
        <f t="shared" si="7"/>
        <v>40753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40739</v>
      </c>
      <c r="T121" s="9">
        <f t="shared" si="7"/>
        <v>40769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42616</v>
      </c>
      <c r="T122" s="9">
        <f t="shared" si="7"/>
        <v>42646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42097</v>
      </c>
      <c r="T123" s="9">
        <f t="shared" si="7"/>
        <v>42112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</v>
      </c>
      <c r="T124" s="9">
        <f t="shared" si="7"/>
        <v>42653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41905</v>
      </c>
      <c r="T125" s="9">
        <f t="shared" si="7"/>
        <v>41941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42115</v>
      </c>
      <c r="T126" s="9">
        <f t="shared" si="7"/>
        <v>42140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42710</v>
      </c>
      <c r="T127" s="9">
        <f t="shared" si="7"/>
        <v>42770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42136</v>
      </c>
      <c r="T128" s="9">
        <f t="shared" si="7"/>
        <v>42166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42068</v>
      </c>
      <c r="T129" s="9">
        <f t="shared" si="7"/>
        <v>42098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ROUND((E130/D130)*100,0)</f>
        <v>2</v>
      </c>
      <c r="P130">
        <f t="shared" ref="P130:P193" si="9">ROUND((E130/L130),2)</f>
        <v>311.17</v>
      </c>
      <c r="Q130" t="s">
        <v>8309</v>
      </c>
      <c r="R130" t="s">
        <v>8312</v>
      </c>
      <c r="S130" s="9">
        <f t="shared" ref="S130:S193" si="10">ROUND((((J130/60)/60)/24)+DATE(1970,1,1),0)</f>
        <v>42628</v>
      </c>
      <c r="T130" s="9">
        <f t="shared" ref="T130:T193" si="11">ROUND((((I130/60)/60)/24)+DATE(1970,1,1),0)</f>
        <v>42663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t="s">
        <v>8309</v>
      </c>
      <c r="R131" t="s">
        <v>8312</v>
      </c>
      <c r="S131" s="9">
        <f t="shared" si="10"/>
        <v>41883</v>
      </c>
      <c r="T131" s="9">
        <f t="shared" si="11"/>
        <v>41943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41779</v>
      </c>
      <c r="T132" s="9">
        <f t="shared" si="11"/>
        <v>41807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42542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41906</v>
      </c>
      <c r="T134" s="9">
        <f t="shared" si="11"/>
        <v>41951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42492</v>
      </c>
      <c r="T135" s="9">
        <f t="shared" si="11"/>
        <v>42522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42222</v>
      </c>
      <c r="T136" s="9">
        <f t="shared" si="11"/>
        <v>42252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</v>
      </c>
      <c r="T137" s="9">
        <f t="shared" si="11"/>
        <v>41822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</v>
      </c>
      <c r="T138" s="9">
        <f t="shared" si="11"/>
        <v>42140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42240</v>
      </c>
      <c r="T139" s="9">
        <f t="shared" si="11"/>
        <v>42290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</v>
      </c>
      <c r="T140" s="9">
        <f t="shared" si="11"/>
        <v>42217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42188</v>
      </c>
      <c r="T141" s="9">
        <f t="shared" si="11"/>
        <v>42198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42053</v>
      </c>
      <c r="T142" s="9">
        <f t="shared" si="11"/>
        <v>42083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42110</v>
      </c>
      <c r="T143" s="9">
        <f t="shared" si="11"/>
        <v>42155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41939</v>
      </c>
      <c r="T144" s="9">
        <f t="shared" si="11"/>
        <v>41960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42559</v>
      </c>
      <c r="T145" s="9">
        <f t="shared" si="11"/>
        <v>42616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42048</v>
      </c>
      <c r="T146" s="9">
        <f t="shared" si="11"/>
        <v>42108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42201</v>
      </c>
      <c r="T147" s="9">
        <f t="shared" si="11"/>
        <v>42228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42693</v>
      </c>
      <c r="T148" s="9">
        <f t="shared" si="11"/>
        <v>42753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41970</v>
      </c>
      <c r="T149" s="9">
        <f t="shared" si="11"/>
        <v>42013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</v>
      </c>
      <c r="T150" s="9">
        <f t="shared" si="11"/>
        <v>42427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41968</v>
      </c>
      <c r="T151" s="9">
        <f t="shared" si="11"/>
        <v>41998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42090</v>
      </c>
      <c r="T152" s="9">
        <f t="shared" si="11"/>
        <v>42150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42114</v>
      </c>
      <c r="T153" s="9">
        <f t="shared" si="11"/>
        <v>42174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</v>
      </c>
      <c r="T154" s="9">
        <f t="shared" si="11"/>
        <v>41905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41934</v>
      </c>
      <c r="T155" s="9">
        <f t="shared" si="11"/>
        <v>41976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42116</v>
      </c>
      <c r="T156" s="9">
        <f t="shared" si="11"/>
        <v>42159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42169</v>
      </c>
      <c r="T157" s="9">
        <f t="shared" si="11"/>
        <v>42209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</v>
      </c>
      <c r="T158" s="9">
        <f t="shared" si="11"/>
        <v>41854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42397</v>
      </c>
      <c r="T159" s="9">
        <f t="shared" si="11"/>
        <v>42427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41904</v>
      </c>
      <c r="T160" s="9">
        <f t="shared" si="11"/>
        <v>41934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</v>
      </c>
      <c r="T161" s="9">
        <f t="shared" si="11"/>
        <v>42554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42172</v>
      </c>
      <c r="T162" s="9">
        <f t="shared" si="11"/>
        <v>42232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41793</v>
      </c>
      <c r="T163" s="9">
        <f t="shared" si="11"/>
        <v>41823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</v>
      </c>
      <c r="T164" s="9">
        <f t="shared" si="11"/>
        <v>41868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42244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41842</v>
      </c>
      <c r="T166" s="9">
        <f t="shared" si="11"/>
        <v>41902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42352</v>
      </c>
      <c r="T167" s="9">
        <f t="shared" si="11"/>
        <v>42382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</v>
      </c>
      <c r="T168" s="9">
        <f t="shared" si="11"/>
        <v>42751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42161</v>
      </c>
      <c r="T169" s="9">
        <f t="shared" si="11"/>
        <v>42221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42053</v>
      </c>
      <c r="T170" s="9">
        <f t="shared" si="11"/>
        <v>42083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41901</v>
      </c>
      <c r="T171" s="9">
        <f t="shared" si="11"/>
        <v>41931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42217</v>
      </c>
      <c r="T172" s="9">
        <f t="shared" si="11"/>
        <v>42246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42534</v>
      </c>
      <c r="T173" s="9">
        <f t="shared" si="11"/>
        <v>42594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</v>
      </c>
      <c r="T174" s="9">
        <f t="shared" si="11"/>
        <v>42082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42034</v>
      </c>
      <c r="T175" s="9">
        <f t="shared" si="11"/>
        <v>42064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42073</v>
      </c>
      <c r="T176" s="9">
        <f t="shared" si="11"/>
        <v>42133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41856</v>
      </c>
      <c r="T177" s="9">
        <f t="shared" si="11"/>
        <v>41881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42192</v>
      </c>
      <c r="T178" s="9">
        <f t="shared" si="11"/>
        <v>42222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42070</v>
      </c>
      <c r="T179" s="9">
        <f t="shared" si="11"/>
        <v>42087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42305</v>
      </c>
      <c r="T180" s="9">
        <f t="shared" si="11"/>
        <v>42335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</v>
      </c>
      <c r="T181" s="9">
        <f t="shared" si="11"/>
        <v>42433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42068</v>
      </c>
      <c r="T182" s="9">
        <f t="shared" si="11"/>
        <v>42108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42148</v>
      </c>
      <c r="T183" s="9">
        <f t="shared" si="11"/>
        <v>42178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42712</v>
      </c>
      <c r="T184" s="9">
        <f t="shared" si="11"/>
        <v>42742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41940</v>
      </c>
      <c r="T185" s="9">
        <f t="shared" si="11"/>
        <v>41970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41826</v>
      </c>
      <c r="T186" s="9">
        <f t="shared" si="11"/>
        <v>41883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42571</v>
      </c>
      <c r="T187" s="9">
        <f t="shared" si="11"/>
        <v>42601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42768</v>
      </c>
      <c r="T188" s="9">
        <f t="shared" si="11"/>
        <v>42798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</v>
      </c>
      <c r="T189" s="9">
        <f t="shared" si="11"/>
        <v>42206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41857</v>
      </c>
      <c r="T190" s="9">
        <f t="shared" si="11"/>
        <v>41887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42557</v>
      </c>
      <c r="T191" s="9">
        <f t="shared" si="11"/>
        <v>42617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42528</v>
      </c>
      <c r="T192" s="9">
        <f t="shared" si="11"/>
        <v>42538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</v>
      </c>
      <c r="T193" s="9">
        <f t="shared" si="11"/>
        <v>42279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ROUND((E194/D194)*100,0)</f>
        <v>0</v>
      </c>
      <c r="P194">
        <f t="shared" ref="P194:P257" si="13">ROUND((E194/L194),2)</f>
        <v>5.67</v>
      </c>
      <c r="Q194" t="s">
        <v>8309</v>
      </c>
      <c r="R194" t="s">
        <v>8313</v>
      </c>
      <c r="S194" s="9">
        <f t="shared" ref="S194:S257" si="14">ROUND((((J194/60)/60)/24)+DATE(1970,1,1),0)</f>
        <v>41900</v>
      </c>
      <c r="T194" s="9">
        <f t="shared" ref="T194:T257" si="15">ROUND((((I194/60)/60)/24)+DATE(1970,1,1),0)</f>
        <v>41930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t="s">
        <v>8309</v>
      </c>
      <c r="R195" t="s">
        <v>8313</v>
      </c>
      <c r="S195" s="9">
        <f t="shared" si="14"/>
        <v>41912</v>
      </c>
      <c r="T195" s="9">
        <f t="shared" si="15"/>
        <v>41972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42376</v>
      </c>
      <c r="T196" s="9">
        <f t="shared" si="15"/>
        <v>42436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42136</v>
      </c>
      <c r="T197" s="9">
        <f t="shared" si="15"/>
        <v>42196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42260</v>
      </c>
      <c r="T198" s="9">
        <f t="shared" si="15"/>
        <v>42288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42742</v>
      </c>
      <c r="T199" s="9">
        <f t="shared" si="15"/>
        <v>42784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</v>
      </c>
      <c r="T200" s="9">
        <f t="shared" si="15"/>
        <v>41917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42584</v>
      </c>
      <c r="T201" s="9">
        <f t="shared" si="15"/>
        <v>42614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41867</v>
      </c>
      <c r="T202" s="9">
        <f t="shared" si="15"/>
        <v>41897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42024</v>
      </c>
      <c r="T203" s="9">
        <f t="shared" si="15"/>
        <v>42044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42256</v>
      </c>
      <c r="T204" s="9">
        <f t="shared" si="15"/>
        <v>42286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41974</v>
      </c>
      <c r="T205" s="9">
        <f t="shared" si="15"/>
        <v>42034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42557</v>
      </c>
      <c r="T206" s="9">
        <f t="shared" si="15"/>
        <v>42587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42249</v>
      </c>
      <c r="T207" s="9">
        <f t="shared" si="15"/>
        <v>42284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42567</v>
      </c>
      <c r="T208" s="9">
        <f t="shared" si="15"/>
        <v>42588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41978</v>
      </c>
      <c r="T209" s="9">
        <f t="shared" si="15"/>
        <v>42008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</v>
      </c>
      <c r="T210" s="9">
        <f t="shared" si="15"/>
        <v>41989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42166</v>
      </c>
      <c r="T211" s="9">
        <f t="shared" si="15"/>
        <v>42196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42249</v>
      </c>
      <c r="T212" s="9">
        <f t="shared" si="15"/>
        <v>42278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42236</v>
      </c>
      <c r="T213" s="9">
        <f t="shared" si="15"/>
        <v>42266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42417</v>
      </c>
      <c r="T214" s="9">
        <f t="shared" si="15"/>
        <v>42477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42203</v>
      </c>
      <c r="T215" s="9">
        <f t="shared" si="15"/>
        <v>42233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42010</v>
      </c>
      <c r="T216" s="9">
        <f t="shared" si="15"/>
        <v>42070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</v>
      </c>
      <c r="T217" s="9">
        <f t="shared" si="15"/>
        <v>42418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42067</v>
      </c>
      <c r="T218" s="9">
        <f t="shared" si="15"/>
        <v>42117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41971</v>
      </c>
      <c r="T219" s="9">
        <f t="shared" si="15"/>
        <v>42002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42080</v>
      </c>
      <c r="T220" s="9">
        <f t="shared" si="15"/>
        <v>42140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</v>
      </c>
      <c r="T221" s="9">
        <f t="shared" si="15"/>
        <v>42461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42196</v>
      </c>
      <c r="T222" s="9">
        <f t="shared" si="15"/>
        <v>42237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42032</v>
      </c>
      <c r="T223" s="9">
        <f t="shared" si="15"/>
        <v>42092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42032</v>
      </c>
      <c r="T224" s="9">
        <f t="shared" si="15"/>
        <v>42090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42482</v>
      </c>
      <c r="T225" s="9">
        <f t="shared" si="15"/>
        <v>42512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</v>
      </c>
      <c r="T226" s="9">
        <f t="shared" si="15"/>
        <v>42195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42439</v>
      </c>
      <c r="T227" s="9">
        <f t="shared" si="15"/>
        <v>42469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42107</v>
      </c>
      <c r="T228" s="9">
        <f t="shared" si="15"/>
        <v>42155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42165</v>
      </c>
      <c r="T229" s="9">
        <f t="shared" si="15"/>
        <v>42195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42097</v>
      </c>
      <c r="T230" s="9">
        <f t="shared" si="15"/>
        <v>42157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42384</v>
      </c>
      <c r="T231" s="9">
        <f t="shared" si="15"/>
        <v>42414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42130</v>
      </c>
      <c r="T232" s="9">
        <f t="shared" si="15"/>
        <v>42160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42342</v>
      </c>
      <c r="T233" s="9">
        <f t="shared" si="15"/>
        <v>42372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42033</v>
      </c>
      <c r="T234" s="9">
        <f t="shared" si="15"/>
        <v>42063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42613</v>
      </c>
      <c r="T235" s="9">
        <f t="shared" si="15"/>
        <v>42643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</v>
      </c>
      <c r="T236" s="9">
        <f t="shared" si="15"/>
        <v>42176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42165</v>
      </c>
      <c r="T237" s="9">
        <f t="shared" si="15"/>
        <v>42195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42321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42378</v>
      </c>
      <c r="T239" s="9">
        <f t="shared" si="15"/>
        <v>42438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42714</v>
      </c>
      <c r="T240" s="9">
        <f t="shared" si="15"/>
        <v>42734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</v>
      </c>
      <c r="T241" s="9">
        <f t="shared" si="15"/>
        <v>42317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41355</v>
      </c>
      <c r="T242" s="9">
        <f t="shared" si="15"/>
        <v>41400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41950</v>
      </c>
      <c r="T243" s="9">
        <f t="shared" si="15"/>
        <v>41995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</v>
      </c>
      <c r="T244" s="9">
        <f t="shared" si="15"/>
        <v>40897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41662</v>
      </c>
      <c r="T245" s="9">
        <f t="shared" si="15"/>
        <v>41692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</v>
      </c>
      <c r="T246" s="9">
        <f t="shared" si="15"/>
        <v>40253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41107</v>
      </c>
      <c r="T247" s="9">
        <f t="shared" si="15"/>
        <v>41137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</v>
      </c>
      <c r="T248" s="9">
        <f t="shared" si="15"/>
        <v>40530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40431</v>
      </c>
      <c r="T249" s="9">
        <f t="shared" si="15"/>
        <v>40467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40871</v>
      </c>
      <c r="T250" s="9">
        <f t="shared" si="15"/>
        <v>40916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40333</v>
      </c>
      <c r="T251" s="9">
        <f t="shared" si="15"/>
        <v>40413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41402</v>
      </c>
      <c r="T252" s="9">
        <f t="shared" si="15"/>
        <v>41432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41014</v>
      </c>
      <c r="T253" s="9">
        <f t="shared" si="15"/>
        <v>41046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40267</v>
      </c>
      <c r="T254" s="9">
        <f t="shared" si="15"/>
        <v>40330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40925</v>
      </c>
      <c r="T255" s="9">
        <f t="shared" si="15"/>
        <v>40955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42264</v>
      </c>
      <c r="T256" s="9">
        <f t="shared" si="15"/>
        <v>42294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40589</v>
      </c>
      <c r="T257" s="9">
        <f t="shared" si="15"/>
        <v>40618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ROUND((E258/D258)*100,0)</f>
        <v>139</v>
      </c>
      <c r="P258">
        <f t="shared" ref="P258:P321" si="17">ROUND((E258/L258),2)</f>
        <v>65.760000000000005</v>
      </c>
      <c r="Q258" t="s">
        <v>8309</v>
      </c>
      <c r="R258" t="s">
        <v>8314</v>
      </c>
      <c r="S258" s="9">
        <f t="shared" ref="S258:S321" si="18">ROUND((((J258/60)/60)/24)+DATE(1970,1,1),0)</f>
        <v>41320</v>
      </c>
      <c r="T258" s="9">
        <f t="shared" ref="T258:T321" si="19">ROUND((((I258/60)/60)/24)+DATE(1970,1,1),0)</f>
        <v>41350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>
        <f t="shared" si="17"/>
        <v>66.7</v>
      </c>
      <c r="Q259" t="s">
        <v>8309</v>
      </c>
      <c r="R259" t="s">
        <v>8314</v>
      </c>
      <c r="S259" s="9">
        <f t="shared" si="18"/>
        <v>42480</v>
      </c>
      <c r="T259" s="9">
        <f t="shared" si="19"/>
        <v>42510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40682</v>
      </c>
      <c r="T260" s="9">
        <f t="shared" si="19"/>
        <v>40712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42073</v>
      </c>
      <c r="T261" s="9">
        <f t="shared" si="19"/>
        <v>42103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40331</v>
      </c>
      <c r="T262" s="9">
        <f t="shared" si="19"/>
        <v>40376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41018</v>
      </c>
      <c r="T263" s="9">
        <f t="shared" si="19"/>
        <v>41068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</v>
      </c>
      <c r="T264" s="9">
        <f t="shared" si="19"/>
        <v>40600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41150</v>
      </c>
      <c r="T265" s="9">
        <f t="shared" si="19"/>
        <v>41180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41011</v>
      </c>
      <c r="T266" s="9">
        <f t="shared" si="19"/>
        <v>41041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</v>
      </c>
      <c r="T267" s="9">
        <f t="shared" si="19"/>
        <v>40309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40205</v>
      </c>
      <c r="T268" s="9">
        <f t="shared" si="19"/>
        <v>40291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</v>
      </c>
      <c r="T269" s="9">
        <f t="shared" si="19"/>
        <v>41815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40809</v>
      </c>
      <c r="T270" s="9">
        <f t="shared" si="19"/>
        <v>40854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42758</v>
      </c>
      <c r="T271" s="9">
        <f t="shared" si="19"/>
        <v>42788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40638</v>
      </c>
      <c r="T272" s="9">
        <f t="shared" si="19"/>
        <v>40688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41612</v>
      </c>
      <c r="T273" s="9">
        <f t="shared" si="1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40236</v>
      </c>
      <c r="T274" s="9">
        <f t="shared" si="19"/>
        <v>40297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</v>
      </c>
      <c r="T275" s="9">
        <f t="shared" si="19"/>
        <v>40727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40970</v>
      </c>
      <c r="T276" s="9">
        <f t="shared" si="19"/>
        <v>41004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41193</v>
      </c>
      <c r="T277" s="9">
        <f t="shared" si="19"/>
        <v>41223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40967</v>
      </c>
      <c r="T278" s="9">
        <f t="shared" si="19"/>
        <v>41027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42118</v>
      </c>
      <c r="T279" s="9">
        <f t="shared" si="19"/>
        <v>42148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41164</v>
      </c>
      <c r="T280" s="9">
        <f t="shared" si="19"/>
        <v>41194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</v>
      </c>
      <c r="T281" s="9">
        <f t="shared" si="19"/>
        <v>42793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41745</v>
      </c>
      <c r="T282" s="9">
        <f t="shared" si="19"/>
        <v>41790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39950</v>
      </c>
      <c r="T283" s="9">
        <f t="shared" si="19"/>
        <v>40036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40195</v>
      </c>
      <c r="T284" s="9">
        <f t="shared" si="19"/>
        <v>40232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40676</v>
      </c>
      <c r="T285" s="9">
        <f t="shared" si="19"/>
        <v>40695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40905</v>
      </c>
      <c r="T286" s="9">
        <f t="shared" si="19"/>
        <v>40930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41507</v>
      </c>
      <c r="T287" s="9">
        <f t="shared" si="19"/>
        <v>41537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41314</v>
      </c>
      <c r="T288" s="9">
        <f t="shared" si="19"/>
        <v>41359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</v>
      </c>
      <c r="T289" s="9">
        <f t="shared" si="19"/>
        <v>41215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41051</v>
      </c>
      <c r="T290" s="9">
        <f t="shared" si="19"/>
        <v>41086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</v>
      </c>
      <c r="T291" s="9">
        <f t="shared" si="19"/>
        <v>41580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</v>
      </c>
      <c r="T292" s="9">
        <f t="shared" si="19"/>
        <v>40576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41377</v>
      </c>
      <c r="T293" s="9">
        <f t="shared" si="19"/>
        <v>41395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40813</v>
      </c>
      <c r="T294" s="9">
        <f t="shared" si="19"/>
        <v>40845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41720</v>
      </c>
      <c r="T295" s="9">
        <f t="shared" si="19"/>
        <v>41750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</v>
      </c>
      <c r="T296" s="9">
        <f t="shared" si="19"/>
        <v>40379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41519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</v>
      </c>
      <c r="T298" s="9">
        <f t="shared" si="19"/>
        <v>41159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42090</v>
      </c>
      <c r="T299" s="9">
        <f t="shared" si="19"/>
        <v>42125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</v>
      </c>
      <c r="T300" s="9">
        <f t="shared" si="19"/>
        <v>41769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</v>
      </c>
      <c r="T301" s="9">
        <f t="shared" si="19"/>
        <v>40499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40627</v>
      </c>
      <c r="T302" s="9">
        <f t="shared" si="19"/>
        <v>40658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41313</v>
      </c>
      <c r="T303" s="9">
        <f t="shared" si="19"/>
        <v>41353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40934</v>
      </c>
      <c r="T304" s="9">
        <f t="shared" si="19"/>
        <v>40964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41032</v>
      </c>
      <c r="T305" s="9">
        <f t="shared" si="19"/>
        <v>41062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41114</v>
      </c>
      <c r="T306" s="9">
        <f t="shared" si="19"/>
        <v>41153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40949</v>
      </c>
      <c r="T307" s="9">
        <f t="shared" si="19"/>
        <v>40979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41334</v>
      </c>
      <c r="T308" s="9">
        <f t="shared" si="19"/>
        <v>41354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41283</v>
      </c>
      <c r="T309" s="9">
        <f t="shared" si="19"/>
        <v>41313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40568</v>
      </c>
      <c r="T310" s="9">
        <f t="shared" si="19"/>
        <v>40613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41135</v>
      </c>
      <c r="T311" s="9">
        <f t="shared" si="19"/>
        <v>41156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40821</v>
      </c>
      <c r="T312" s="9">
        <f t="shared" si="19"/>
        <v>40836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</v>
      </c>
      <c r="T313" s="9">
        <f t="shared" si="19"/>
        <v>40909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41349</v>
      </c>
      <c r="T314" s="9">
        <f t="shared" si="19"/>
        <v>41379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</v>
      </c>
      <c r="T315" s="9">
        <f t="shared" si="19"/>
        <v>40402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41305</v>
      </c>
      <c r="T316" s="9">
        <f t="shared" si="19"/>
        <v>41335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41114</v>
      </c>
      <c r="T317" s="9">
        <f t="shared" si="19"/>
        <v>41144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41951</v>
      </c>
      <c r="T318" s="9">
        <f t="shared" si="19"/>
        <v>41984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41590</v>
      </c>
      <c r="T319" s="9">
        <f t="shared" si="19"/>
        <v>41620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41330</v>
      </c>
      <c r="T320" s="9">
        <f t="shared" si="19"/>
        <v>41360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40124</v>
      </c>
      <c r="T321" s="9">
        <f t="shared" si="19"/>
        <v>40211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ROUND((E322/D322)*100,0)</f>
        <v>107</v>
      </c>
      <c r="P322">
        <f t="shared" ref="P322:P385" si="21">ROUND((E322/L322),2)</f>
        <v>134.91</v>
      </c>
      <c r="Q322" t="s">
        <v>8309</v>
      </c>
      <c r="R322" t="s">
        <v>8314</v>
      </c>
      <c r="S322" s="9">
        <f t="shared" ref="S322:S385" si="22">ROUND((((J322/60)/60)/24)+DATE(1970,1,1),0)</f>
        <v>42332</v>
      </c>
      <c r="T322" s="9">
        <f t="shared" ref="T322:T385" si="23">ROUND((((I322/60)/60)/24)+DATE(1970,1,1),0)</f>
        <v>42361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>
        <f t="shared" si="21"/>
        <v>106.62</v>
      </c>
      <c r="Q323" t="s">
        <v>8309</v>
      </c>
      <c r="R323" t="s">
        <v>8314</v>
      </c>
      <c r="S323" s="9">
        <f t="shared" si="22"/>
        <v>42647</v>
      </c>
      <c r="T323" s="9">
        <f t="shared" si="23"/>
        <v>42682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42474</v>
      </c>
      <c r="T324" s="9">
        <f t="shared" si="23"/>
        <v>42504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</v>
      </c>
      <c r="T325" s="9">
        <f t="shared" si="23"/>
        <v>42725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42185</v>
      </c>
      <c r="T326" s="9">
        <f t="shared" si="23"/>
        <v>42218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42689</v>
      </c>
      <c r="T327" s="9">
        <f t="shared" si="23"/>
        <v>42724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</v>
      </c>
      <c r="T328" s="9">
        <f t="shared" si="23"/>
        <v>42809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</v>
      </c>
      <c r="T329" s="9">
        <f t="shared" si="23"/>
        <v>42085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42279</v>
      </c>
      <c r="T330" s="9">
        <f t="shared" si="23"/>
        <v>42309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</v>
      </c>
      <c r="T331" s="9">
        <f t="shared" si="23"/>
        <v>42315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41380</v>
      </c>
      <c r="T332" s="9">
        <f t="shared" si="23"/>
        <v>41411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42508</v>
      </c>
      <c r="T333" s="9">
        <f t="shared" si="23"/>
        <v>42539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42264</v>
      </c>
      <c r="T334" s="9">
        <f t="shared" si="23"/>
        <v>42305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42438</v>
      </c>
      <c r="T335" s="9">
        <f t="shared" si="23"/>
        <v>42468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42102</v>
      </c>
      <c r="T336" s="9">
        <f t="shared" si="23"/>
        <v>42140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42102</v>
      </c>
      <c r="T337" s="9">
        <f t="shared" si="23"/>
        <v>42133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42292</v>
      </c>
      <c r="T338" s="9">
        <f t="shared" si="23"/>
        <v>42322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42047</v>
      </c>
      <c r="T339" s="9">
        <f t="shared" si="23"/>
        <v>42077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42560</v>
      </c>
      <c r="T340" s="9">
        <f t="shared" si="23"/>
        <v>42616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42094</v>
      </c>
      <c r="T341" s="9">
        <f t="shared" si="23"/>
        <v>42124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42773</v>
      </c>
      <c r="T342" s="9">
        <f t="shared" si="23"/>
        <v>42803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41895</v>
      </c>
      <c r="T343" s="9">
        <f t="shared" si="23"/>
        <v>41913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42460</v>
      </c>
      <c r="T344" s="9">
        <f t="shared" si="23"/>
        <v>42490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41927</v>
      </c>
      <c r="T345" s="9">
        <f t="shared" si="23"/>
        <v>41957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42112</v>
      </c>
      <c r="T346" s="9">
        <f t="shared" si="23"/>
        <v>42156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42115</v>
      </c>
      <c r="T347" s="9">
        <f t="shared" si="23"/>
        <v>42145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42262</v>
      </c>
      <c r="T348" s="9">
        <f t="shared" si="23"/>
        <v>42292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</v>
      </c>
      <c r="T349" s="9">
        <f t="shared" si="23"/>
        <v>42323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42208</v>
      </c>
      <c r="T350" s="9">
        <f t="shared" si="23"/>
        <v>42238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</v>
      </c>
      <c r="T351" s="9">
        <f t="shared" si="23"/>
        <v>42790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42586</v>
      </c>
      <c r="T352" s="9">
        <f t="shared" si="23"/>
        <v>42624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42428</v>
      </c>
      <c r="T353" s="9">
        <f t="shared" si="23"/>
        <v>42468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41890</v>
      </c>
      <c r="T354" s="9">
        <f t="shared" si="23"/>
        <v>41920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42298</v>
      </c>
      <c r="T355" s="9">
        <f t="shared" si="23"/>
        <v>42328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42439</v>
      </c>
      <c r="T356" s="9">
        <f t="shared" si="23"/>
        <v>42469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</v>
      </c>
      <c r="T357" s="9">
        <f t="shared" si="23"/>
        <v>41974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42416</v>
      </c>
      <c r="T358" s="9">
        <f t="shared" si="23"/>
        <v>42446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</v>
      </c>
      <c r="T359" s="9">
        <f t="shared" si="23"/>
        <v>42118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42508</v>
      </c>
      <c r="T360" s="9">
        <f t="shared" si="23"/>
        <v>42537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41935</v>
      </c>
      <c r="T361" s="9">
        <f t="shared" si="23"/>
        <v>41957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42164</v>
      </c>
      <c r="T362" s="9">
        <f t="shared" si="23"/>
        <v>42208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41936</v>
      </c>
      <c r="T363" s="9">
        <f t="shared" si="23"/>
        <v>41966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40256</v>
      </c>
      <c r="T365" s="9">
        <f t="shared" si="23"/>
        <v>40301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41781</v>
      </c>
      <c r="T366" s="9">
        <f t="shared" si="23"/>
        <v>41811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41669</v>
      </c>
      <c r="T367" s="9">
        <f t="shared" si="23"/>
        <v>41699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41020</v>
      </c>
      <c r="T368" s="9">
        <f t="shared" si="23"/>
        <v>41050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41356</v>
      </c>
      <c r="T369" s="9">
        <f t="shared" si="23"/>
        <v>41395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42044</v>
      </c>
      <c r="T370" s="9">
        <f t="shared" si="23"/>
        <v>42079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40894</v>
      </c>
      <c r="T371" s="9">
        <f t="shared" si="23"/>
        <v>40924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42712</v>
      </c>
      <c r="T372" s="9">
        <f t="shared" si="23"/>
        <v>42742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41262</v>
      </c>
      <c r="T373" s="9">
        <f t="shared" si="23"/>
        <v>41307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42426</v>
      </c>
      <c r="T374" s="9">
        <f t="shared" si="23"/>
        <v>42466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41079</v>
      </c>
      <c r="T375" s="9">
        <f t="shared" si="23"/>
        <v>41109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40758</v>
      </c>
      <c r="T376" s="9">
        <f t="shared" si="23"/>
        <v>40803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41658</v>
      </c>
      <c r="T377" s="9">
        <f t="shared" si="23"/>
        <v>41700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</v>
      </c>
      <c r="T378" s="9">
        <f t="shared" si="23"/>
        <v>42607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</v>
      </c>
      <c r="T379" s="9">
        <f t="shared" si="23"/>
        <v>42322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42371</v>
      </c>
      <c r="T380" s="9">
        <f t="shared" si="23"/>
        <v>42395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40988</v>
      </c>
      <c r="T381" s="9">
        <f t="shared" si="23"/>
        <v>41033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42368</v>
      </c>
      <c r="T382" s="9">
        <f t="shared" si="23"/>
        <v>42393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41086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41145</v>
      </c>
      <c r="T384" s="9">
        <f t="shared" si="23"/>
        <v>41159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41755</v>
      </c>
      <c r="T385" s="9">
        <f t="shared" si="23"/>
        <v>41778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ROUND((E386/D386)*100,0)</f>
        <v>112</v>
      </c>
      <c r="P386">
        <f t="shared" ref="P386:P449" si="25">ROUND((E386/L386),2)</f>
        <v>58.54</v>
      </c>
      <c r="Q386" t="s">
        <v>8309</v>
      </c>
      <c r="R386" t="s">
        <v>8314</v>
      </c>
      <c r="S386" s="9">
        <f t="shared" ref="S386:S449" si="26">ROUND((((J386/60)/60)/24)+DATE(1970,1,1),0)</f>
        <v>41981</v>
      </c>
      <c r="T386" s="9">
        <f t="shared" ref="T386:T449" si="27">ROUND((((I386/60)/60)/24)+DATE(1970,1,1),0)</f>
        <v>42011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>
        <f t="shared" si="25"/>
        <v>111.8</v>
      </c>
      <c r="Q387" t="s">
        <v>8309</v>
      </c>
      <c r="R387" t="s">
        <v>8314</v>
      </c>
      <c r="S387" s="9">
        <f t="shared" si="26"/>
        <v>41935</v>
      </c>
      <c r="T387" s="9">
        <f t="shared" si="27"/>
        <v>41965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42212</v>
      </c>
      <c r="T388" s="9">
        <f t="shared" si="27"/>
        <v>42227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42201</v>
      </c>
      <c r="T389" s="9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42549</v>
      </c>
      <c r="T390" s="9">
        <f t="shared" si="27"/>
        <v>42579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41674</v>
      </c>
      <c r="T391" s="9">
        <f t="shared" si="27"/>
        <v>41706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42112</v>
      </c>
      <c r="T392" s="9">
        <f t="shared" si="27"/>
        <v>42132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40865</v>
      </c>
      <c r="T393" s="9">
        <f t="shared" si="27"/>
        <v>40895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40764</v>
      </c>
      <c r="T394" s="9">
        <f t="shared" si="27"/>
        <v>40794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41527</v>
      </c>
      <c r="T395" s="9">
        <f t="shared" si="27"/>
        <v>41558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42418</v>
      </c>
      <c r="T396" s="9">
        <f t="shared" si="27"/>
        <v>42478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40991</v>
      </c>
      <c r="T397" s="9">
        <f t="shared" si="27"/>
        <v>41027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41083</v>
      </c>
      <c r="T398" s="9">
        <f t="shared" si="27"/>
        <v>41098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40380</v>
      </c>
      <c r="T399" s="9">
        <f t="shared" si="27"/>
        <v>40422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42079</v>
      </c>
      <c r="T400" s="9">
        <f t="shared" si="27"/>
        <v>42124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42688</v>
      </c>
      <c r="T401" s="9">
        <f t="shared" si="27"/>
        <v>42719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41746</v>
      </c>
      <c r="T402" s="9">
        <f t="shared" si="27"/>
        <v>41776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40733</v>
      </c>
      <c r="T403" s="9">
        <f t="shared" si="27"/>
        <v>40763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42293</v>
      </c>
      <c r="T404" s="9">
        <f t="shared" si="27"/>
        <v>42314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</v>
      </c>
      <c r="T405" s="9">
        <f t="shared" si="27"/>
        <v>40765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41647</v>
      </c>
      <c r="T406" s="9">
        <f t="shared" si="27"/>
        <v>41676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</v>
      </c>
      <c r="T407" s="9">
        <f t="shared" si="27"/>
        <v>41704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40638</v>
      </c>
      <c r="T408" s="9">
        <f t="shared" si="27"/>
        <v>40672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40807</v>
      </c>
      <c r="T409" s="9">
        <f t="shared" si="27"/>
        <v>40867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41544</v>
      </c>
      <c r="T410" s="9">
        <f t="shared" si="27"/>
        <v>41584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42544</v>
      </c>
      <c r="T411" s="9">
        <f t="shared" si="27"/>
        <v>42574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42114</v>
      </c>
      <c r="T412" s="9">
        <f t="shared" si="27"/>
        <v>42174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41598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41100</v>
      </c>
      <c r="T414" s="9">
        <f t="shared" si="27"/>
        <v>41116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41080</v>
      </c>
      <c r="T415" s="9">
        <f t="shared" si="27"/>
        <v>41110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41529</v>
      </c>
      <c r="T416" s="9">
        <f t="shared" si="27"/>
        <v>41559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41905</v>
      </c>
      <c r="T417" s="9">
        <f t="shared" si="27"/>
        <v>41930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</v>
      </c>
      <c r="T418" s="9">
        <f t="shared" si="27"/>
        <v>41678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41361</v>
      </c>
      <c r="T419" s="9">
        <f t="shared" si="27"/>
        <v>41372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</v>
      </c>
      <c r="T420" s="9">
        <f t="shared" si="27"/>
        <v>42208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41395</v>
      </c>
      <c r="T421" s="9">
        <f t="shared" si="27"/>
        <v>41455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</v>
      </c>
      <c r="T422" s="9">
        <f t="shared" si="27"/>
        <v>41712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</v>
      </c>
      <c r="T423" s="9">
        <f t="shared" si="27"/>
        <v>42237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</v>
      </c>
      <c r="T424" s="9">
        <f t="shared" si="27"/>
        <v>41893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41401</v>
      </c>
      <c r="T425" s="9">
        <f t="shared" si="27"/>
        <v>41431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</v>
      </c>
      <c r="T426" s="9">
        <f t="shared" si="27"/>
        <v>40994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42276</v>
      </c>
      <c r="T427" s="9">
        <f t="shared" si="27"/>
        <v>42336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42401</v>
      </c>
      <c r="T428" s="9">
        <f t="shared" si="27"/>
        <v>42431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42286</v>
      </c>
      <c r="T429" s="9">
        <f t="shared" si="27"/>
        <v>42300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41779</v>
      </c>
      <c r="T430" s="9">
        <f t="shared" si="27"/>
        <v>41807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40071</v>
      </c>
      <c r="T431" s="9">
        <f t="shared" si="27"/>
        <v>40144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</v>
      </c>
      <c r="T432" s="9">
        <f t="shared" si="27"/>
        <v>41528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42527</v>
      </c>
      <c r="T433" s="9">
        <f t="shared" si="27"/>
        <v>42557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42239</v>
      </c>
      <c r="T434" s="9">
        <f t="shared" si="27"/>
        <v>42299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42229</v>
      </c>
      <c r="T435" s="9">
        <f t="shared" si="27"/>
        <v>42289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41577</v>
      </c>
      <c r="T436" s="9">
        <f t="shared" si="27"/>
        <v>41610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41501</v>
      </c>
      <c r="T437" s="9">
        <f t="shared" si="27"/>
        <v>41531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</v>
      </c>
      <c r="T438" s="9">
        <f t="shared" si="27"/>
        <v>41486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</v>
      </c>
      <c r="T439" s="9">
        <f t="shared" si="27"/>
        <v>42651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</v>
      </c>
      <c r="T440" s="9">
        <f t="shared" si="27"/>
        <v>42326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41920</v>
      </c>
      <c r="T441" s="9">
        <f t="shared" si="27"/>
        <v>41930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42424</v>
      </c>
      <c r="T442" s="9">
        <f t="shared" si="27"/>
        <v>42454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41551</v>
      </c>
      <c r="T443" s="9">
        <f t="shared" si="27"/>
        <v>41581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42025</v>
      </c>
      <c r="T444" s="9">
        <f t="shared" si="27"/>
        <v>42055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</v>
      </c>
      <c r="T445" s="9">
        <f t="shared" si="27"/>
        <v>41680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40895</v>
      </c>
      <c r="T446" s="9">
        <f t="shared" si="27"/>
        <v>40955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</v>
      </c>
      <c r="T447" s="9">
        <f t="shared" si="27"/>
        <v>42145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42037</v>
      </c>
      <c r="T448" s="9">
        <f t="shared" si="27"/>
        <v>42067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41332</v>
      </c>
      <c r="T449" s="9">
        <f t="shared" si="27"/>
        <v>41357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ROUND((E450/D450)*100,0)</f>
        <v>3</v>
      </c>
      <c r="P450">
        <f t="shared" ref="P450:P513" si="29">ROUND((E450/L450),2)</f>
        <v>20.5</v>
      </c>
      <c r="Q450" t="s">
        <v>8309</v>
      </c>
      <c r="R450" t="s">
        <v>8315</v>
      </c>
      <c r="S450" s="9">
        <f t="shared" ref="S450:S513" si="30">ROUND((((J450/60)/60)/24)+DATE(1970,1,1),0)</f>
        <v>41754</v>
      </c>
      <c r="T450" s="9">
        <f t="shared" ref="T450:T513" si="31">ROUND((((I450/60)/60)/24)+DATE(1970,1,1),0)</f>
        <v>41774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>
        <f t="shared" si="29"/>
        <v>9</v>
      </c>
      <c r="Q451" t="s">
        <v>8309</v>
      </c>
      <c r="R451" t="s">
        <v>8315</v>
      </c>
      <c r="S451" s="9">
        <f t="shared" si="30"/>
        <v>41535</v>
      </c>
      <c r="T451" s="9">
        <f t="shared" si="31"/>
        <v>41565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41655</v>
      </c>
      <c r="T452" s="9">
        <f t="shared" si="31"/>
        <v>41685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41635</v>
      </c>
      <c r="T453" s="9">
        <f t="shared" si="31"/>
        <v>41665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42108</v>
      </c>
      <c r="T454" s="9">
        <f t="shared" si="31"/>
        <v>42138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42039</v>
      </c>
      <c r="T455" s="9">
        <f t="shared" si="31"/>
        <v>42055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41939</v>
      </c>
      <c r="T456" s="9">
        <f t="shared" si="31"/>
        <v>41970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</v>
      </c>
      <c r="T457" s="9">
        <f t="shared" si="31"/>
        <v>41016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41548</v>
      </c>
      <c r="T458" s="9">
        <f t="shared" si="31"/>
        <v>41569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41838</v>
      </c>
      <c r="T459" s="9">
        <f t="shared" si="31"/>
        <v>41868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41379</v>
      </c>
      <c r="T460" s="9">
        <f t="shared" si="31"/>
        <v>41409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40801</v>
      </c>
      <c r="T461" s="9">
        <f t="shared" si="31"/>
        <v>40861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41760</v>
      </c>
      <c r="T462" s="9">
        <f t="shared" si="31"/>
        <v>41791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41408</v>
      </c>
      <c r="T463" s="9">
        <f t="shared" si="31"/>
        <v>41428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40705</v>
      </c>
      <c r="T464" s="9">
        <f t="shared" si="31"/>
        <v>40765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40751</v>
      </c>
      <c r="T465" s="9">
        <f t="shared" si="31"/>
        <v>40811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42489</v>
      </c>
      <c r="T466" s="9">
        <f t="shared" si="31"/>
        <v>42509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</v>
      </c>
      <c r="T467" s="9">
        <f t="shared" si="31"/>
        <v>41817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41130</v>
      </c>
      <c r="T468" s="9">
        <f t="shared" si="31"/>
        <v>41160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41136</v>
      </c>
      <c r="T469" s="9">
        <f t="shared" si="31"/>
        <v>41181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41041</v>
      </c>
      <c r="T470" s="9">
        <f t="shared" si="31"/>
        <v>41101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41828</v>
      </c>
      <c r="T471" s="9">
        <f t="shared" si="31"/>
        <v>41888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</v>
      </c>
      <c r="T472" s="9">
        <f t="shared" si="31"/>
        <v>41655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41704</v>
      </c>
      <c r="T473" s="9">
        <f t="shared" si="31"/>
        <v>41749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41845</v>
      </c>
      <c r="T474" s="9">
        <f t="shared" si="31"/>
        <v>41875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41870</v>
      </c>
      <c r="T475" s="9">
        <f t="shared" si="31"/>
        <v>41900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</v>
      </c>
      <c r="T476" s="9">
        <f t="shared" si="31"/>
        <v>42783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42100</v>
      </c>
      <c r="T477" s="9">
        <f t="shared" si="31"/>
        <v>42130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41758</v>
      </c>
      <c r="T478" s="9">
        <f t="shared" si="31"/>
        <v>41793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40988</v>
      </c>
      <c r="T479" s="9">
        <f t="shared" si="31"/>
        <v>41048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42066</v>
      </c>
      <c r="T480" s="9">
        <f t="shared" si="31"/>
        <v>42096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</v>
      </c>
      <c r="T481" s="9">
        <f t="shared" si="31"/>
        <v>41964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41466</v>
      </c>
      <c r="T482" s="9">
        <f t="shared" si="31"/>
        <v>41496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41163</v>
      </c>
      <c r="T483" s="9">
        <f t="shared" si="31"/>
        <v>41193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42448</v>
      </c>
      <c r="T484" s="9">
        <f t="shared" si="31"/>
        <v>42475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41243</v>
      </c>
      <c r="T485" s="9">
        <f t="shared" si="31"/>
        <v>41303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42273</v>
      </c>
      <c r="T486" s="9">
        <f t="shared" si="31"/>
        <v>42314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41382</v>
      </c>
      <c r="T487" s="9">
        <f t="shared" si="31"/>
        <v>41412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41762</v>
      </c>
      <c r="T488" s="9">
        <f t="shared" si="31"/>
        <v>41792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42670</v>
      </c>
      <c r="T489" s="9">
        <f t="shared" si="31"/>
        <v>42730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42714</v>
      </c>
      <c r="T490" s="9">
        <f t="shared" si="31"/>
        <v>42744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</v>
      </c>
      <c r="T491" s="9">
        <f t="shared" si="31"/>
        <v>40913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41114</v>
      </c>
      <c r="T492" s="9">
        <f t="shared" si="31"/>
        <v>41144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42367</v>
      </c>
      <c r="T493" s="9">
        <f t="shared" si="31"/>
        <v>42397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42596</v>
      </c>
      <c r="T494" s="9">
        <f t="shared" si="31"/>
        <v>42656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42115</v>
      </c>
      <c r="T495" s="9">
        <f t="shared" si="31"/>
        <v>42145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41800</v>
      </c>
      <c r="T496" s="9">
        <f t="shared" si="31"/>
        <v>41823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42172</v>
      </c>
      <c r="T497" s="9">
        <f t="shared" si="31"/>
        <v>42202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41621</v>
      </c>
      <c r="T498" s="9">
        <f t="shared" si="31"/>
        <v>41681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</v>
      </c>
      <c r="T499" s="9">
        <f t="shared" si="31"/>
        <v>41998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40859</v>
      </c>
      <c r="T500" s="9">
        <f t="shared" si="31"/>
        <v>40901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40044</v>
      </c>
      <c r="T501" s="9">
        <f t="shared" si="31"/>
        <v>40099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40248</v>
      </c>
      <c r="T502" s="9">
        <f t="shared" si="31"/>
        <v>40307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</v>
      </c>
      <c r="T503" s="9">
        <f t="shared" si="31"/>
        <v>40733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40957</v>
      </c>
      <c r="T504" s="9">
        <f t="shared" si="31"/>
        <v>40987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41992</v>
      </c>
      <c r="T505" s="9">
        <f t="shared" si="31"/>
        <v>42022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40950</v>
      </c>
      <c r="T506" s="9">
        <f t="shared" si="31"/>
        <v>41010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42318</v>
      </c>
      <c r="T507" s="9">
        <f t="shared" si="31"/>
        <v>42363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41467</v>
      </c>
      <c r="T508" s="9">
        <f t="shared" si="31"/>
        <v>41497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41157</v>
      </c>
      <c r="T509" s="9">
        <f t="shared" si="31"/>
        <v>41202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40995</v>
      </c>
      <c r="T510" s="9">
        <f t="shared" si="31"/>
        <v>41055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42154</v>
      </c>
      <c r="T511" s="9">
        <f t="shared" si="31"/>
        <v>42184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42400</v>
      </c>
      <c r="T512" s="9">
        <f t="shared" si="31"/>
        <v>42430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</v>
      </c>
      <c r="T513" s="9">
        <f t="shared" si="31"/>
        <v>41370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ROUND((E514/D514)*100,0)</f>
        <v>0</v>
      </c>
      <c r="P514">
        <f t="shared" ref="P514:P577" si="33">ROUND((E514/L514),2)</f>
        <v>5.5</v>
      </c>
      <c r="Q514" t="s">
        <v>8309</v>
      </c>
      <c r="R514" t="s">
        <v>8315</v>
      </c>
      <c r="S514" s="9">
        <f t="shared" ref="S514:S577" si="34">ROUND((((J514/60)/60)/24)+DATE(1970,1,1),0)</f>
        <v>42650</v>
      </c>
      <c r="T514" s="9">
        <f t="shared" ref="T514:T577" si="35">ROUND((((I514/60)/60)/24)+DATE(1970,1,1),0)</f>
        <v>42695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>
        <f t="shared" si="33"/>
        <v>102.38</v>
      </c>
      <c r="Q515" t="s">
        <v>8309</v>
      </c>
      <c r="R515" t="s">
        <v>8315</v>
      </c>
      <c r="S515" s="9">
        <f t="shared" si="34"/>
        <v>42553</v>
      </c>
      <c r="T515" s="9">
        <f t="shared" si="35"/>
        <v>42597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41831</v>
      </c>
      <c r="T516" s="9">
        <f t="shared" si="35"/>
        <v>41861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</v>
      </c>
      <c r="T517" s="9">
        <f t="shared" si="35"/>
        <v>42367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42092</v>
      </c>
      <c r="T518" s="9">
        <f t="shared" si="35"/>
        <v>42152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42739</v>
      </c>
      <c r="T519" s="9">
        <f t="shared" si="35"/>
        <v>42769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42224</v>
      </c>
      <c r="T520" s="9">
        <f t="shared" si="35"/>
        <v>42254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</v>
      </c>
      <c r="T521" s="9">
        <f t="shared" si="35"/>
        <v>41248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42319</v>
      </c>
      <c r="T522" s="9">
        <f t="shared" si="35"/>
        <v>42349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42646</v>
      </c>
      <c r="T523" s="9">
        <f t="shared" si="35"/>
        <v>42675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42430</v>
      </c>
      <c r="T524" s="9">
        <f t="shared" si="35"/>
        <v>42450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42238</v>
      </c>
      <c r="T525" s="9">
        <f t="shared" si="35"/>
        <v>42268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42493</v>
      </c>
      <c r="T526" s="9">
        <f t="shared" si="35"/>
        <v>42523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</v>
      </c>
      <c r="T527" s="9">
        <f t="shared" si="35"/>
        <v>41895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42193</v>
      </c>
      <c r="T528" s="9">
        <f t="shared" si="35"/>
        <v>42224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42753</v>
      </c>
      <c r="T529" s="9">
        <f t="shared" si="35"/>
        <v>42784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42156</v>
      </c>
      <c r="T530" s="9">
        <f t="shared" si="35"/>
        <v>42177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42725</v>
      </c>
      <c r="T531" s="9">
        <f t="shared" si="35"/>
        <v>42746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42158</v>
      </c>
      <c r="T532" s="9">
        <f t="shared" si="35"/>
        <v>42179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42676</v>
      </c>
      <c r="T533" s="9">
        <f t="shared" si="35"/>
        <v>42721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42473</v>
      </c>
      <c r="T534" s="9">
        <f t="shared" si="35"/>
        <v>42503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</v>
      </c>
      <c r="T535" s="9">
        <f t="shared" si="35"/>
        <v>42506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42271</v>
      </c>
      <c r="T536" s="9">
        <f t="shared" si="35"/>
        <v>42310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42712</v>
      </c>
      <c r="T537" s="9">
        <f t="shared" si="35"/>
        <v>42742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</v>
      </c>
      <c r="T538" s="9">
        <f t="shared" si="35"/>
        <v>42220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42283</v>
      </c>
      <c r="T539" s="9">
        <f t="shared" si="35"/>
        <v>42313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42474</v>
      </c>
      <c r="T540" s="9">
        <f t="shared" si="35"/>
        <v>42504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42535</v>
      </c>
      <c r="T541" s="9">
        <f t="shared" si="35"/>
        <v>42556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42010</v>
      </c>
      <c r="T542" s="9">
        <f t="shared" si="35"/>
        <v>42040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</v>
      </c>
      <c r="T543" s="9">
        <f t="shared" si="35"/>
        <v>42306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42434</v>
      </c>
      <c r="T544" s="9">
        <f t="shared" si="35"/>
        <v>42494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</v>
      </c>
      <c r="T545" s="9">
        <f t="shared" si="35"/>
        <v>41944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42526</v>
      </c>
      <c r="T546" s="9">
        <f t="shared" si="35"/>
        <v>42556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42284</v>
      </c>
      <c r="T547" s="9">
        <f t="shared" si="35"/>
        <v>42324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42250</v>
      </c>
      <c r="T548" s="9">
        <f t="shared" si="35"/>
        <v>42295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42381</v>
      </c>
      <c r="T549" s="9">
        <f t="shared" si="35"/>
        <v>42411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42277</v>
      </c>
      <c r="T550" s="9">
        <f t="shared" si="35"/>
        <v>42307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42164</v>
      </c>
      <c r="T551" s="9">
        <f t="shared" si="35"/>
        <v>42194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42754</v>
      </c>
      <c r="T552" s="9">
        <f t="shared" si="35"/>
        <v>42766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</v>
      </c>
      <c r="T553" s="9">
        <f t="shared" si="35"/>
        <v>42218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42319</v>
      </c>
      <c r="T554" s="9">
        <f t="shared" si="35"/>
        <v>42379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41928</v>
      </c>
      <c r="T555" s="9">
        <f t="shared" si="35"/>
        <v>41958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41902</v>
      </c>
      <c r="T556" s="9">
        <f t="shared" si="35"/>
        <v>41932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</v>
      </c>
      <c r="T557" s="9">
        <f t="shared" si="35"/>
        <v>42533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42346</v>
      </c>
      <c r="T558" s="9">
        <f t="shared" si="35"/>
        <v>42376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42677</v>
      </c>
      <c r="T559" s="9">
        <f t="shared" si="35"/>
        <v>42707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42058</v>
      </c>
      <c r="T560" s="9">
        <f t="shared" si="35"/>
        <v>42088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</v>
      </c>
      <c r="T561" s="9">
        <f t="shared" si="35"/>
        <v>42351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41961</v>
      </c>
      <c r="T562" s="9">
        <f t="shared" si="35"/>
        <v>41991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42269</v>
      </c>
      <c r="T563" s="9">
        <f t="shared" si="35"/>
        <v>42304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</v>
      </c>
      <c r="T564" s="9">
        <f t="shared" si="35"/>
        <v>42722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</v>
      </c>
      <c r="T565" s="9">
        <f t="shared" si="35"/>
        <v>42052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42412</v>
      </c>
      <c r="T566" s="9">
        <f t="shared" si="35"/>
        <v>42442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42166</v>
      </c>
      <c r="T567" s="9">
        <f t="shared" si="35"/>
        <v>42196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42536</v>
      </c>
      <c r="T568" s="9">
        <f t="shared" si="35"/>
        <v>42566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41976</v>
      </c>
      <c r="T569" s="9">
        <f t="shared" si="35"/>
        <v>42006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42349</v>
      </c>
      <c r="T570" s="9">
        <f t="shared" si="35"/>
        <v>42385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42341</v>
      </c>
      <c r="T571" s="9">
        <f t="shared" si="35"/>
        <v>42371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42389</v>
      </c>
      <c r="T572" s="9">
        <f t="shared" si="35"/>
        <v>42419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42193</v>
      </c>
      <c r="T573" s="9">
        <f t="shared" si="35"/>
        <v>42212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42283</v>
      </c>
      <c r="T574" s="9">
        <f t="shared" si="35"/>
        <v>42313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41963</v>
      </c>
      <c r="T575" s="9">
        <f t="shared" si="35"/>
        <v>42022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</v>
      </c>
      <c r="T576" s="9">
        <f t="shared" si="35"/>
        <v>42662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42139</v>
      </c>
      <c r="T577" s="9">
        <f t="shared" si="35"/>
        <v>42169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ROUND((E578/D578)*100,0)</f>
        <v>0</v>
      </c>
      <c r="P578">
        <f t="shared" ref="P578:P641" si="37">ROUND((E578/L578),2)</f>
        <v>1</v>
      </c>
      <c r="Q578" t="s">
        <v>8318</v>
      </c>
      <c r="R578" t="s">
        <v>8319</v>
      </c>
      <c r="S578" s="9">
        <f t="shared" ref="S578:S641" si="38">ROUND((((J578/60)/60)/24)+DATE(1970,1,1),0)</f>
        <v>42031</v>
      </c>
      <c r="T578" s="9">
        <f t="shared" ref="T578:T641" si="39">ROUND((((I578/60)/60)/24)+DATE(1970,1,1),0)</f>
        <v>42091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>
        <f t="shared" si="37"/>
        <v>10</v>
      </c>
      <c r="Q579" t="s">
        <v>8318</v>
      </c>
      <c r="R579" t="s">
        <v>8319</v>
      </c>
      <c r="S579" s="9">
        <f t="shared" si="38"/>
        <v>42451</v>
      </c>
      <c r="T579" s="9">
        <f t="shared" si="39"/>
        <v>42511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42231</v>
      </c>
      <c r="T580" s="9">
        <f t="shared" si="39"/>
        <v>42255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41969</v>
      </c>
      <c r="T581" s="9">
        <f t="shared" si="39"/>
        <v>41999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42606</v>
      </c>
      <c r="T582" s="9">
        <f t="shared" si="39"/>
        <v>42636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42188</v>
      </c>
      <c r="T583" s="9">
        <f t="shared" si="39"/>
        <v>42218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42056</v>
      </c>
      <c r="T584" s="9">
        <f t="shared" si="39"/>
        <v>42079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42053</v>
      </c>
      <c r="T585" s="9">
        <f t="shared" si="39"/>
        <v>42083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42050</v>
      </c>
      <c r="T586" s="9">
        <f t="shared" si="39"/>
        <v>42080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42021</v>
      </c>
      <c r="T588" s="9">
        <f t="shared" si="39"/>
        <v>42051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42081</v>
      </c>
      <c r="T589" s="9">
        <f t="shared" si="39"/>
        <v>42111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42632</v>
      </c>
      <c r="T590" s="9">
        <f t="shared" si="39"/>
        <v>42692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42179</v>
      </c>
      <c r="T591" s="9">
        <f t="shared" si="39"/>
        <v>42194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42378</v>
      </c>
      <c r="T592" s="9">
        <f t="shared" si="39"/>
        <v>42409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42178</v>
      </c>
      <c r="T593" s="9">
        <f t="shared" si="39"/>
        <v>42208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</v>
      </c>
      <c r="T594" s="9">
        <f t="shared" si="39"/>
        <v>41976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42071</v>
      </c>
      <c r="T595" s="9">
        <f t="shared" si="39"/>
        <v>42101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42447</v>
      </c>
      <c r="T596" s="9">
        <f t="shared" si="39"/>
        <v>42477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</v>
      </c>
      <c r="T597" s="9">
        <f t="shared" si="39"/>
        <v>42128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42647</v>
      </c>
      <c r="T598" s="9">
        <f t="shared" si="39"/>
        <v>42677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42546</v>
      </c>
      <c r="T599" s="9">
        <f t="shared" si="39"/>
        <v>42583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41948</v>
      </c>
      <c r="T600" s="9">
        <f t="shared" si="39"/>
        <v>41978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42048</v>
      </c>
      <c r="T601" s="9">
        <f t="shared" si="39"/>
        <v>42072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42074</v>
      </c>
      <c r="T602" s="9">
        <f t="shared" si="39"/>
        <v>42134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41970</v>
      </c>
      <c r="T603" s="9">
        <f t="shared" si="39"/>
        <v>42000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42144</v>
      </c>
      <c r="T604" s="9">
        <f t="shared" si="39"/>
        <v>42174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41836</v>
      </c>
      <c r="T605" s="9">
        <f t="shared" si="39"/>
        <v>41866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41849</v>
      </c>
      <c r="T606" s="9">
        <f t="shared" si="39"/>
        <v>41879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</v>
      </c>
      <c r="T607" s="9">
        <f t="shared" si="39"/>
        <v>42239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42103</v>
      </c>
      <c r="T608" s="9">
        <f t="shared" si="39"/>
        <v>42149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42301</v>
      </c>
      <c r="T609" s="9">
        <f t="shared" si="39"/>
        <v>42331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42141</v>
      </c>
      <c r="T610" s="9">
        <f t="shared" si="39"/>
        <v>42171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</v>
      </c>
      <c r="T611" s="9">
        <f t="shared" si="39"/>
        <v>42337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42087</v>
      </c>
      <c r="T612" s="9">
        <f t="shared" si="39"/>
        <v>42117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42329</v>
      </c>
      <c r="T613" s="9">
        <f t="shared" si="39"/>
        <v>42389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42585</v>
      </c>
      <c r="T614" s="9">
        <f t="shared" si="39"/>
        <v>42615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</v>
      </c>
      <c r="T615" s="9">
        <f t="shared" si="39"/>
        <v>42278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42515</v>
      </c>
      <c r="T616" s="9">
        <f t="shared" si="39"/>
        <v>42545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42242</v>
      </c>
      <c r="T617" s="9">
        <f t="shared" si="39"/>
        <v>42272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</v>
      </c>
      <c r="T618" s="9">
        <f t="shared" si="39"/>
        <v>42791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</v>
      </c>
      <c r="T619" s="9">
        <f t="shared" si="39"/>
        <v>42132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42318</v>
      </c>
      <c r="T620" s="9">
        <f t="shared" si="39"/>
        <v>42348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41909</v>
      </c>
      <c r="T621" s="9">
        <f t="shared" si="39"/>
        <v>41969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41832</v>
      </c>
      <c r="T622" s="9">
        <f t="shared" si="39"/>
        <v>41877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42529</v>
      </c>
      <c r="T623" s="9">
        <f t="shared" si="39"/>
        <v>42559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42533</v>
      </c>
      <c r="T624" s="9">
        <f t="shared" si="39"/>
        <v>42553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42122</v>
      </c>
      <c r="T625" s="9">
        <f t="shared" si="39"/>
        <v>42152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42109</v>
      </c>
      <c r="T626" s="9">
        <f t="shared" si="39"/>
        <v>42139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42791</v>
      </c>
      <c r="T627" s="9">
        <f t="shared" si="39"/>
        <v>42821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42199</v>
      </c>
      <c r="T628" s="9">
        <f t="shared" si="39"/>
        <v>42232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</v>
      </c>
      <c r="T629" s="9">
        <f t="shared" si="39"/>
        <v>42444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41804</v>
      </c>
      <c r="T630" s="9">
        <f t="shared" si="39"/>
        <v>41834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42475</v>
      </c>
      <c r="T631" s="9">
        <f t="shared" si="39"/>
        <v>42505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42224</v>
      </c>
      <c r="T632" s="9">
        <f t="shared" si="39"/>
        <v>42253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42490</v>
      </c>
      <c r="T633" s="9">
        <f t="shared" si="39"/>
        <v>42519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42304</v>
      </c>
      <c r="T634" s="9">
        <f t="shared" si="39"/>
        <v>42334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</v>
      </c>
      <c r="T635" s="9">
        <f t="shared" si="39"/>
        <v>42539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42032</v>
      </c>
      <c r="T636" s="9">
        <f t="shared" si="39"/>
        <v>42062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</v>
      </c>
      <c r="T637" s="9">
        <f t="shared" si="39"/>
        <v>42106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</v>
      </c>
      <c r="T638" s="9">
        <f t="shared" si="39"/>
        <v>42161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42763</v>
      </c>
      <c r="T639" s="9">
        <f t="shared" si="39"/>
        <v>42792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42760</v>
      </c>
      <c r="T640" s="9">
        <f t="shared" si="39"/>
        <v>42820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41866</v>
      </c>
      <c r="T641" s="9">
        <f t="shared" si="39"/>
        <v>41926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ROUND((E642/D642)*100,0)</f>
        <v>144</v>
      </c>
      <c r="P642">
        <f t="shared" ref="P642:P705" si="41">ROUND((E642/L642),2)</f>
        <v>50.5</v>
      </c>
      <c r="Q642" t="s">
        <v>8318</v>
      </c>
      <c r="R642" t="s">
        <v>8320</v>
      </c>
      <c r="S642" s="9">
        <f t="shared" ref="S642:S705" si="42">ROUND((((J642/60)/60)/24)+DATE(1970,1,1),0)</f>
        <v>42683</v>
      </c>
      <c r="T642" s="9">
        <f t="shared" ref="T642:T705" si="43">ROUND((((I642/60)/60)/24)+DATE(1970,1,1),0)</f>
        <v>42699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</v>
      </c>
      <c r="P643">
        <f t="shared" si="41"/>
        <v>151.32</v>
      </c>
      <c r="Q643" t="s">
        <v>8318</v>
      </c>
      <c r="R643" t="s">
        <v>8320</v>
      </c>
      <c r="S643" s="9">
        <f t="shared" si="42"/>
        <v>42200</v>
      </c>
      <c r="T643" s="9">
        <f t="shared" si="43"/>
        <v>42230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42200</v>
      </c>
      <c r="T644" s="9">
        <f t="shared" si="43"/>
        <v>42236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42101</v>
      </c>
      <c r="T645" s="9">
        <f t="shared" si="43"/>
        <v>42156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41899</v>
      </c>
      <c r="T646" s="9">
        <f t="shared" si="43"/>
        <v>41941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42564</v>
      </c>
      <c r="T647" s="9">
        <f t="shared" si="43"/>
        <v>42594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41833</v>
      </c>
      <c r="T648" s="9">
        <f t="shared" si="43"/>
        <v>41863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42417</v>
      </c>
      <c r="T649" s="9">
        <f t="shared" si="43"/>
        <v>42447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41892</v>
      </c>
      <c r="T650" s="9">
        <f t="shared" si="43"/>
        <v>41927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41878</v>
      </c>
      <c r="T651" s="9">
        <f t="shared" si="43"/>
        <v>41899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41932</v>
      </c>
      <c r="T652" s="9">
        <f t="shared" si="43"/>
        <v>41992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41956</v>
      </c>
      <c r="T653" s="9">
        <f t="shared" si="43"/>
        <v>41986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42676</v>
      </c>
      <c r="T654" s="9">
        <f t="shared" si="43"/>
        <v>42706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42200</v>
      </c>
      <c r="T655" s="9">
        <f t="shared" si="43"/>
        <v>42237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42164</v>
      </c>
      <c r="T656" s="9">
        <f t="shared" si="43"/>
        <v>42194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42046</v>
      </c>
      <c r="T657" s="9">
        <f t="shared" si="43"/>
        <v>42076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42418</v>
      </c>
      <c r="T658" s="9">
        <f t="shared" si="43"/>
        <v>42478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42332</v>
      </c>
      <c r="T659" s="9">
        <f t="shared" si="43"/>
        <v>42362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42179</v>
      </c>
      <c r="T660" s="9">
        <f t="shared" si="43"/>
        <v>42212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42210</v>
      </c>
      <c r="T661" s="9">
        <f t="shared" si="43"/>
        <v>42240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41923</v>
      </c>
      <c r="T662" s="9">
        <f t="shared" si="43"/>
        <v>41953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42637</v>
      </c>
      <c r="T663" s="9">
        <f t="shared" si="43"/>
        <v>42667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</v>
      </c>
      <c r="T664" s="9">
        <f t="shared" si="43"/>
        <v>42020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42174</v>
      </c>
      <c r="T665" s="9">
        <f t="shared" si="43"/>
        <v>42204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42078</v>
      </c>
      <c r="T666" s="9">
        <f t="shared" si="43"/>
        <v>42108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42689</v>
      </c>
      <c r="T667" s="9">
        <f t="shared" si="43"/>
        <v>42749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41839</v>
      </c>
      <c r="T668" s="9">
        <f t="shared" si="43"/>
        <v>41869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</v>
      </c>
      <c r="T669" s="9">
        <f t="shared" si="43"/>
        <v>42672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42091</v>
      </c>
      <c r="T670" s="9">
        <f t="shared" si="43"/>
        <v>42136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42528</v>
      </c>
      <c r="T671" s="9">
        <f t="shared" si="43"/>
        <v>42558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42507</v>
      </c>
      <c r="T672" s="9">
        <f t="shared" si="43"/>
        <v>42540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41985</v>
      </c>
      <c r="T673" s="9">
        <f t="shared" si="43"/>
        <v>42018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</v>
      </c>
      <c r="T674" s="9">
        <f t="shared" si="43"/>
        <v>42005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41839</v>
      </c>
      <c r="T675" s="9">
        <f t="shared" si="43"/>
        <v>41884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</v>
      </c>
      <c r="T676" s="9">
        <f t="shared" si="43"/>
        <v>41863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41976</v>
      </c>
      <c r="T677" s="9">
        <f t="shared" si="43"/>
        <v>42005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42013</v>
      </c>
      <c r="T678" s="9">
        <f t="shared" si="43"/>
        <v>42043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</v>
      </c>
      <c r="T679" s="9">
        <f t="shared" si="43"/>
        <v>42549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</v>
      </c>
      <c r="T680" s="9">
        <f t="shared" si="43"/>
        <v>42511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42557</v>
      </c>
      <c r="T681" s="9">
        <f t="shared" si="43"/>
        <v>42617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41865</v>
      </c>
      <c r="T682" s="9">
        <f t="shared" si="43"/>
        <v>41900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42640</v>
      </c>
      <c r="T683" s="9">
        <f t="shared" si="43"/>
        <v>42670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42779</v>
      </c>
      <c r="T684" s="9">
        <f t="shared" si="43"/>
        <v>42809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42635</v>
      </c>
      <c r="T685" s="9">
        <f t="shared" si="43"/>
        <v>42675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</v>
      </c>
      <c r="T686" s="9">
        <f t="shared" si="43"/>
        <v>41845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41972</v>
      </c>
      <c r="T687" s="9">
        <f t="shared" si="43"/>
        <v>42017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42190</v>
      </c>
      <c r="T688" s="9">
        <f t="shared" si="43"/>
        <v>42220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42712</v>
      </c>
      <c r="T689" s="9">
        <f t="shared" si="43"/>
        <v>42772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</v>
      </c>
      <c r="T690" s="9">
        <f t="shared" si="43"/>
        <v>42292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42676</v>
      </c>
      <c r="T691" s="9">
        <f t="shared" si="43"/>
        <v>42712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42580</v>
      </c>
      <c r="T692" s="9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</v>
      </c>
      <c r="T693" s="9">
        <f t="shared" si="43"/>
        <v>42186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</v>
      </c>
      <c r="T694" s="9">
        <f t="shared" si="43"/>
        <v>42726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42095</v>
      </c>
      <c r="T695" s="9">
        <f t="shared" si="43"/>
        <v>42125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42738</v>
      </c>
      <c r="T696" s="9">
        <f t="shared" si="43"/>
        <v>42768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41914</v>
      </c>
      <c r="T697" s="9">
        <f t="shared" si="43"/>
        <v>41944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41816</v>
      </c>
      <c r="T698" s="9">
        <f t="shared" si="43"/>
        <v>41846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42389</v>
      </c>
      <c r="T699" s="9">
        <f t="shared" si="43"/>
        <v>42404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41867</v>
      </c>
      <c r="T700" s="9">
        <f t="shared" si="43"/>
        <v>41900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</v>
      </c>
      <c r="T701" s="9">
        <f t="shared" si="43"/>
        <v>41601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42716</v>
      </c>
      <c r="T702" s="9">
        <f t="shared" si="43"/>
        <v>42746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41814</v>
      </c>
      <c r="T703" s="9">
        <f t="shared" si="43"/>
        <v>41844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42669</v>
      </c>
      <c r="T704" s="9">
        <f t="shared" si="43"/>
        <v>42699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42712</v>
      </c>
      <c r="T705" s="9">
        <f t="shared" si="43"/>
        <v>42767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ROUND((E706/D706)*100,0)</f>
        <v>1</v>
      </c>
      <c r="P706">
        <f t="shared" ref="P706:P769" si="45">ROUND((E706/L706),2)</f>
        <v>120.25</v>
      </c>
      <c r="Q706" t="s">
        <v>8318</v>
      </c>
      <c r="R706" t="s">
        <v>8320</v>
      </c>
      <c r="S706" s="9">
        <f t="shared" ref="S706:S769" si="46">ROUND((((J706/60)/60)/24)+DATE(1970,1,1),0)</f>
        <v>42726</v>
      </c>
      <c r="T706" s="9">
        <f t="shared" ref="T706:T769" si="47">ROUND((((I706/60)/60)/24)+DATE(1970,1,1),0)</f>
        <v>42786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>
        <f t="shared" si="45"/>
        <v>195.4</v>
      </c>
      <c r="Q707" t="s">
        <v>8318</v>
      </c>
      <c r="R707" t="s">
        <v>8320</v>
      </c>
      <c r="S707" s="9">
        <f t="shared" si="46"/>
        <v>42726</v>
      </c>
      <c r="T707" s="9">
        <f t="shared" si="47"/>
        <v>42756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42677</v>
      </c>
      <c r="T708" s="9">
        <f t="shared" si="47"/>
        <v>42719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42697</v>
      </c>
      <c r="T709" s="9">
        <f t="shared" si="47"/>
        <v>42737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41836</v>
      </c>
      <c r="T710" s="9">
        <f t="shared" si="47"/>
        <v>41896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</v>
      </c>
      <c r="T711" s="9">
        <f t="shared" si="47"/>
        <v>41978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41838</v>
      </c>
      <c r="T712" s="9">
        <f t="shared" si="47"/>
        <v>41871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</v>
      </c>
      <c r="T713" s="9">
        <f t="shared" si="47"/>
        <v>42719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42385</v>
      </c>
      <c r="T714" s="9">
        <f t="shared" si="47"/>
        <v>42415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42497</v>
      </c>
      <c r="T715" s="9">
        <f t="shared" si="47"/>
        <v>42527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42735</v>
      </c>
      <c r="T716" s="9">
        <f t="shared" si="47"/>
        <v>42795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</v>
      </c>
      <c r="T717" s="9">
        <f t="shared" si="47"/>
        <v>42313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41941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41858</v>
      </c>
      <c r="T719" s="9">
        <f t="shared" si="47"/>
        <v>41888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42753</v>
      </c>
      <c r="T720" s="9">
        <f t="shared" si="47"/>
        <v>42784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</v>
      </c>
      <c r="T721" s="9">
        <f t="shared" si="47"/>
        <v>42423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40910</v>
      </c>
      <c r="T722" s="9">
        <f t="shared" si="47"/>
        <v>40938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41808</v>
      </c>
      <c r="T723" s="9">
        <f t="shared" si="47"/>
        <v>41853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40978</v>
      </c>
      <c r="T724" s="9">
        <f t="shared" si="47"/>
        <v>41008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42185</v>
      </c>
      <c r="T725" s="9">
        <f t="shared" si="47"/>
        <v>42215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40695</v>
      </c>
      <c r="T726" s="9">
        <f t="shared" si="47"/>
        <v>40725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42322</v>
      </c>
      <c r="T727" s="9">
        <f t="shared" si="47"/>
        <v>42352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41346</v>
      </c>
      <c r="T728" s="9">
        <f t="shared" si="47"/>
        <v>41376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41247</v>
      </c>
      <c r="T729" s="9">
        <f t="shared" si="47"/>
        <v>41289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40732</v>
      </c>
      <c r="T730" s="9">
        <f t="shared" si="47"/>
        <v>40777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</v>
      </c>
      <c r="T731" s="9">
        <f t="shared" si="47"/>
        <v>41171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40855</v>
      </c>
      <c r="T732" s="9">
        <f t="shared" si="47"/>
        <v>40885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40880</v>
      </c>
      <c r="T733" s="9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</v>
      </c>
      <c r="T734" s="9">
        <f t="shared" si="47"/>
        <v>41546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</v>
      </c>
      <c r="T735" s="9">
        <f t="shared" si="47"/>
        <v>41628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42102</v>
      </c>
      <c r="T736" s="9">
        <f t="shared" si="47"/>
        <v>42133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41946</v>
      </c>
      <c r="T737" s="9">
        <f t="shared" si="47"/>
        <v>41977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41580</v>
      </c>
      <c r="T738" s="9">
        <f t="shared" si="47"/>
        <v>41599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</v>
      </c>
      <c r="T739" s="9">
        <f t="shared" si="47"/>
        <v>41685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41944</v>
      </c>
      <c r="T740" s="9">
        <f t="shared" si="47"/>
        <v>41974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41830</v>
      </c>
      <c r="T741" s="9">
        <f t="shared" si="47"/>
        <v>41863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42162</v>
      </c>
      <c r="T742" s="9">
        <f t="shared" si="47"/>
        <v>42176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41402</v>
      </c>
      <c r="T743" s="9">
        <f t="shared" si="47"/>
        <v>41437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41690</v>
      </c>
      <c r="T744" s="9">
        <f t="shared" si="47"/>
        <v>41720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40991</v>
      </c>
      <c r="T745" s="9">
        <f t="shared" si="47"/>
        <v>41016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41227</v>
      </c>
      <c r="T746" s="9">
        <f t="shared" si="47"/>
        <v>41257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41368</v>
      </c>
      <c r="T747" s="9">
        <f t="shared" si="47"/>
        <v>41398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41157</v>
      </c>
      <c r="T748" s="9">
        <f t="shared" si="47"/>
        <v>41175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41989</v>
      </c>
      <c r="T749" s="9">
        <f t="shared" si="47"/>
        <v>42019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41832</v>
      </c>
      <c r="T750" s="9">
        <f t="shared" si="47"/>
        <v>41862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42734</v>
      </c>
      <c r="T751" s="9">
        <f t="shared" si="47"/>
        <v>42764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41300</v>
      </c>
      <c r="T752" s="9">
        <f t="shared" si="47"/>
        <v>41330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40714</v>
      </c>
      <c r="T753" s="9">
        <f t="shared" si="47"/>
        <v>40760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</v>
      </c>
      <c r="T754" s="9">
        <f t="shared" si="47"/>
        <v>42659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42020</v>
      </c>
      <c r="T755" s="9">
        <f t="shared" si="47"/>
        <v>42050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41250</v>
      </c>
      <c r="T756" s="9">
        <f t="shared" si="47"/>
        <v>41280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41384</v>
      </c>
      <c r="T757" s="9">
        <f t="shared" si="47"/>
        <v>41414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40591</v>
      </c>
      <c r="T758" s="9">
        <f t="shared" si="47"/>
        <v>40652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41235</v>
      </c>
      <c r="T759" s="9">
        <f t="shared" si="47"/>
        <v>41249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40430</v>
      </c>
      <c r="T760" s="9">
        <f t="shared" si="47"/>
        <v>40460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</v>
      </c>
      <c r="T761" s="9">
        <f t="shared" si="47"/>
        <v>41829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42671</v>
      </c>
      <c r="T762" s="9">
        <f t="shared" si="47"/>
        <v>42701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41643</v>
      </c>
      <c r="T763" s="9">
        <f t="shared" si="47"/>
        <v>41673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42691</v>
      </c>
      <c r="T764" s="9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</v>
      </c>
      <c r="T765" s="9">
        <f t="shared" si="47"/>
        <v>41501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42227</v>
      </c>
      <c r="T766" s="9">
        <f t="shared" si="47"/>
        <v>42257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41902</v>
      </c>
      <c r="T767" s="9">
        <f t="shared" si="47"/>
        <v>41932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42022</v>
      </c>
      <c r="T768" s="9">
        <f t="shared" si="47"/>
        <v>42052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</v>
      </c>
      <c r="T769" s="9">
        <f t="shared" si="47"/>
        <v>42145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ROUND((E770/D770)*100,0)</f>
        <v>0</v>
      </c>
      <c r="P770" t="e">
        <f t="shared" ref="P770:P833" si="49">ROUND((E770/L770),2)</f>
        <v>#DIV/0!</v>
      </c>
      <c r="Q770" t="s">
        <v>8321</v>
      </c>
      <c r="R770" t="s">
        <v>8323</v>
      </c>
      <c r="S770" s="9">
        <f t="shared" ref="S770:S833" si="50">ROUND((((J770/60)/60)/24)+DATE(1970,1,1),0)</f>
        <v>41594</v>
      </c>
      <c r="T770" s="9">
        <f t="shared" ref="T770:T833" si="51">ROUND((((I770/60)/60)/24)+DATE(1970,1,1),0)</f>
        <v>41624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</v>
      </c>
      <c r="P771">
        <f t="shared" si="49"/>
        <v>31.85</v>
      </c>
      <c r="Q771" t="s">
        <v>8321</v>
      </c>
      <c r="R771" t="s">
        <v>8323</v>
      </c>
      <c r="S771" s="9">
        <f t="shared" si="50"/>
        <v>41605</v>
      </c>
      <c r="T771" s="9">
        <f t="shared" si="51"/>
        <v>41635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41290</v>
      </c>
      <c r="T772" s="9">
        <f t="shared" si="51"/>
        <v>41330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42350</v>
      </c>
      <c r="T773" s="9">
        <f t="shared" si="51"/>
        <v>42400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</v>
      </c>
      <c r="T774" s="9">
        <f t="shared" si="51"/>
        <v>40118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42101</v>
      </c>
      <c r="T775" s="9">
        <f t="shared" si="51"/>
        <v>42135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41664</v>
      </c>
      <c r="T776" s="9">
        <f t="shared" si="51"/>
        <v>41694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</v>
      </c>
      <c r="T777" s="9">
        <f t="shared" si="51"/>
        <v>40893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42251</v>
      </c>
      <c r="T778" s="9">
        <f t="shared" si="51"/>
        <v>42288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41457</v>
      </c>
      <c r="T779" s="9">
        <f t="shared" si="51"/>
        <v>41487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41730</v>
      </c>
      <c r="T780" s="9">
        <f t="shared" si="51"/>
        <v>41760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40437</v>
      </c>
      <c r="T781" s="9">
        <f t="shared" si="51"/>
        <v>40466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40637</v>
      </c>
      <c r="T782" s="9">
        <f t="shared" si="51"/>
        <v>40667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41403</v>
      </c>
      <c r="T783" s="9">
        <f t="shared" si="51"/>
        <v>41433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41117</v>
      </c>
      <c r="T784" s="9">
        <f t="shared" si="51"/>
        <v>41147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40988</v>
      </c>
      <c r="T785" s="9">
        <f t="shared" si="51"/>
        <v>41027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</v>
      </c>
      <c r="T786" s="9">
        <f t="shared" si="51"/>
        <v>41715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41304</v>
      </c>
      <c r="T787" s="9">
        <f t="shared" si="51"/>
        <v>41334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40983</v>
      </c>
      <c r="T788" s="9">
        <f t="shared" si="51"/>
        <v>41041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41550</v>
      </c>
      <c r="T789" s="9">
        <f t="shared" si="51"/>
        <v>41580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41059</v>
      </c>
      <c r="T790" s="9">
        <f t="shared" si="51"/>
        <v>41097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41277</v>
      </c>
      <c r="T791" s="9">
        <f t="shared" si="51"/>
        <v>41295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41276</v>
      </c>
      <c r="T792" s="9">
        <f t="shared" si="51"/>
        <v>41306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41558</v>
      </c>
      <c r="T793" s="9">
        <f t="shared" si="51"/>
        <v>41591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41556</v>
      </c>
      <c r="T794" s="9">
        <f t="shared" si="51"/>
        <v>41586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41443</v>
      </c>
      <c r="T795" s="9">
        <f t="shared" si="51"/>
        <v>41458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40736</v>
      </c>
      <c r="T796" s="9">
        <f t="shared" si="51"/>
        <v>40792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40964</v>
      </c>
      <c r="T797" s="9">
        <f t="shared" si="51"/>
        <v>41006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41503</v>
      </c>
      <c r="T798" s="9">
        <f t="shared" si="51"/>
        <v>41533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40997</v>
      </c>
      <c r="T799" s="9">
        <f t="shared" si="51"/>
        <v>41028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41883</v>
      </c>
      <c r="T800" s="9">
        <f t="shared" si="51"/>
        <v>41913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40997</v>
      </c>
      <c r="T801" s="9">
        <f t="shared" si="51"/>
        <v>41027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</v>
      </c>
      <c r="T802" s="9">
        <f t="shared" si="51"/>
        <v>41893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40696</v>
      </c>
      <c r="T803" s="9">
        <f t="shared" si="51"/>
        <v>40726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41123</v>
      </c>
      <c r="T804" s="9">
        <f t="shared" si="51"/>
        <v>41169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40666</v>
      </c>
      <c r="T805" s="9">
        <f t="shared" si="51"/>
        <v>40692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40730</v>
      </c>
      <c r="T806" s="9">
        <f t="shared" si="51"/>
        <v>40747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40691</v>
      </c>
      <c r="T807" s="9">
        <f t="shared" si="51"/>
        <v>40741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40764</v>
      </c>
      <c r="T808" s="9">
        <f t="shared" si="51"/>
        <v>40794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42760</v>
      </c>
      <c r="T809" s="9">
        <f t="shared" si="51"/>
        <v>42795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41962</v>
      </c>
      <c r="T810" s="9">
        <f t="shared" si="51"/>
        <v>41995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41629</v>
      </c>
      <c r="T811" s="9">
        <f t="shared" si="51"/>
        <v>41659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41123</v>
      </c>
      <c r="T812" s="9">
        <f t="shared" si="51"/>
        <v>41153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41444</v>
      </c>
      <c r="T813" s="9">
        <f t="shared" si="51"/>
        <v>41466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41282</v>
      </c>
      <c r="T814" s="9">
        <f t="shared" si="51"/>
        <v>41335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41081</v>
      </c>
      <c r="T815" s="9">
        <f t="shared" si="51"/>
        <v>41111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40680</v>
      </c>
      <c r="T816" s="9">
        <f t="shared" si="51"/>
        <v>40695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41915</v>
      </c>
      <c r="T817" s="9">
        <f t="shared" si="51"/>
        <v>41945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41342</v>
      </c>
      <c r="T818" s="9">
        <f t="shared" si="51"/>
        <v>41373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40926</v>
      </c>
      <c r="T819" s="9">
        <f t="shared" si="51"/>
        <v>40979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41121</v>
      </c>
      <c r="T820" s="9">
        <f t="shared" si="51"/>
        <v>41129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41620</v>
      </c>
      <c r="T821" s="9">
        <f t="shared" si="51"/>
        <v>41629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41769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42094</v>
      </c>
      <c r="T823" s="9">
        <f t="shared" si="51"/>
        <v>42128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41158</v>
      </c>
      <c r="T824" s="9">
        <f t="shared" si="51"/>
        <v>41188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42056</v>
      </c>
      <c r="T825" s="9">
        <f t="shared" si="51"/>
        <v>42086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</v>
      </c>
      <c r="T826" s="9">
        <f t="shared" si="51"/>
        <v>40286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</v>
      </c>
      <c r="T827" s="9">
        <f t="shared" si="51"/>
        <v>41211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40973</v>
      </c>
      <c r="T828" s="9">
        <f t="shared" si="51"/>
        <v>40994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</v>
      </c>
      <c r="T829" s="9">
        <f t="shared" si="51"/>
        <v>40954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41073</v>
      </c>
      <c r="T830" s="9">
        <f t="shared" si="51"/>
        <v>41086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42505</v>
      </c>
      <c r="T831" s="9">
        <f t="shared" si="51"/>
        <v>42565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41326</v>
      </c>
      <c r="T832" s="9">
        <f t="shared" si="51"/>
        <v>41355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40997</v>
      </c>
      <c r="T833" s="9">
        <f t="shared" si="51"/>
        <v>41027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ROUND((E834/D834)*100,0)</f>
        <v>101</v>
      </c>
      <c r="P834">
        <f t="shared" ref="P834:P897" si="53">ROUND((E834/L834),2)</f>
        <v>97.99</v>
      </c>
      <c r="Q834" t="s">
        <v>8324</v>
      </c>
      <c r="R834" t="s">
        <v>8325</v>
      </c>
      <c r="S834" s="9">
        <f t="shared" ref="S834:S897" si="54">ROUND((((J834/60)/60)/24)+DATE(1970,1,1),0)</f>
        <v>40870</v>
      </c>
      <c r="T834" s="9">
        <f t="shared" ref="T834:T897" si="55">ROUND((((I834/60)/60)/24)+DATE(1970,1,1),0)</f>
        <v>40929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>
        <f t="shared" si="53"/>
        <v>148.78</v>
      </c>
      <c r="Q835" t="s">
        <v>8324</v>
      </c>
      <c r="R835" t="s">
        <v>8325</v>
      </c>
      <c r="S835" s="9">
        <f t="shared" si="54"/>
        <v>41719</v>
      </c>
      <c r="T835" s="9">
        <f t="shared" si="55"/>
        <v>41749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41423</v>
      </c>
      <c r="T836" s="9">
        <f t="shared" si="55"/>
        <v>41456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</v>
      </c>
      <c r="T837" s="9">
        <f t="shared" si="55"/>
        <v>41048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41524</v>
      </c>
      <c r="T838" s="9">
        <f t="shared" si="55"/>
        <v>41554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41731</v>
      </c>
      <c r="T839" s="9">
        <f t="shared" si="55"/>
        <v>41761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40896</v>
      </c>
      <c r="T840" s="9">
        <f t="shared" si="55"/>
        <v>40926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41145</v>
      </c>
      <c r="T841" s="9">
        <f t="shared" si="55"/>
        <v>41175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</v>
      </c>
      <c r="T842" s="9">
        <f t="shared" si="55"/>
        <v>42637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41924</v>
      </c>
      <c r="T843" s="9">
        <f t="shared" si="55"/>
        <v>41954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41527</v>
      </c>
      <c r="T844" s="9">
        <f t="shared" si="55"/>
        <v>41561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</v>
      </c>
      <c r="T845" s="9">
        <f t="shared" si="55"/>
        <v>42712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41906</v>
      </c>
      <c r="T846" s="9">
        <f t="shared" si="55"/>
        <v>41944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42578</v>
      </c>
      <c r="T847" s="9">
        <f t="shared" si="55"/>
        <v>42618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</v>
      </c>
      <c r="T848" s="9">
        <f t="shared" si="55"/>
        <v>41709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42166</v>
      </c>
      <c r="T849" s="9">
        <f t="shared" si="55"/>
        <v>42196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42079</v>
      </c>
      <c r="T850" s="9">
        <f t="shared" si="55"/>
        <v>42109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42051</v>
      </c>
      <c r="T851" s="9">
        <f t="shared" si="55"/>
        <v>42079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42453</v>
      </c>
      <c r="T852" s="9">
        <f t="shared" si="55"/>
        <v>42485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42523</v>
      </c>
      <c r="T853" s="9">
        <f t="shared" si="55"/>
        <v>42583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42657</v>
      </c>
      <c r="T854" s="9">
        <f t="shared" si="55"/>
        <v>42668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42022</v>
      </c>
      <c r="T855" s="9">
        <f t="shared" si="55"/>
        <v>42052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</v>
      </c>
      <c r="T856" s="9">
        <f t="shared" si="55"/>
        <v>42732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42545</v>
      </c>
      <c r="T857" s="9">
        <f t="shared" si="55"/>
        <v>42575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</v>
      </c>
      <c r="T858" s="9">
        <f t="shared" si="55"/>
        <v>42669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42292</v>
      </c>
      <c r="T859" s="9">
        <f t="shared" si="55"/>
        <v>42334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42080</v>
      </c>
      <c r="T860" s="9">
        <f t="shared" si="55"/>
        <v>42110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42129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</v>
      </c>
      <c r="T862" s="9">
        <f t="shared" si="55"/>
        <v>41601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42600</v>
      </c>
      <c r="T863" s="9">
        <f t="shared" si="55"/>
        <v>42630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41560</v>
      </c>
      <c r="T864" s="9">
        <f t="shared" si="55"/>
        <v>41590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</v>
      </c>
      <c r="T865" s="9">
        <f t="shared" si="55"/>
        <v>40951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41541</v>
      </c>
      <c r="T866" s="9">
        <f t="shared" si="55"/>
        <v>41563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41231</v>
      </c>
      <c r="T867" s="9">
        <f t="shared" si="55"/>
        <v>41291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42026</v>
      </c>
      <c r="T868" s="9">
        <f t="shared" si="55"/>
        <v>42064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40088</v>
      </c>
      <c r="T869" s="9">
        <f t="shared" si="55"/>
        <v>40148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</v>
      </c>
      <c r="T870" s="9">
        <f t="shared" si="55"/>
        <v>41646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41343</v>
      </c>
      <c r="T871" s="9">
        <f t="shared" si="55"/>
        <v>41373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</v>
      </c>
      <c r="T872" s="9">
        <f t="shared" si="55"/>
        <v>41518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41578</v>
      </c>
      <c r="T873" s="9">
        <f t="shared" si="55"/>
        <v>41608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40568</v>
      </c>
      <c r="T874" s="9">
        <f t="shared" si="55"/>
        <v>40613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</v>
      </c>
      <c r="T875" s="9">
        <f t="shared" si="55"/>
        <v>41224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41369</v>
      </c>
      <c r="T876" s="9">
        <f t="shared" si="55"/>
        <v>41399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42249</v>
      </c>
      <c r="T877" s="9">
        <f t="shared" si="55"/>
        <v>42269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</v>
      </c>
      <c r="T878" s="9">
        <f t="shared" si="55"/>
        <v>41309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41598</v>
      </c>
      <c r="T879" s="9">
        <f t="shared" si="55"/>
        <v>41628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</v>
      </c>
      <c r="T880" s="9">
        <f t="shared" si="55"/>
        <v>40535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41038</v>
      </c>
      <c r="T881" s="9">
        <f t="shared" si="55"/>
        <v>41059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</v>
      </c>
      <c r="T882" s="9">
        <f t="shared" si="55"/>
        <v>41212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</v>
      </c>
      <c r="T883" s="9">
        <f t="shared" si="55"/>
        <v>40922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40760</v>
      </c>
      <c r="T884" s="9">
        <f t="shared" si="55"/>
        <v>40793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42372</v>
      </c>
      <c r="T885" s="9">
        <f t="shared" si="55"/>
        <v>42432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40982</v>
      </c>
      <c r="T886" s="9">
        <f t="shared" si="55"/>
        <v>41041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42714</v>
      </c>
      <c r="T887" s="9">
        <f t="shared" si="55"/>
        <v>42735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42604</v>
      </c>
      <c r="T888" s="9">
        <f t="shared" si="55"/>
        <v>42629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41027</v>
      </c>
      <c r="T889" s="9">
        <f t="shared" si="55"/>
        <v>41057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40752</v>
      </c>
      <c r="T890" s="9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41888</v>
      </c>
      <c r="T891" s="9">
        <f t="shared" si="55"/>
        <v>41918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41570</v>
      </c>
      <c r="T892" s="9">
        <f t="shared" si="55"/>
        <v>41600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41842</v>
      </c>
      <c r="T893" s="9">
        <f t="shared" si="55"/>
        <v>41872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40304</v>
      </c>
      <c r="T894" s="9">
        <f t="shared" si="55"/>
        <v>40391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42066</v>
      </c>
      <c r="T895" s="9">
        <f t="shared" si="55"/>
        <v>42096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42497</v>
      </c>
      <c r="T896" s="9">
        <f t="shared" si="55"/>
        <v>42527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40431</v>
      </c>
      <c r="T897" s="9">
        <f t="shared" si="55"/>
        <v>40476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ROUND((E898/D898)*100,0)</f>
        <v>40</v>
      </c>
      <c r="P898">
        <f t="shared" ref="P898:P961" si="57">ROUND((E898/L898),2)</f>
        <v>44.44</v>
      </c>
      <c r="Q898" t="s">
        <v>8324</v>
      </c>
      <c r="R898" t="s">
        <v>8328</v>
      </c>
      <c r="S898" s="9">
        <f t="shared" ref="S898:S961" si="58">ROUND((((J898/60)/60)/24)+DATE(1970,1,1),0)</f>
        <v>42219</v>
      </c>
      <c r="T898" s="9">
        <f t="shared" ref="T898:T961" si="59">ROUND((((I898/60)/60)/24)+DATE(1970,1,1),0)</f>
        <v>42244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e">
        <f t="shared" si="57"/>
        <v>#DIV/0!</v>
      </c>
      <c r="Q899" t="s">
        <v>8324</v>
      </c>
      <c r="R899" t="s">
        <v>8328</v>
      </c>
      <c r="S899" s="9">
        <f t="shared" si="58"/>
        <v>41212</v>
      </c>
      <c r="T899" s="9">
        <f t="shared" si="59"/>
        <v>41242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40879</v>
      </c>
      <c r="T900" s="9">
        <f t="shared" si="59"/>
        <v>40924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</v>
      </c>
      <c r="T901" s="9">
        <f t="shared" si="59"/>
        <v>40691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42430</v>
      </c>
      <c r="T902" s="9">
        <f t="shared" si="59"/>
        <v>42460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40292</v>
      </c>
      <c r="T903" s="9">
        <f t="shared" si="59"/>
        <v>40338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41830</v>
      </c>
      <c r="T904" s="9">
        <f t="shared" si="59"/>
        <v>41882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41150</v>
      </c>
      <c r="T905" s="9">
        <f t="shared" si="59"/>
        <v>41175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42342</v>
      </c>
      <c r="T906" s="9">
        <f t="shared" si="59"/>
        <v>42372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</v>
      </c>
      <c r="T907" s="9">
        <f t="shared" si="59"/>
        <v>40567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41681</v>
      </c>
      <c r="T908" s="9">
        <f t="shared" si="59"/>
        <v>41711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40767</v>
      </c>
      <c r="T909" s="9">
        <f t="shared" si="59"/>
        <v>40797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40341</v>
      </c>
      <c r="T910" s="9">
        <f t="shared" si="59"/>
        <v>40386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41082</v>
      </c>
      <c r="T911" s="9">
        <f t="shared" si="59"/>
        <v>41113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42738</v>
      </c>
      <c r="T912" s="9">
        <f t="shared" si="59"/>
        <v>42798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41642</v>
      </c>
      <c r="T913" s="9">
        <f t="shared" si="59"/>
        <v>41663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</v>
      </c>
      <c r="T914" s="9">
        <f t="shared" si="59"/>
        <v>41254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41004</v>
      </c>
      <c r="T915" s="9">
        <f t="shared" si="59"/>
        <v>41034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41117</v>
      </c>
      <c r="T916" s="9">
        <f t="shared" si="59"/>
        <v>41147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40938</v>
      </c>
      <c r="T917" s="9">
        <f t="shared" si="59"/>
        <v>40969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40435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41803</v>
      </c>
      <c r="T919" s="9">
        <f t="shared" si="59"/>
        <v>41834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41945</v>
      </c>
      <c r="T920" s="9">
        <f t="shared" si="59"/>
        <v>41975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41228</v>
      </c>
      <c r="T921" s="9">
        <f t="shared" si="59"/>
        <v>41263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41563</v>
      </c>
      <c r="T922" s="9">
        <f t="shared" si="59"/>
        <v>41593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</v>
      </c>
      <c r="T923" s="9">
        <f t="shared" si="59"/>
        <v>40889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41879</v>
      </c>
      <c r="T924" s="9">
        <f t="shared" si="59"/>
        <v>41914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41935</v>
      </c>
      <c r="T925" s="9">
        <f t="shared" si="59"/>
        <v>41965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41289</v>
      </c>
      <c r="T926" s="9">
        <f t="shared" si="59"/>
        <v>41319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41576</v>
      </c>
      <c r="T927" s="9">
        <f t="shared" si="59"/>
        <v>41606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40338</v>
      </c>
      <c r="T928" s="9">
        <f t="shared" si="59"/>
        <v>40368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41014</v>
      </c>
      <c r="T929" s="9">
        <f t="shared" si="59"/>
        <v>41044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41181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</v>
      </c>
      <c r="T931" s="9">
        <f t="shared" si="59"/>
        <v>41008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40313</v>
      </c>
      <c r="T932" s="9">
        <f t="shared" si="59"/>
        <v>40355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</v>
      </c>
      <c r="T933" s="9">
        <f t="shared" si="59"/>
        <v>41715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41311</v>
      </c>
      <c r="T934" s="9">
        <f t="shared" si="59"/>
        <v>41356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</v>
      </c>
      <c r="T935" s="9">
        <f t="shared" si="59"/>
        <v>41771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41734</v>
      </c>
      <c r="T936" s="9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</v>
      </c>
      <c r="T937" s="9">
        <f t="shared" si="59"/>
        <v>42398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40883</v>
      </c>
      <c r="T938" s="9">
        <f t="shared" si="59"/>
        <v>40927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41552</v>
      </c>
      <c r="T939" s="9">
        <f t="shared" si="59"/>
        <v>41582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</v>
      </c>
      <c r="T940" s="9">
        <f t="shared" si="59"/>
        <v>41154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41417</v>
      </c>
      <c r="T941" s="9">
        <f t="shared" si="59"/>
        <v>41456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42182</v>
      </c>
      <c r="T942" s="9">
        <f t="shared" si="59"/>
        <v>42227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42746</v>
      </c>
      <c r="T943" s="9">
        <f t="shared" si="59"/>
        <v>42776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42383</v>
      </c>
      <c r="T944" s="9">
        <f t="shared" si="59"/>
        <v>42419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42674</v>
      </c>
      <c r="T945" s="9">
        <f t="shared" si="59"/>
        <v>42704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42445</v>
      </c>
      <c r="T946" s="9">
        <f t="shared" si="59"/>
        <v>42479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42733</v>
      </c>
      <c r="T947" s="9">
        <f t="shared" si="59"/>
        <v>42785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42593</v>
      </c>
      <c r="T948" s="9">
        <f t="shared" si="59"/>
        <v>42623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42492</v>
      </c>
      <c r="T949" s="9">
        <f t="shared" si="59"/>
        <v>42552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42412</v>
      </c>
      <c r="T950" s="9">
        <f t="shared" si="59"/>
        <v>42442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</v>
      </c>
      <c r="T951" s="9">
        <f t="shared" si="59"/>
        <v>42421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42357</v>
      </c>
      <c r="T952" s="9">
        <f t="shared" si="59"/>
        <v>42387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42481</v>
      </c>
      <c r="T953" s="9">
        <f t="shared" si="59"/>
        <v>42526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42663</v>
      </c>
      <c r="T954" s="9">
        <f t="shared" si="59"/>
        <v>42693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</v>
      </c>
      <c r="T955" s="9">
        <f t="shared" si="59"/>
        <v>42029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42195</v>
      </c>
      <c r="T956" s="9">
        <f t="shared" si="59"/>
        <v>42237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</v>
      </c>
      <c r="T957" s="9">
        <f t="shared" si="59"/>
        <v>42626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42061</v>
      </c>
      <c r="T958" s="9">
        <f t="shared" si="59"/>
        <v>42121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42661</v>
      </c>
      <c r="T959" s="9">
        <f t="shared" si="59"/>
        <v>42692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42083</v>
      </c>
      <c r="T960" s="9">
        <f t="shared" si="59"/>
        <v>42104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41993</v>
      </c>
      <c r="T961" s="9">
        <f t="shared" si="59"/>
        <v>42023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ROUND((E962/D962)*100,0)</f>
        <v>46</v>
      </c>
      <c r="P962">
        <f t="shared" ref="P962:P1025" si="61">ROUND((E962/L962),2)</f>
        <v>136.46</v>
      </c>
      <c r="Q962" t="s">
        <v>8318</v>
      </c>
      <c r="R962" t="s">
        <v>8320</v>
      </c>
      <c r="S962" s="9">
        <f t="shared" ref="S962:S1025" si="62">ROUND((((J962/60)/60)/24)+DATE(1970,1,1),0)</f>
        <v>42767</v>
      </c>
      <c r="T962" s="9">
        <f t="shared" ref="T962:T1025" si="63">ROUND((((I962/60)/60)/24)+DATE(1970,1,1),0)</f>
        <v>42809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</v>
      </c>
      <c r="P963">
        <f t="shared" si="61"/>
        <v>364.35</v>
      </c>
      <c r="Q963" t="s">
        <v>8318</v>
      </c>
      <c r="R963" t="s">
        <v>8320</v>
      </c>
      <c r="S963" s="9">
        <f t="shared" si="62"/>
        <v>42741</v>
      </c>
      <c r="T963" s="9">
        <f t="shared" si="63"/>
        <v>42787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42374</v>
      </c>
      <c r="T964" s="9">
        <f t="shared" si="63"/>
        <v>42412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42626</v>
      </c>
      <c r="T965" s="9">
        <f t="shared" si="63"/>
        <v>42661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42209</v>
      </c>
      <c r="T966" s="9">
        <f t="shared" si="63"/>
        <v>42249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42637</v>
      </c>
      <c r="T967" s="9">
        <f t="shared" si="63"/>
        <v>42669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42620</v>
      </c>
      <c r="T968" s="9">
        <f t="shared" si="63"/>
        <v>42650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</v>
      </c>
      <c r="T969" s="9">
        <f t="shared" si="63"/>
        <v>42482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41837</v>
      </c>
      <c r="T970" s="9">
        <f t="shared" si="63"/>
        <v>41867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</v>
      </c>
      <c r="T971" s="9">
        <f t="shared" si="63"/>
        <v>42775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</v>
      </c>
      <c r="T972" s="9">
        <f t="shared" si="63"/>
        <v>42758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42112</v>
      </c>
      <c r="T973" s="9">
        <f t="shared" si="63"/>
        <v>42157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41857</v>
      </c>
      <c r="T974" s="9">
        <f t="shared" si="63"/>
        <v>41886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42257</v>
      </c>
      <c r="T975" s="9">
        <f t="shared" si="63"/>
        <v>42317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42425</v>
      </c>
      <c r="T976" s="9">
        <f t="shared" si="63"/>
        <v>42455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42490</v>
      </c>
      <c r="T977" s="9">
        <f t="shared" si="63"/>
        <v>42550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</v>
      </c>
      <c r="T978" s="9">
        <f t="shared" si="63"/>
        <v>42230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42392</v>
      </c>
      <c r="T979" s="9">
        <f t="shared" si="63"/>
        <v>42422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</v>
      </c>
      <c r="T980" s="9">
        <f t="shared" si="63"/>
        <v>42425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</v>
      </c>
      <c r="T981" s="9">
        <f t="shared" si="63"/>
        <v>42542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41929</v>
      </c>
      <c r="T982" s="9">
        <f t="shared" si="63"/>
        <v>41974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41831</v>
      </c>
      <c r="T983" s="9">
        <f t="shared" si="63"/>
        <v>41861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42616</v>
      </c>
      <c r="T984" s="9">
        <f t="shared" si="63"/>
        <v>42646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42575</v>
      </c>
      <c r="T985" s="9">
        <f t="shared" si="63"/>
        <v>42606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42061</v>
      </c>
      <c r="T986" s="9">
        <f t="shared" si="63"/>
        <v>42091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42340</v>
      </c>
      <c r="T987" s="9">
        <f t="shared" si="63"/>
        <v>42370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42325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</v>
      </c>
      <c r="T989" s="9">
        <f t="shared" si="63"/>
        <v>41813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</v>
      </c>
      <c r="T990" s="9">
        <f t="shared" si="63"/>
        <v>42644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42612</v>
      </c>
      <c r="T991" s="9">
        <f t="shared" si="63"/>
        <v>42642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41856</v>
      </c>
      <c r="T992" s="9">
        <f t="shared" si="63"/>
        <v>41886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42539</v>
      </c>
      <c r="T993" s="9">
        <f t="shared" si="63"/>
        <v>42564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42438</v>
      </c>
      <c r="T994" s="9">
        <f t="shared" si="63"/>
        <v>42498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42653</v>
      </c>
      <c r="T995" s="9">
        <f t="shared" si="63"/>
        <v>42686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</v>
      </c>
      <c r="T996" s="9">
        <f t="shared" si="63"/>
        <v>41974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41948</v>
      </c>
      <c r="T997" s="9">
        <f t="shared" si="63"/>
        <v>41973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41818</v>
      </c>
      <c r="T998" s="9">
        <f t="shared" si="63"/>
        <v>41848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41941</v>
      </c>
      <c r="T999" s="9">
        <f t="shared" si="63"/>
        <v>41971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42282</v>
      </c>
      <c r="T1000" s="9">
        <f t="shared" si="63"/>
        <v>42327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</v>
      </c>
      <c r="T1001" s="9">
        <f t="shared" si="63"/>
        <v>41956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</v>
      </c>
      <c r="T1002" s="9">
        <f t="shared" si="63"/>
        <v>42809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42721</v>
      </c>
      <c r="T1003" s="9">
        <f t="shared" si="63"/>
        <v>42766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42326</v>
      </c>
      <c r="T1004" s="9">
        <f t="shared" si="63"/>
        <v>42355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42781</v>
      </c>
      <c r="T1005" s="9">
        <f t="shared" si="63"/>
        <v>42811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42389</v>
      </c>
      <c r="T1006" s="9">
        <f t="shared" si="63"/>
        <v>42419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42277</v>
      </c>
      <c r="T1007" s="9">
        <f t="shared" si="63"/>
        <v>42308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</v>
      </c>
      <c r="T1008" s="9">
        <f t="shared" si="63"/>
        <v>41985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42677</v>
      </c>
      <c r="T1009" s="9">
        <f t="shared" si="63"/>
        <v>42719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42703</v>
      </c>
      <c r="T1010" s="9">
        <f t="shared" si="63"/>
        <v>42733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42511</v>
      </c>
      <c r="T1011" s="9">
        <f t="shared" si="63"/>
        <v>42541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42562</v>
      </c>
      <c r="T1012" s="9">
        <f t="shared" si="63"/>
        <v>42618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41947</v>
      </c>
      <c r="T1013" s="9">
        <f t="shared" si="63"/>
        <v>41992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</v>
      </c>
      <c r="T1014" s="9">
        <f t="shared" si="63"/>
        <v>42759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42340</v>
      </c>
      <c r="T1015" s="9">
        <f t="shared" si="63"/>
        <v>42368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</v>
      </c>
      <c r="T1016" s="9">
        <f t="shared" si="63"/>
        <v>42005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42304</v>
      </c>
      <c r="T1017" s="9">
        <f t="shared" si="63"/>
        <v>42334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42422</v>
      </c>
      <c r="T1018" s="9">
        <f t="shared" si="63"/>
        <v>42467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42290</v>
      </c>
      <c r="T1019" s="9">
        <f t="shared" si="63"/>
        <v>42330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</v>
      </c>
      <c r="T1020" s="9">
        <f t="shared" si="63"/>
        <v>42565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42010</v>
      </c>
      <c r="T1021" s="9">
        <f t="shared" si="63"/>
        <v>42040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</v>
      </c>
      <c r="T1022" s="9">
        <f t="shared" si="63"/>
        <v>42157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</v>
      </c>
      <c r="T1023" s="9">
        <f t="shared" si="63"/>
        <v>42294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42112</v>
      </c>
      <c r="T1024" s="9">
        <f t="shared" si="63"/>
        <v>42142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42146</v>
      </c>
      <c r="T1025" s="9">
        <f t="shared" si="63"/>
        <v>42176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ROUND((E1026/D1026)*100,0)</f>
        <v>119</v>
      </c>
      <c r="P1026">
        <f t="shared" ref="P1026:P1089" si="65">ROUND((E1026/L1026),2)</f>
        <v>388.98</v>
      </c>
      <c r="Q1026" t="s">
        <v>8324</v>
      </c>
      <c r="R1026" t="s">
        <v>8329</v>
      </c>
      <c r="S1026" s="9">
        <f t="shared" ref="S1026:S1089" si="66">ROUND((((J1026/60)/60)/24)+DATE(1970,1,1),0)</f>
        <v>42371</v>
      </c>
      <c r="T1026" s="9">
        <f t="shared" ref="T1026:T1089" si="67">ROUND((((I1026/60)/60)/24)+DATE(1970,1,1),0)</f>
        <v>42401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</v>
      </c>
      <c r="P1027">
        <f t="shared" si="65"/>
        <v>71.849999999999994</v>
      </c>
      <c r="Q1027" t="s">
        <v>8324</v>
      </c>
      <c r="R1027" t="s">
        <v>8329</v>
      </c>
      <c r="S1027" s="9">
        <f t="shared" si="66"/>
        <v>42050</v>
      </c>
      <c r="T1027" s="9">
        <f t="shared" si="67"/>
        <v>42080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</v>
      </c>
      <c r="T1028" s="9">
        <f t="shared" si="67"/>
        <v>42460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41905</v>
      </c>
      <c r="T1029" s="9">
        <f t="shared" si="67"/>
        <v>41935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42756</v>
      </c>
      <c r="T1030" s="9">
        <f t="shared" si="67"/>
        <v>42801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42045</v>
      </c>
      <c r="T1031" s="9">
        <f t="shared" si="67"/>
        <v>42099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</v>
      </c>
      <c r="T1032" s="9">
        <f t="shared" si="67"/>
        <v>42625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42325</v>
      </c>
      <c r="T1033" s="9">
        <f t="shared" si="67"/>
        <v>42355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42515</v>
      </c>
      <c r="T1034" s="9">
        <f t="shared" si="67"/>
        <v>42545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42689</v>
      </c>
      <c r="T1035" s="9">
        <f t="shared" si="67"/>
        <v>42717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42555</v>
      </c>
      <c r="T1036" s="9">
        <f t="shared" si="67"/>
        <v>42587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42017</v>
      </c>
      <c r="T1037" s="9">
        <f t="shared" si="67"/>
        <v>42047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</v>
      </c>
      <c r="T1038" s="9">
        <f t="shared" si="67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42120</v>
      </c>
      <c r="T1039" s="9">
        <f t="shared" si="67"/>
        <v>42142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</v>
      </c>
      <c r="T1040" s="9">
        <f t="shared" si="67"/>
        <v>42448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42692</v>
      </c>
      <c r="T1041" s="9">
        <f t="shared" si="67"/>
        <v>42717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42580</v>
      </c>
      <c r="T1042" s="9">
        <f t="shared" si="67"/>
        <v>42610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41831</v>
      </c>
      <c r="T1043" s="9">
        <f t="shared" si="67"/>
        <v>41851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41852</v>
      </c>
      <c r="T1044" s="9">
        <f t="shared" si="67"/>
        <v>41894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</v>
      </c>
      <c r="T1045" s="9">
        <f t="shared" si="67"/>
        <v>42144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42012</v>
      </c>
      <c r="T1046" s="9">
        <f t="shared" si="67"/>
        <v>42069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41845</v>
      </c>
      <c r="T1047" s="9">
        <f t="shared" si="67"/>
        <v>41875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42320</v>
      </c>
      <c r="T1048" s="9">
        <f t="shared" si="67"/>
        <v>42365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41919</v>
      </c>
      <c r="T1049" s="9">
        <f t="shared" si="67"/>
        <v>41949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</v>
      </c>
      <c r="T1050" s="9">
        <f t="shared" si="67"/>
        <v>42638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</v>
      </c>
      <c r="T1051" s="9">
        <f t="shared" si="67"/>
        <v>42412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42232</v>
      </c>
      <c r="T1052" s="9">
        <f t="shared" si="67"/>
        <v>42262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41850</v>
      </c>
      <c r="T1053" s="9">
        <f t="shared" si="67"/>
        <v>41878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42484</v>
      </c>
      <c r="T1054" s="9">
        <f t="shared" si="67"/>
        <v>42528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</v>
      </c>
      <c r="T1055" s="9">
        <f t="shared" si="67"/>
        <v>42800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41832</v>
      </c>
      <c r="T1056" s="9">
        <f t="shared" si="67"/>
        <v>41862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42407</v>
      </c>
      <c r="T1057" s="9">
        <f t="shared" si="67"/>
        <v>42437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42059</v>
      </c>
      <c r="T1058" s="9">
        <f t="shared" si="67"/>
        <v>42119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42679</v>
      </c>
      <c r="T1059" s="9">
        <f t="shared" si="67"/>
        <v>42709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42048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42047</v>
      </c>
      <c r="T1061" s="9">
        <f t="shared" si="67"/>
        <v>42077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42080</v>
      </c>
      <c r="T1062" s="9">
        <f t="shared" si="67"/>
        <v>42110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</v>
      </c>
      <c r="T1063" s="9">
        <f t="shared" si="67"/>
        <v>42492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42557</v>
      </c>
      <c r="T1064" s="9">
        <f t="shared" si="67"/>
        <v>42564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42583</v>
      </c>
      <c r="T1065" s="9">
        <f t="shared" si="67"/>
        <v>42613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</v>
      </c>
      <c r="T1066" s="9">
        <f t="shared" si="67"/>
        <v>41462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</v>
      </c>
      <c r="T1067" s="9">
        <f t="shared" si="67"/>
        <v>41689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41446</v>
      </c>
      <c r="T1068" s="9">
        <f t="shared" si="67"/>
        <v>41491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41600</v>
      </c>
      <c r="T1069" s="9">
        <f t="shared" si="67"/>
        <v>41630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</v>
      </c>
      <c r="T1070" s="9">
        <f t="shared" si="67"/>
        <v>42470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</v>
      </c>
      <c r="T1071" s="9">
        <f t="shared" si="67"/>
        <v>41604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</v>
      </c>
      <c r="T1072" s="9">
        <f t="shared" si="67"/>
        <v>41183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42296</v>
      </c>
      <c r="T1073" s="9">
        <f t="shared" si="67"/>
        <v>42326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41646</v>
      </c>
      <c r="T1074" s="9">
        <f t="shared" si="67"/>
        <v>41676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40803</v>
      </c>
      <c r="T1075" s="9">
        <f t="shared" si="67"/>
        <v>40833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41613</v>
      </c>
      <c r="T1076" s="9">
        <f t="shared" si="67"/>
        <v>41643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41006</v>
      </c>
      <c r="T1077" s="9">
        <f t="shared" si="67"/>
        <v>41036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</v>
      </c>
      <c r="T1078" s="9">
        <f t="shared" si="67"/>
        <v>41893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42353</v>
      </c>
      <c r="T1079" s="9">
        <f t="shared" si="67"/>
        <v>42383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</v>
      </c>
      <c r="T1080" s="9">
        <f t="shared" si="67"/>
        <v>40746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42480</v>
      </c>
      <c r="T1081" s="9">
        <f t="shared" si="67"/>
        <v>42505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41740</v>
      </c>
      <c r="T1082" s="9">
        <f t="shared" si="67"/>
        <v>41770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42003</v>
      </c>
      <c r="T1083" s="9">
        <f t="shared" si="67"/>
        <v>42033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41102</v>
      </c>
      <c r="T1084" s="9">
        <f t="shared" si="67"/>
        <v>41132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41794</v>
      </c>
      <c r="T1085" s="9">
        <f t="shared" si="67"/>
        <v>41854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41830</v>
      </c>
      <c r="T1086" s="9">
        <f t="shared" si="67"/>
        <v>41860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42414</v>
      </c>
      <c r="T1087" s="9">
        <f t="shared" si="67"/>
        <v>42444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41846</v>
      </c>
      <c r="T1088" s="9">
        <f t="shared" si="67"/>
        <v>41876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41776</v>
      </c>
      <c r="T1089" s="9">
        <f t="shared" si="67"/>
        <v>41806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ROUND((E1090/D1090)*100,0)</f>
        <v>14</v>
      </c>
      <c r="P1090">
        <f t="shared" ref="P1090:P1153" si="69">ROUND((E1090/L1090),2)</f>
        <v>43.42</v>
      </c>
      <c r="Q1090" t="s">
        <v>8332</v>
      </c>
      <c r="R1090" t="s">
        <v>8333</v>
      </c>
      <c r="S1090" s="9">
        <f t="shared" ref="S1090:S1153" si="70">ROUND((((J1090/60)/60)/24)+DATE(1970,1,1),0)</f>
        <v>41724</v>
      </c>
      <c r="T1090" s="9">
        <f t="shared" ref="T1090:T1153" si="71">ROUND((((I1090/60)/60)/24)+DATE(1970,1,1),0)</f>
        <v>41754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>
        <f t="shared" si="69"/>
        <v>23.96</v>
      </c>
      <c r="Q1091" t="s">
        <v>8332</v>
      </c>
      <c r="R1091" t="s">
        <v>8333</v>
      </c>
      <c r="S1091" s="9">
        <f t="shared" si="70"/>
        <v>42151</v>
      </c>
      <c r="T1091" s="9">
        <f t="shared" si="71"/>
        <v>42181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</v>
      </c>
      <c r="T1092" s="9">
        <f t="shared" si="71"/>
        <v>42153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42441</v>
      </c>
      <c r="T1093" s="9">
        <f t="shared" si="71"/>
        <v>42471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</v>
      </c>
      <c r="T1094" s="9">
        <f t="shared" si="71"/>
        <v>41280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42397</v>
      </c>
      <c r="T1095" s="9">
        <f t="shared" si="71"/>
        <v>42412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40796</v>
      </c>
      <c r="T1096" s="9">
        <f t="shared" si="71"/>
        <v>40826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41487</v>
      </c>
      <c r="T1097" s="9">
        <f t="shared" si="71"/>
        <v>41517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41886</v>
      </c>
      <c r="T1098" s="9">
        <f t="shared" si="71"/>
        <v>41916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41661</v>
      </c>
      <c r="T1099" s="9">
        <f t="shared" si="71"/>
        <v>41701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41713</v>
      </c>
      <c r="T1100" s="9">
        <f t="shared" si="71"/>
        <v>41743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42108</v>
      </c>
      <c r="T1101" s="9">
        <f t="shared" si="71"/>
        <v>42138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</v>
      </c>
      <c r="T1102" s="9">
        <f t="shared" si="71"/>
        <v>42414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42539</v>
      </c>
      <c r="T1103" s="9">
        <f t="shared" si="71"/>
        <v>42566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41577</v>
      </c>
      <c r="T1104" s="9">
        <f t="shared" si="71"/>
        <v>41617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</v>
      </c>
      <c r="T1105" s="9">
        <f t="shared" si="71"/>
        <v>42539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</v>
      </c>
      <c r="T1106" s="9">
        <f t="shared" si="71"/>
        <v>41801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</v>
      </c>
      <c r="T1107" s="9">
        <f t="shared" si="71"/>
        <v>41722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40974</v>
      </c>
      <c r="T1108" s="9">
        <f t="shared" si="71"/>
        <v>41004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41814</v>
      </c>
      <c r="T1109" s="9">
        <f t="shared" si="71"/>
        <v>41844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40953</v>
      </c>
      <c r="T1110" s="9">
        <f t="shared" si="71"/>
        <v>41013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42663</v>
      </c>
      <c r="T1111" s="9">
        <f t="shared" si="71"/>
        <v>42693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41221</v>
      </c>
      <c r="T1112" s="9">
        <f t="shared" si="71"/>
        <v>41251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</v>
      </c>
      <c r="T1113" s="9">
        <f t="shared" si="71"/>
        <v>42377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41964</v>
      </c>
      <c r="T1114" s="9">
        <f t="shared" si="71"/>
        <v>42023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41836</v>
      </c>
      <c r="T1115" s="9">
        <f t="shared" si="71"/>
        <v>41866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</v>
      </c>
      <c r="T1116" s="9">
        <f t="shared" si="71"/>
        <v>41556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42430</v>
      </c>
      <c r="T1117" s="9">
        <f t="shared" si="71"/>
        <v>42460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41010</v>
      </c>
      <c r="T1118" s="9">
        <f t="shared" si="71"/>
        <v>41070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42334</v>
      </c>
      <c r="T1119" s="9">
        <f t="shared" si="71"/>
        <v>42364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41704</v>
      </c>
      <c r="T1120" s="9">
        <f t="shared" si="71"/>
        <v>41734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41723</v>
      </c>
      <c r="T1121" s="9">
        <f t="shared" si="71"/>
        <v>41736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40800</v>
      </c>
      <c r="T1122" s="9">
        <f t="shared" si="71"/>
        <v>40845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42413</v>
      </c>
      <c r="T1123" s="9">
        <f t="shared" si="71"/>
        <v>42443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41411</v>
      </c>
      <c r="T1124" s="9">
        <f t="shared" si="71"/>
        <v>41425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41719</v>
      </c>
      <c r="T1125" s="9">
        <f t="shared" si="71"/>
        <v>41749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42095</v>
      </c>
      <c r="T1126" s="9">
        <f t="shared" si="71"/>
        <v>42125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42213</v>
      </c>
      <c r="T1127" s="9">
        <f t="shared" si="71"/>
        <v>42273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</v>
      </c>
      <c r="T1128" s="9">
        <f t="shared" si="71"/>
        <v>42565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41927</v>
      </c>
      <c r="T1129" s="9">
        <f t="shared" si="71"/>
        <v>41958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41829</v>
      </c>
      <c r="T1130" s="9">
        <f t="shared" si="71"/>
        <v>41859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</v>
      </c>
      <c r="T1131" s="9">
        <f t="shared" si="71"/>
        <v>42526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41909</v>
      </c>
      <c r="T1132" s="9">
        <f t="shared" si="71"/>
        <v>41969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42333</v>
      </c>
      <c r="T1133" s="9">
        <f t="shared" si="71"/>
        <v>42363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42706</v>
      </c>
      <c r="T1134" s="9">
        <f t="shared" si="71"/>
        <v>42736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</v>
      </c>
      <c r="T1135" s="9">
        <f t="shared" si="71"/>
        <v>41851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</v>
      </c>
      <c r="T1136" s="9">
        <f t="shared" si="71"/>
        <v>41972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42559</v>
      </c>
      <c r="T1137" s="9">
        <f t="shared" si="71"/>
        <v>42589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42328</v>
      </c>
      <c r="T1138" s="9">
        <f t="shared" si="71"/>
        <v>42358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42454</v>
      </c>
      <c r="T1139" s="9">
        <f t="shared" si="71"/>
        <v>42484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42737</v>
      </c>
      <c r="T1140" s="9">
        <f t="shared" si="71"/>
        <v>42757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</v>
      </c>
      <c r="T1141" s="9">
        <f t="shared" si="71"/>
        <v>42005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</v>
      </c>
      <c r="T1142" s="9">
        <f t="shared" si="71"/>
        <v>42222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42165</v>
      </c>
      <c r="T1143" s="9">
        <f t="shared" si="71"/>
        <v>42195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42022</v>
      </c>
      <c r="T1144" s="9">
        <f t="shared" si="71"/>
        <v>42052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</v>
      </c>
      <c r="T1145" s="9">
        <f t="shared" si="71"/>
        <v>42355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42093</v>
      </c>
      <c r="T1146" s="9">
        <f t="shared" si="71"/>
        <v>42123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41855</v>
      </c>
      <c r="T1147" s="9">
        <f t="shared" si="71"/>
        <v>41915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41724</v>
      </c>
      <c r="T1148" s="9">
        <f t="shared" si="71"/>
        <v>41762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41872</v>
      </c>
      <c r="T1149" s="9">
        <f t="shared" si="71"/>
        <v>41932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42675</v>
      </c>
      <c r="T1150" s="9">
        <f t="shared" si="71"/>
        <v>42705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42508</v>
      </c>
      <c r="T1151" s="9">
        <f t="shared" si="71"/>
        <v>42538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42318</v>
      </c>
      <c r="T1152" s="9">
        <f t="shared" si="71"/>
        <v>42378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42224</v>
      </c>
      <c r="T1153" s="9">
        <f t="shared" si="71"/>
        <v>42254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ROUND((E1154/D1154)*100,0)</f>
        <v>6</v>
      </c>
      <c r="P1154">
        <f t="shared" ref="P1154:P1217" si="73">ROUND((E1154/L1154),2)</f>
        <v>60.73</v>
      </c>
      <c r="Q1154" t="s">
        <v>8335</v>
      </c>
      <c r="R1154" t="s">
        <v>8336</v>
      </c>
      <c r="S1154" s="9">
        <f t="shared" ref="S1154:S1217" si="74">ROUND((((J1154/60)/60)/24)+DATE(1970,1,1),0)</f>
        <v>42110</v>
      </c>
      <c r="T1154" s="9">
        <f t="shared" ref="T1154:T1217" si="75">ROUND((((I1154/60)/60)/24)+DATE(1970,1,1),0)</f>
        <v>42140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>
        <f t="shared" si="73"/>
        <v>50</v>
      </c>
      <c r="Q1155" t="s">
        <v>8335</v>
      </c>
      <c r="R1155" t="s">
        <v>8336</v>
      </c>
      <c r="S1155" s="9">
        <f t="shared" si="74"/>
        <v>42144</v>
      </c>
      <c r="T1155" s="9">
        <f t="shared" si="75"/>
        <v>42174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42223</v>
      </c>
      <c r="T1156" s="9">
        <f t="shared" si="75"/>
        <v>42253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41836</v>
      </c>
      <c r="T1157" s="9">
        <f t="shared" si="75"/>
        <v>41866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42029</v>
      </c>
      <c r="T1158" s="9">
        <f t="shared" si="75"/>
        <v>42059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41919</v>
      </c>
      <c r="T1159" s="9">
        <f t="shared" si="75"/>
        <v>41979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41952</v>
      </c>
      <c r="T1160" s="9">
        <f t="shared" si="75"/>
        <v>41982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42155</v>
      </c>
      <c r="T1161" s="9">
        <f t="shared" si="75"/>
        <v>42186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42061</v>
      </c>
      <c r="T1162" s="9">
        <f t="shared" si="75"/>
        <v>42091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42123</v>
      </c>
      <c r="T1163" s="9">
        <f t="shared" si="75"/>
        <v>42144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41877</v>
      </c>
      <c r="T1164" s="9">
        <f t="shared" si="75"/>
        <v>41908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41831</v>
      </c>
      <c r="T1165" s="9">
        <f t="shared" si="75"/>
        <v>41861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42510</v>
      </c>
      <c r="T1166" s="9">
        <f t="shared" si="75"/>
        <v>42540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</v>
      </c>
      <c r="T1167" s="9">
        <f t="shared" si="75"/>
        <v>41826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</v>
      </c>
      <c r="T1168" s="9">
        <f t="shared" si="75"/>
        <v>42181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41864</v>
      </c>
      <c r="T1169" s="9">
        <f t="shared" si="75"/>
        <v>41895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</v>
      </c>
      <c r="T1170" s="9">
        <f t="shared" si="75"/>
        <v>42635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</v>
      </c>
      <c r="T1171" s="9">
        <f t="shared" si="75"/>
        <v>42057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42125</v>
      </c>
      <c r="T1172" s="9">
        <f t="shared" si="75"/>
        <v>42155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41939</v>
      </c>
      <c r="T1173" s="9">
        <f t="shared" si="75"/>
        <v>41957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41842</v>
      </c>
      <c r="T1174" s="9">
        <f t="shared" si="75"/>
        <v>41872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</v>
      </c>
      <c r="T1175" s="9">
        <f t="shared" si="75"/>
        <v>42219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42469</v>
      </c>
      <c r="T1176" s="9">
        <f t="shared" si="75"/>
        <v>42499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42171</v>
      </c>
      <c r="T1177" s="9">
        <f t="shared" si="75"/>
        <v>42201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</v>
      </c>
      <c r="T1178" s="9">
        <f t="shared" si="75"/>
        <v>42801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41898</v>
      </c>
      <c r="T1179" s="9">
        <f t="shared" si="75"/>
        <v>41928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41838</v>
      </c>
      <c r="T1180" s="9">
        <f t="shared" si="75"/>
        <v>41868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42276</v>
      </c>
      <c r="T1181" s="9">
        <f t="shared" si="75"/>
        <v>42306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41782</v>
      </c>
      <c r="T1182" s="9">
        <f t="shared" si="75"/>
        <v>41819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</v>
      </c>
      <c r="T1183" s="9">
        <f t="shared" si="75"/>
        <v>42064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42729</v>
      </c>
      <c r="T1184" s="9">
        <f t="shared" si="75"/>
        <v>42748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42657</v>
      </c>
      <c r="T1185" s="9">
        <f t="shared" si="75"/>
        <v>42676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42742</v>
      </c>
      <c r="T1186" s="9">
        <f t="shared" si="75"/>
        <v>42773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42131</v>
      </c>
      <c r="T1187" s="9">
        <f t="shared" si="75"/>
        <v>42163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42124</v>
      </c>
      <c r="T1188" s="9">
        <f t="shared" si="75"/>
        <v>42157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42110</v>
      </c>
      <c r="T1189" s="9">
        <f t="shared" si="75"/>
        <v>42142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42712</v>
      </c>
      <c r="T1190" s="9">
        <f t="shared" si="75"/>
        <v>42733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42530</v>
      </c>
      <c r="T1191" s="9">
        <f t="shared" si="75"/>
        <v>42551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41853</v>
      </c>
      <c r="T1192" s="9">
        <f t="shared" si="75"/>
        <v>41883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42420</v>
      </c>
      <c r="T1193" s="9">
        <f t="shared" si="75"/>
        <v>42450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42748</v>
      </c>
      <c r="T1194" s="9">
        <f t="shared" si="75"/>
        <v>42778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42410</v>
      </c>
      <c r="T1195" s="9">
        <f t="shared" si="75"/>
        <v>42470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</v>
      </c>
      <c r="T1196" s="9">
        <f t="shared" si="75"/>
        <v>42102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</v>
      </c>
      <c r="T1197" s="9">
        <f t="shared" si="75"/>
        <v>42358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42327</v>
      </c>
      <c r="T1198" s="9">
        <f t="shared" si="75"/>
        <v>42357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42504</v>
      </c>
      <c r="T1199" s="9">
        <f t="shared" si="75"/>
        <v>42534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42334</v>
      </c>
      <c r="T1200" s="9">
        <f t="shared" si="75"/>
        <v>42369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42162</v>
      </c>
      <c r="T1201" s="9">
        <f t="shared" si="75"/>
        <v>42194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</v>
      </c>
      <c r="T1202" s="9">
        <f t="shared" si="75"/>
        <v>42110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42537</v>
      </c>
      <c r="T1203" s="9">
        <f t="shared" si="75"/>
        <v>42567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</v>
      </c>
      <c r="T1204" s="9">
        <f t="shared" si="75"/>
        <v>42182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42126</v>
      </c>
      <c r="T1205" s="9">
        <f t="shared" si="75"/>
        <v>42156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42298</v>
      </c>
      <c r="T1206" s="9">
        <f t="shared" si="75"/>
        <v>42342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42139</v>
      </c>
      <c r="T1207" s="9">
        <f t="shared" si="75"/>
        <v>42169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42773</v>
      </c>
      <c r="T1208" s="9">
        <f t="shared" si="75"/>
        <v>42806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</v>
      </c>
      <c r="T1209" s="9">
        <f t="shared" si="75"/>
        <v>42460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42424</v>
      </c>
      <c r="T1210" s="9">
        <f t="shared" si="75"/>
        <v>42454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42762</v>
      </c>
      <c r="T1211" s="9">
        <f t="shared" si="75"/>
        <v>42792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42133</v>
      </c>
      <c r="T1212" s="9">
        <f t="shared" si="75"/>
        <v>42156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42516</v>
      </c>
      <c r="T1213" s="9">
        <f t="shared" si="75"/>
        <v>42531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42319</v>
      </c>
      <c r="T1214" s="9">
        <f t="shared" si="75"/>
        <v>42335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42732</v>
      </c>
      <c r="T1215" s="9">
        <f t="shared" si="75"/>
        <v>42767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42105</v>
      </c>
      <c r="T1216" s="9">
        <f t="shared" si="75"/>
        <v>42165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41760</v>
      </c>
      <c r="T1217" s="9">
        <f t="shared" si="75"/>
        <v>41790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ROUND((E1218/D1218)*100,0)</f>
        <v>146</v>
      </c>
      <c r="P1218">
        <f t="shared" ref="P1218:P1281" si="77">ROUND((E1218/L1218),2)</f>
        <v>91.88</v>
      </c>
      <c r="Q1218" t="s">
        <v>8337</v>
      </c>
      <c r="R1218" t="s">
        <v>8338</v>
      </c>
      <c r="S1218" s="9">
        <f t="shared" ref="S1218:S1281" si="78">ROUND((((J1218/60)/60)/24)+DATE(1970,1,1),0)</f>
        <v>42248</v>
      </c>
      <c r="T1218" s="9">
        <f t="shared" ref="T1218:T1281" si="79">ROUND((((I1218/60)/60)/24)+DATE(1970,1,1),0)</f>
        <v>42280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>
        <f t="shared" si="77"/>
        <v>148.57</v>
      </c>
      <c r="Q1219" t="s">
        <v>8337</v>
      </c>
      <c r="R1219" t="s">
        <v>8338</v>
      </c>
      <c r="S1219" s="9">
        <f t="shared" si="78"/>
        <v>42536</v>
      </c>
      <c r="T1219" s="9">
        <f t="shared" si="79"/>
        <v>42566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42279</v>
      </c>
      <c r="T1220" s="9">
        <f t="shared" si="79"/>
        <v>42309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</v>
      </c>
      <c r="T1221" s="9">
        <f t="shared" si="79"/>
        <v>42663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42212</v>
      </c>
      <c r="T1222" s="9">
        <f t="shared" si="79"/>
        <v>42242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42431</v>
      </c>
      <c r="T1224" s="9">
        <f t="shared" si="79"/>
        <v>42461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42654</v>
      </c>
      <c r="T1225" s="9">
        <f t="shared" si="79"/>
        <v>42684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41737</v>
      </c>
      <c r="T1226" s="9">
        <f t="shared" si="79"/>
        <v>41797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41510</v>
      </c>
      <c r="T1227" s="9">
        <f t="shared" si="79"/>
        <v>41570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41716</v>
      </c>
      <c r="T1228" s="9">
        <f t="shared" si="79"/>
        <v>41750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41828</v>
      </c>
      <c r="T1229" s="9">
        <f t="shared" si="7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40755</v>
      </c>
      <c r="T1230" s="9">
        <f t="shared" si="79"/>
        <v>40815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</v>
      </c>
      <c r="T1231" s="9">
        <f t="shared" si="79"/>
        <v>41016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40569</v>
      </c>
      <c r="T1232" s="9">
        <f t="shared" si="79"/>
        <v>40599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42194</v>
      </c>
      <c r="T1233" s="9">
        <f t="shared" si="79"/>
        <v>42244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41507</v>
      </c>
      <c r="T1234" s="9">
        <f t="shared" si="79"/>
        <v>41554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40940</v>
      </c>
      <c r="T1235" s="9">
        <f t="shared" si="79"/>
        <v>40961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42008</v>
      </c>
      <c r="T1236" s="9">
        <f t="shared" si="79"/>
        <v>42038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</v>
      </c>
      <c r="T1237" s="9">
        <f t="shared" si="79"/>
        <v>41623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41111</v>
      </c>
      <c r="T1238" s="9">
        <f t="shared" si="79"/>
        <v>41119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</v>
      </c>
      <c r="T1239" s="9">
        <f t="shared" si="79"/>
        <v>41145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40732</v>
      </c>
      <c r="T1240" s="9">
        <f t="shared" si="79"/>
        <v>40762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40884</v>
      </c>
      <c r="T1241" s="9">
        <f t="shared" si="79"/>
        <v>40914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41409</v>
      </c>
      <c r="T1242" s="9">
        <f t="shared" si="79"/>
        <v>41468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41924</v>
      </c>
      <c r="T1243" s="9">
        <f t="shared" si="79"/>
        <v>41946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</v>
      </c>
      <c r="T1244" s="9">
        <f t="shared" si="79"/>
        <v>40798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40672</v>
      </c>
      <c r="T1245" s="9">
        <f t="shared" si="79"/>
        <v>40733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41356</v>
      </c>
      <c r="T1246" s="9">
        <f t="shared" si="79"/>
        <v>41387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41775</v>
      </c>
      <c r="T1247" s="9">
        <f t="shared" si="79"/>
        <v>41805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40838</v>
      </c>
      <c r="T1248" s="9">
        <f t="shared" si="79"/>
        <v>40883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</v>
      </c>
      <c r="T1249" s="9">
        <f t="shared" si="79"/>
        <v>41400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41768</v>
      </c>
      <c r="T1250" s="9">
        <f t="shared" si="79"/>
        <v>41803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41068</v>
      </c>
      <c r="T1251" s="9">
        <f t="shared" si="79"/>
        <v>41098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41844</v>
      </c>
      <c r="T1252" s="9">
        <f t="shared" si="79"/>
        <v>41889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40752</v>
      </c>
      <c r="T1253" s="9">
        <f t="shared" si="79"/>
        <v>40812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41544</v>
      </c>
      <c r="T1254" s="9">
        <f t="shared" si="79"/>
        <v>41572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41856</v>
      </c>
      <c r="T1255" s="9">
        <f t="shared" si="79"/>
        <v>41886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40488</v>
      </c>
      <c r="T1256" s="9">
        <f t="shared" si="79"/>
        <v>40544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41580</v>
      </c>
      <c r="T1257" s="9">
        <f t="shared" si="79"/>
        <v>41610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40922</v>
      </c>
      <c r="T1258" s="9">
        <f t="shared" si="79"/>
        <v>40952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40587</v>
      </c>
      <c r="T1259" s="9">
        <f t="shared" si="79"/>
        <v>40636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41488</v>
      </c>
      <c r="T1260" s="9">
        <f t="shared" si="79"/>
        <v>41518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41767</v>
      </c>
      <c r="T1261" s="9">
        <f t="shared" si="79"/>
        <v>41799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41667</v>
      </c>
      <c r="T1262" s="9">
        <f t="shared" si="79"/>
        <v>41697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</v>
      </c>
      <c r="T1263" s="9">
        <f t="shared" si="79"/>
        <v>41668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41657</v>
      </c>
      <c r="T1264" s="9">
        <f t="shared" si="79"/>
        <v>41687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41692</v>
      </c>
      <c r="T1265" s="9">
        <f t="shared" si="79"/>
        <v>41727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41548</v>
      </c>
      <c r="T1266" s="9">
        <f t="shared" si="79"/>
        <v>41577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40466</v>
      </c>
      <c r="T1267" s="9">
        <f t="shared" si="79"/>
        <v>40513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41621</v>
      </c>
      <c r="T1268" s="9">
        <f t="shared" si="79"/>
        <v>41651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41450</v>
      </c>
      <c r="T1269" s="9">
        <f t="shared" si="79"/>
        <v>41480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41508</v>
      </c>
      <c r="T1270" s="9">
        <f t="shared" si="79"/>
        <v>41538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42446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40934</v>
      </c>
      <c r="T1272" s="9">
        <f t="shared" si="79"/>
        <v>40994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41562</v>
      </c>
      <c r="T1273" s="9">
        <f t="shared" si="79"/>
        <v>41592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40275</v>
      </c>
      <c r="T1274" s="9">
        <f t="shared" si="79"/>
        <v>40344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41853</v>
      </c>
      <c r="T1275" s="9">
        <f t="shared" si="79"/>
        <v>41883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41117</v>
      </c>
      <c r="T1276" s="9">
        <f t="shared" si="79"/>
        <v>41152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41459</v>
      </c>
      <c r="T1277" s="9">
        <f t="shared" si="79"/>
        <v>41494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40008</v>
      </c>
      <c r="T1278" s="9">
        <f t="shared" si="79"/>
        <v>40057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41122</v>
      </c>
      <c r="T1279" s="9">
        <f t="shared" si="79"/>
        <v>41157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41787</v>
      </c>
      <c r="T1280" s="9">
        <f t="shared" si="79"/>
        <v>41815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41682</v>
      </c>
      <c r="T1281" s="9">
        <f t="shared" si="79"/>
        <v>41722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ROUND((E1282/D1282)*100,0)</f>
        <v>111</v>
      </c>
      <c r="P1282">
        <f t="shared" ref="P1282:P1345" si="81">ROUND((E1282/L1282),2)</f>
        <v>127.98</v>
      </c>
      <c r="Q1282" t="s">
        <v>8324</v>
      </c>
      <c r="R1282" t="s">
        <v>8325</v>
      </c>
      <c r="S1282" s="9">
        <f t="shared" ref="S1282:S1345" si="82">ROUND((((J1282/60)/60)/24)+DATE(1970,1,1),0)</f>
        <v>40514</v>
      </c>
      <c r="T1282" s="9">
        <f t="shared" ref="T1282:T1345" si="83">ROUND((((I1282/60)/60)/24)+DATE(1970,1,1),0)</f>
        <v>40604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</v>
      </c>
      <c r="P1283">
        <f t="shared" si="81"/>
        <v>104.73</v>
      </c>
      <c r="Q1283" t="s">
        <v>8324</v>
      </c>
      <c r="R1283" t="s">
        <v>8325</v>
      </c>
      <c r="S1283" s="9">
        <f t="shared" si="82"/>
        <v>41464</v>
      </c>
      <c r="T1283" s="9">
        <f t="shared" si="83"/>
        <v>41484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</v>
      </c>
      <c r="T1284" s="9">
        <f t="shared" si="83"/>
        <v>41617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41321</v>
      </c>
      <c r="T1285" s="9">
        <f t="shared" si="83"/>
        <v>41344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</v>
      </c>
      <c r="T1286" s="9">
        <f t="shared" si="83"/>
        <v>42736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42161</v>
      </c>
      <c r="T1287" s="9">
        <f t="shared" si="83"/>
        <v>42176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</v>
      </c>
      <c r="T1288" s="9">
        <f t="shared" si="83"/>
        <v>42053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42108</v>
      </c>
      <c r="T1289" s="9">
        <f t="shared" si="83"/>
        <v>42168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42561</v>
      </c>
      <c r="T1290" s="9">
        <f t="shared" si="83"/>
        <v>42592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42709</v>
      </c>
      <c r="T1291" s="9">
        <f t="shared" si="83"/>
        <v>42739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42087</v>
      </c>
      <c r="T1292" s="9">
        <f t="shared" si="83"/>
        <v>42117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42065</v>
      </c>
      <c r="T1293" s="9">
        <f t="shared" si="83"/>
        <v>42101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42257</v>
      </c>
      <c r="T1294" s="9">
        <f t="shared" si="83"/>
        <v>42284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42293</v>
      </c>
      <c r="T1295" s="9">
        <f t="shared" si="83"/>
        <v>42323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</v>
      </c>
      <c r="T1296" s="9">
        <f t="shared" si="83"/>
        <v>42296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42185</v>
      </c>
      <c r="T1297" s="9">
        <f t="shared" si="83"/>
        <v>42215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42423</v>
      </c>
      <c r="T1298" s="9">
        <f t="shared" si="83"/>
        <v>42443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42462</v>
      </c>
      <c r="T1299" s="9">
        <f t="shared" si="83"/>
        <v>42492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42459</v>
      </c>
      <c r="T1300" s="9">
        <f t="shared" si="83"/>
        <v>42489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42170</v>
      </c>
      <c r="T1301" s="9">
        <f t="shared" si="83"/>
        <v>42200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42484</v>
      </c>
      <c r="T1302" s="9">
        <f t="shared" si="83"/>
        <v>42523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42196</v>
      </c>
      <c r="T1303" s="9">
        <f t="shared" si="83"/>
        <v>42206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</v>
      </c>
      <c r="T1304" s="9">
        <f t="shared" si="83"/>
        <v>42705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</v>
      </c>
      <c r="T1305" s="9">
        <f t="shared" si="83"/>
        <v>42582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42747</v>
      </c>
      <c r="T1306" s="9">
        <f t="shared" si="83"/>
        <v>42807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42544</v>
      </c>
      <c r="T1307" s="9">
        <f t="shared" si="83"/>
        <v>42573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</v>
      </c>
      <c r="T1308" s="9">
        <f t="shared" si="83"/>
        <v>41977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42388</v>
      </c>
      <c r="T1309" s="9">
        <f t="shared" si="83"/>
        <v>42418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42612</v>
      </c>
      <c r="T1310" s="9">
        <f t="shared" si="83"/>
        <v>42652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42258</v>
      </c>
      <c r="T1311" s="9">
        <f t="shared" si="83"/>
        <v>42293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42557</v>
      </c>
      <c r="T1312" s="9">
        <f t="shared" si="83"/>
        <v>42602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42670</v>
      </c>
      <c r="T1313" s="9">
        <f t="shared" si="83"/>
        <v>42705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42083</v>
      </c>
      <c r="T1314" s="9">
        <f t="shared" si="83"/>
        <v>42113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42403</v>
      </c>
      <c r="T1315" s="9">
        <f t="shared" si="83"/>
        <v>42433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42605</v>
      </c>
      <c r="T1316" s="9">
        <f t="shared" si="83"/>
        <v>42665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</v>
      </c>
      <c r="T1317" s="9">
        <f t="shared" si="83"/>
        <v>42314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42394</v>
      </c>
      <c r="T1318" s="9">
        <f t="shared" si="83"/>
        <v>42429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</v>
      </c>
      <c r="T1319" s="9">
        <f t="shared" si="83"/>
        <v>42573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41985</v>
      </c>
      <c r="T1320" s="9">
        <f t="shared" si="83"/>
        <v>42015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41817</v>
      </c>
      <c r="T1321" s="9">
        <f t="shared" si="83"/>
        <v>41832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42706</v>
      </c>
      <c r="T1322" s="9">
        <f t="shared" si="83"/>
        <v>42735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42698</v>
      </c>
      <c r="T1323" s="9">
        <f t="shared" si="83"/>
        <v>42728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42116</v>
      </c>
      <c r="T1324" s="9">
        <f t="shared" si="83"/>
        <v>42146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42452</v>
      </c>
      <c r="T1325" s="9">
        <f t="shared" si="83"/>
        <v>42486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42627</v>
      </c>
      <c r="T1326" s="9">
        <f t="shared" si="83"/>
        <v>42657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</v>
      </c>
      <c r="T1327" s="9">
        <f t="shared" si="83"/>
        <v>42734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41975</v>
      </c>
      <c r="T1328" s="9">
        <f t="shared" si="83"/>
        <v>42020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42124</v>
      </c>
      <c r="T1329" s="9">
        <f t="shared" si="83"/>
        <v>42154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42613</v>
      </c>
      <c r="T1330" s="9">
        <f t="shared" si="83"/>
        <v>42658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</v>
      </c>
      <c r="T1331" s="9">
        <f t="shared" si="83"/>
        <v>41975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</v>
      </c>
      <c r="T1332" s="9">
        <f t="shared" si="83"/>
        <v>42553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42570</v>
      </c>
      <c r="T1333" s="9">
        <f t="shared" si="83"/>
        <v>42600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42732</v>
      </c>
      <c r="T1334" s="9">
        <f t="shared" si="83"/>
        <v>42762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41806</v>
      </c>
      <c r="T1335" s="9">
        <f t="shared" si="83"/>
        <v>41836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42411</v>
      </c>
      <c r="T1336" s="9">
        <f t="shared" si="83"/>
        <v>42441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42314</v>
      </c>
      <c r="T1337" s="9">
        <f t="shared" si="83"/>
        <v>42344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41956</v>
      </c>
      <c r="T1338" s="9">
        <f t="shared" si="83"/>
        <v>41991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42768</v>
      </c>
      <c r="T1339" s="9">
        <f t="shared" si="83"/>
        <v>42798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42189</v>
      </c>
      <c r="T1340" s="9">
        <f t="shared" si="83"/>
        <v>42219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41937</v>
      </c>
      <c r="T1341" s="9">
        <f t="shared" si="83"/>
        <v>41982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41837</v>
      </c>
      <c r="T1342" s="9">
        <f t="shared" si="83"/>
        <v>41867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42613</v>
      </c>
      <c r="T1343" s="9">
        <f t="shared" si="83"/>
        <v>42645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42173</v>
      </c>
      <c r="T1344" s="9">
        <f t="shared" si="83"/>
        <v>42203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42543</v>
      </c>
      <c r="T1345" s="9">
        <f t="shared" si="83"/>
        <v>42601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ROUND((E1346/D1346)*100,0)</f>
        <v>378</v>
      </c>
      <c r="P1346">
        <f t="shared" ref="P1346:P1409" si="85">ROUND((E1346/L1346),2)</f>
        <v>40.76</v>
      </c>
      <c r="Q1346" t="s">
        <v>8321</v>
      </c>
      <c r="R1346" t="s">
        <v>8322</v>
      </c>
      <c r="S1346" s="9">
        <f t="shared" ref="S1346:S1409" si="86">ROUND((((J1346/60)/60)/24)+DATE(1970,1,1),0)</f>
        <v>42523</v>
      </c>
      <c r="T1346" s="9">
        <f t="shared" ref="T1346:T1409" si="87">ROUND((((I1346/60)/60)/24)+DATE(1970,1,1),0)</f>
        <v>42552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</v>
      </c>
      <c r="Q1347" t="s">
        <v>8321</v>
      </c>
      <c r="R1347" t="s">
        <v>8322</v>
      </c>
      <c r="S1347" s="9">
        <f t="shared" si="86"/>
        <v>41800</v>
      </c>
      <c r="T1347" s="9">
        <f t="shared" si="87"/>
        <v>41835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41422</v>
      </c>
      <c r="T1348" s="9">
        <f t="shared" si="87"/>
        <v>41452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42041</v>
      </c>
      <c r="T1349" s="9">
        <f t="shared" si="87"/>
        <v>42071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41964</v>
      </c>
      <c r="T1350" s="9">
        <f t="shared" si="87"/>
        <v>41992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</v>
      </c>
      <c r="T1351" s="9">
        <f t="shared" si="87"/>
        <v>42354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42334</v>
      </c>
      <c r="T1352" s="9">
        <f t="shared" si="87"/>
        <v>42364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42383</v>
      </c>
      <c r="T1353" s="9">
        <f t="shared" si="87"/>
        <v>42413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42201</v>
      </c>
      <c r="T1354" s="9">
        <f t="shared" si="87"/>
        <v>42252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41309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42503</v>
      </c>
      <c r="T1356" s="9">
        <f t="shared" si="87"/>
        <v>42533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</v>
      </c>
      <c r="T1357" s="9">
        <f t="shared" si="87"/>
        <v>41243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41430</v>
      </c>
      <c r="T1358" s="9">
        <f t="shared" si="87"/>
        <v>41460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41305</v>
      </c>
      <c r="T1359" s="9">
        <f t="shared" si="87"/>
        <v>41334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40690</v>
      </c>
      <c r="T1360" s="9">
        <f t="shared" si="87"/>
        <v>40720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40669</v>
      </c>
      <c r="T1361" s="9">
        <f t="shared" si="87"/>
        <v>40731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41096</v>
      </c>
      <c r="T1362" s="9">
        <f t="shared" si="87"/>
        <v>41124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41782</v>
      </c>
      <c r="T1363" s="9">
        <f t="shared" si="87"/>
        <v>41812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41465</v>
      </c>
      <c r="T1364" s="9">
        <f t="shared" si="87"/>
        <v>41525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42397</v>
      </c>
      <c r="T1365" s="9">
        <f t="shared" si="87"/>
        <v>42415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41952</v>
      </c>
      <c r="T1366" s="9">
        <f t="shared" si="87"/>
        <v>42012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42050</v>
      </c>
      <c r="T1367" s="9">
        <f t="shared" si="87"/>
        <v>42080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41925</v>
      </c>
      <c r="T1368" s="9">
        <f t="shared" si="87"/>
        <v>41970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42292</v>
      </c>
      <c r="T1369" s="9">
        <f t="shared" si="87"/>
        <v>42322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42146</v>
      </c>
      <c r="T1370" s="9">
        <f t="shared" si="87"/>
        <v>42170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41711</v>
      </c>
      <c r="T1371" s="9">
        <f t="shared" si="87"/>
        <v>41741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</v>
      </c>
      <c r="T1372" s="9">
        <f t="shared" si="87"/>
        <v>41563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42102</v>
      </c>
      <c r="T1373" s="9">
        <f t="shared" si="87"/>
        <v>42132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41073</v>
      </c>
      <c r="T1374" s="9">
        <f t="shared" si="87"/>
        <v>41103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42705</v>
      </c>
      <c r="T1375" s="9">
        <f t="shared" si="87"/>
        <v>42735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42424</v>
      </c>
      <c r="T1376" s="9">
        <f t="shared" si="87"/>
        <v>42454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42720</v>
      </c>
      <c r="T1377" s="9">
        <f t="shared" si="87"/>
        <v>42750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42678</v>
      </c>
      <c r="T1378" s="9">
        <f t="shared" si="87"/>
        <v>42708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</v>
      </c>
      <c r="T1379" s="9">
        <f t="shared" si="87"/>
        <v>42769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42569</v>
      </c>
      <c r="T1380" s="9">
        <f t="shared" si="87"/>
        <v>42584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</v>
      </c>
      <c r="T1381" s="9">
        <f t="shared" si="87"/>
        <v>42160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42142</v>
      </c>
      <c r="T1382" s="9">
        <f t="shared" si="87"/>
        <v>42164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</v>
      </c>
      <c r="T1383" s="9">
        <f t="shared" si="87"/>
        <v>42733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41371</v>
      </c>
      <c r="T1384" s="9">
        <f t="shared" si="87"/>
        <v>41401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42707</v>
      </c>
      <c r="T1385" s="9">
        <f t="shared" si="87"/>
        <v>42727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42161</v>
      </c>
      <c r="T1386" s="9">
        <f t="shared" si="87"/>
        <v>42191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42434</v>
      </c>
      <c r="T1387" s="9">
        <f t="shared" si="87"/>
        <v>42490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42185</v>
      </c>
      <c r="T1388" s="9">
        <f t="shared" si="87"/>
        <v>42215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42127</v>
      </c>
      <c r="T1389" s="9">
        <f t="shared" si="87"/>
        <v>42158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42635</v>
      </c>
      <c r="T1390" s="9">
        <f t="shared" si="87"/>
        <v>42661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</v>
      </c>
      <c r="T1391" s="9">
        <f t="shared" si="87"/>
        <v>42595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42088</v>
      </c>
      <c r="T1392" s="9">
        <f t="shared" si="87"/>
        <v>42122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42194</v>
      </c>
      <c r="T1393" s="9">
        <f t="shared" si="87"/>
        <v>42238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42401</v>
      </c>
      <c r="T1394" s="9">
        <f t="shared" si="87"/>
        <v>42432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42554</v>
      </c>
      <c r="T1395" s="9">
        <f t="shared" si="87"/>
        <v>42584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42752</v>
      </c>
      <c r="T1396" s="9">
        <f t="shared" si="87"/>
        <v>42795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42720</v>
      </c>
      <c r="T1397" s="9">
        <f t="shared" si="87"/>
        <v>42750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42019</v>
      </c>
      <c r="T1398" s="9">
        <f t="shared" si="87"/>
        <v>42049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42641</v>
      </c>
      <c r="T1399" s="9">
        <f t="shared" si="87"/>
        <v>42671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42527</v>
      </c>
      <c r="T1400" s="9">
        <f t="shared" si="87"/>
        <v>42557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41889</v>
      </c>
      <c r="T1401" s="9">
        <f t="shared" si="87"/>
        <v>41919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</v>
      </c>
      <c r="T1402" s="9">
        <f t="shared" si="87"/>
        <v>42533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41400</v>
      </c>
      <c r="T1403" s="9">
        <f t="shared" si="87"/>
        <v>41421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42065</v>
      </c>
      <c r="T1404" s="9">
        <f t="shared" si="87"/>
        <v>42125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41451</v>
      </c>
      <c r="T1405" s="9">
        <f t="shared" si="87"/>
        <v>41481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42033</v>
      </c>
      <c r="T1406" s="9">
        <f t="shared" si="87"/>
        <v>42058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41942</v>
      </c>
      <c r="T1407" s="9">
        <f t="shared" si="87"/>
        <v>41972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</v>
      </c>
      <c r="T1408" s="9">
        <f t="shared" si="87"/>
        <v>42350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41839</v>
      </c>
      <c r="T1409" s="9">
        <f t="shared" si="87"/>
        <v>41864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ROUND((E1410/D1410)*100,0)</f>
        <v>7</v>
      </c>
      <c r="P1410">
        <f t="shared" ref="P1410:P1473" si="89">ROUND((E1410/L1410),2)</f>
        <v>12</v>
      </c>
      <c r="Q1410" t="s">
        <v>8321</v>
      </c>
      <c r="R1410" t="s">
        <v>8340</v>
      </c>
      <c r="S1410" s="9">
        <f t="shared" ref="S1410:S1473" si="90">ROUND((((J1410/60)/60)/24)+DATE(1970,1,1),0)</f>
        <v>42292</v>
      </c>
      <c r="T1410" s="9">
        <f t="shared" ref="T1410:T1473" si="91">ROUND((((I1410/60)/60)/24)+DATE(1970,1,1),0)</f>
        <v>42322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si="89"/>
        <v>#DIV/0!</v>
      </c>
      <c r="Q1411" t="s">
        <v>8321</v>
      </c>
      <c r="R1411" t="s">
        <v>8340</v>
      </c>
      <c r="S1411" s="9">
        <f t="shared" si="90"/>
        <v>41945</v>
      </c>
      <c r="T1411" s="9">
        <f t="shared" si="91"/>
        <v>42005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</v>
      </c>
      <c r="T1412" s="9">
        <f t="shared" si="91"/>
        <v>42524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42013</v>
      </c>
      <c r="T1413" s="9">
        <f t="shared" si="91"/>
        <v>42041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41947</v>
      </c>
      <c r="T1414" s="9">
        <f t="shared" si="91"/>
        <v>41977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</v>
      </c>
      <c r="T1415" s="9">
        <f t="shared" si="91"/>
        <v>42420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</v>
      </c>
      <c r="T1416" s="9">
        <f t="shared" si="91"/>
        <v>42738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42193</v>
      </c>
      <c r="T1417" s="9">
        <f t="shared" si="91"/>
        <v>42233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42300</v>
      </c>
      <c r="T1418" s="9">
        <f t="shared" si="91"/>
        <v>42330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</v>
      </c>
      <c r="T1419" s="9">
        <f t="shared" si="91"/>
        <v>42262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</v>
      </c>
      <c r="T1420" s="9">
        <f t="shared" si="91"/>
        <v>42425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</v>
      </c>
      <c r="T1421" s="9">
        <f t="shared" si="91"/>
        <v>42652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42525</v>
      </c>
      <c r="T1422" s="9">
        <f t="shared" si="91"/>
        <v>42550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42014</v>
      </c>
      <c r="T1423" s="9">
        <f t="shared" si="91"/>
        <v>42044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</v>
      </c>
      <c r="T1424" s="9">
        <f t="shared" si="91"/>
        <v>42634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</v>
      </c>
      <c r="T1425" s="9">
        <f t="shared" si="91"/>
        <v>42370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42677</v>
      </c>
      <c r="T1426" s="9">
        <f t="shared" si="91"/>
        <v>42690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42093</v>
      </c>
      <c r="T1427" s="9">
        <f t="shared" si="91"/>
        <v>42123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</v>
      </c>
      <c r="T1428" s="9">
        <f t="shared" si="91"/>
        <v>42240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42602</v>
      </c>
      <c r="T1429" s="9">
        <f t="shared" si="91"/>
        <v>42632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</v>
      </c>
      <c r="T1430" s="9">
        <f t="shared" si="91"/>
        <v>42462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42074</v>
      </c>
      <c r="T1431" s="9">
        <f t="shared" si="91"/>
        <v>42104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41962</v>
      </c>
      <c r="T1432" s="9">
        <f t="shared" si="91"/>
        <v>41993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</v>
      </c>
      <c r="T1433" s="9">
        <f t="shared" si="91"/>
        <v>42334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42176</v>
      </c>
      <c r="T1434" s="9">
        <f t="shared" si="91"/>
        <v>42206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42674</v>
      </c>
      <c r="T1435" s="9">
        <f t="shared" si="91"/>
        <v>42714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42143</v>
      </c>
      <c r="T1436" s="9">
        <f t="shared" si="91"/>
        <v>42164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42259</v>
      </c>
      <c r="T1437" s="9">
        <f t="shared" si="91"/>
        <v>42289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</v>
      </c>
      <c r="T1438" s="9">
        <f t="shared" si="91"/>
        <v>42421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41797</v>
      </c>
      <c r="T1439" s="9">
        <f t="shared" si="91"/>
        <v>41833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42458</v>
      </c>
      <c r="T1440" s="9">
        <f t="shared" si="91"/>
        <v>42488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42041</v>
      </c>
      <c r="T1441" s="9">
        <f t="shared" si="91"/>
        <v>42071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42487</v>
      </c>
      <c r="T1442" s="9">
        <f t="shared" si="91"/>
        <v>42517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42199</v>
      </c>
      <c r="T1443" s="9">
        <f t="shared" si="91"/>
        <v>42259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42486</v>
      </c>
      <c r="T1444" s="9">
        <f t="shared" si="91"/>
        <v>42516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42708</v>
      </c>
      <c r="T1445" s="9">
        <f t="shared" si="91"/>
        <v>42738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42200</v>
      </c>
      <c r="T1446" s="9">
        <f t="shared" si="91"/>
        <v>42260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42140</v>
      </c>
      <c r="T1447" s="9">
        <f t="shared" si="91"/>
        <v>42170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</v>
      </c>
      <c r="T1448" s="9">
        <f t="shared" si="91"/>
        <v>42481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42530</v>
      </c>
      <c r="T1449" s="9">
        <f t="shared" si="91"/>
        <v>42560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42116</v>
      </c>
      <c r="T1450" s="9">
        <f t="shared" si="91"/>
        <v>42146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42087</v>
      </c>
      <c r="T1451" s="9">
        <f t="shared" si="91"/>
        <v>42135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</v>
      </c>
      <c r="T1452" s="9">
        <f t="shared" si="91"/>
        <v>42420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41932</v>
      </c>
      <c r="T1453" s="9">
        <f t="shared" si="91"/>
        <v>41962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41819</v>
      </c>
      <c r="T1454" s="9">
        <f t="shared" si="91"/>
        <v>41849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42796</v>
      </c>
      <c r="T1455" s="9">
        <f t="shared" si="91"/>
        <v>42841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42464</v>
      </c>
      <c r="T1456" s="9">
        <f t="shared" si="91"/>
        <v>42485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41833</v>
      </c>
      <c r="T1457" s="9">
        <f t="shared" si="91"/>
        <v>41888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42709</v>
      </c>
      <c r="T1458" s="9">
        <f t="shared" si="91"/>
        <v>42739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42290</v>
      </c>
      <c r="T1459" s="9">
        <f t="shared" si="91"/>
        <v>42320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41832</v>
      </c>
      <c r="T1460" s="9">
        <f t="shared" si="91"/>
        <v>41862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42312</v>
      </c>
      <c r="T1461" s="9">
        <f t="shared" si="91"/>
        <v>42341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41916</v>
      </c>
      <c r="T1462" s="9">
        <f t="shared" si="91"/>
        <v>41974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41900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41345</v>
      </c>
      <c r="T1464" s="9">
        <f t="shared" si="91"/>
        <v>41375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41327</v>
      </c>
      <c r="T1465" s="9">
        <f t="shared" si="91"/>
        <v>41372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41292</v>
      </c>
      <c r="T1466" s="9">
        <f t="shared" si="91"/>
        <v>41322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40960</v>
      </c>
      <c r="T1467" s="9">
        <f t="shared" si="91"/>
        <v>40990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42340</v>
      </c>
      <c r="T1468" s="9">
        <f t="shared" si="91"/>
        <v>42381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40934</v>
      </c>
      <c r="T1469" s="9">
        <f t="shared" si="91"/>
        <v>40994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40646</v>
      </c>
      <c r="T1470" s="9">
        <f t="shared" si="91"/>
        <v>40706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41291</v>
      </c>
      <c r="T1471" s="9">
        <f t="shared" si="91"/>
        <v>41321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41251</v>
      </c>
      <c r="T1472" s="9">
        <f t="shared" si="91"/>
        <v>41272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42074</v>
      </c>
      <c r="T1473" s="9">
        <f t="shared" si="91"/>
        <v>42104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ROUND((E1474/D1474)*100,0)</f>
        <v>139</v>
      </c>
      <c r="P1474">
        <f t="shared" ref="P1474:P1537" si="93">ROUND((E1474/L1474),2)</f>
        <v>103.2</v>
      </c>
      <c r="Q1474" t="s">
        <v>8321</v>
      </c>
      <c r="R1474" t="s">
        <v>8341</v>
      </c>
      <c r="S1474" s="9">
        <f t="shared" ref="S1474:S1537" si="94">ROUND((((J1474/60)/60)/24)+DATE(1970,1,1),0)</f>
        <v>41534</v>
      </c>
      <c r="T1474" s="9">
        <f t="shared" ref="T1474:T1537" si="95">ROUND((((I1474/60)/60)/24)+DATE(1970,1,1),0)</f>
        <v>41564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>
        <f t="shared" si="93"/>
        <v>38.46</v>
      </c>
      <c r="Q1475" t="s">
        <v>8321</v>
      </c>
      <c r="R1475" t="s">
        <v>8341</v>
      </c>
      <c r="S1475" s="9">
        <f t="shared" si="94"/>
        <v>40940</v>
      </c>
      <c r="T1475" s="9">
        <f t="shared" si="95"/>
        <v>40970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41501</v>
      </c>
      <c r="T1476" s="9">
        <f t="shared" si="95"/>
        <v>41531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41961</v>
      </c>
      <c r="T1477" s="9">
        <f t="shared" si="95"/>
        <v>41993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40766</v>
      </c>
      <c r="T1478" s="9">
        <f t="shared" si="95"/>
        <v>40796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40841</v>
      </c>
      <c r="T1479" s="9">
        <f t="shared" si="95"/>
        <v>40900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41395</v>
      </c>
      <c r="T1480" s="9">
        <f t="shared" si="95"/>
        <v>41409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41755</v>
      </c>
      <c r="T1481" s="9">
        <f t="shared" si="95"/>
        <v>41769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41465</v>
      </c>
      <c r="T1482" s="9">
        <f t="shared" si="95"/>
        <v>41482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41551</v>
      </c>
      <c r="T1483" s="9">
        <f t="shared" si="95"/>
        <v>41581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41137</v>
      </c>
      <c r="T1484" s="9">
        <f t="shared" si="95"/>
        <v>41159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</v>
      </c>
      <c r="T1485" s="9">
        <f t="shared" si="95"/>
        <v>42573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41053</v>
      </c>
      <c r="T1486" s="9">
        <f t="shared" si="95"/>
        <v>41112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42131</v>
      </c>
      <c r="T1487" s="9">
        <f t="shared" si="95"/>
        <v>42176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</v>
      </c>
      <c r="T1488" s="9">
        <f t="shared" si="95"/>
        <v>42062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42555</v>
      </c>
      <c r="T1489" s="9">
        <f t="shared" si="95"/>
        <v>42585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41615</v>
      </c>
      <c r="T1490" s="9">
        <f t="shared" si="95"/>
        <v>41645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41199</v>
      </c>
      <c r="T1491" s="9">
        <f t="shared" si="95"/>
        <v>41229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41521</v>
      </c>
      <c r="T1492" s="9">
        <f t="shared" si="95"/>
        <v>41550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41992</v>
      </c>
      <c r="T1493" s="9">
        <f t="shared" si="95"/>
        <v>42051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40683</v>
      </c>
      <c r="T1494" s="9">
        <f t="shared" si="95"/>
        <v>40713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41412</v>
      </c>
      <c r="T1495" s="9">
        <f t="shared" si="95"/>
        <v>41442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42068</v>
      </c>
      <c r="T1496" s="9">
        <f t="shared" si="95"/>
        <v>42098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40753</v>
      </c>
      <c r="T1497" s="9">
        <f t="shared" si="95"/>
        <v>40783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</v>
      </c>
      <c r="T1498" s="9">
        <f t="shared" si="95"/>
        <v>41898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41445</v>
      </c>
      <c r="T1499" s="9">
        <f t="shared" si="95"/>
        <v>41487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41841</v>
      </c>
      <c r="T1500" s="9">
        <f t="shared" si="95"/>
        <v>41886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</v>
      </c>
      <c r="T1501" s="9">
        <f t="shared" si="95"/>
        <v>42587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41366</v>
      </c>
      <c r="T1502" s="9">
        <f t="shared" si="95"/>
        <v>41396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42164</v>
      </c>
      <c r="T1503" s="9">
        <f t="shared" si="95"/>
        <v>42194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42427</v>
      </c>
      <c r="T1504" s="9">
        <f t="shared" si="95"/>
        <v>42455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</v>
      </c>
      <c r="T1505" s="9">
        <f t="shared" si="95"/>
        <v>42666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41773</v>
      </c>
      <c r="T1506" s="9">
        <f t="shared" si="95"/>
        <v>41800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</v>
      </c>
      <c r="T1507" s="9">
        <f t="shared" si="95"/>
        <v>42452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41815</v>
      </c>
      <c r="T1508" s="9">
        <f t="shared" si="95"/>
        <v>41845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</v>
      </c>
      <c r="T1509" s="9">
        <f t="shared" si="95"/>
        <v>40313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41787</v>
      </c>
      <c r="T1510" s="9">
        <f t="shared" si="95"/>
        <v>41818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42752</v>
      </c>
      <c r="T1511" s="9">
        <f t="shared" si="95"/>
        <v>42781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</v>
      </c>
      <c r="T1512" s="9">
        <f t="shared" si="95"/>
        <v>41839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42297</v>
      </c>
      <c r="T1513" s="9">
        <f t="shared" si="95"/>
        <v>42327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42742</v>
      </c>
      <c r="T1514" s="9">
        <f t="shared" si="95"/>
        <v>42772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41807</v>
      </c>
      <c r="T1515" s="9">
        <f t="shared" si="95"/>
        <v>41837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42235</v>
      </c>
      <c r="T1516" s="9">
        <f t="shared" si="95"/>
        <v>42275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</v>
      </c>
      <c r="T1517" s="9">
        <f t="shared" si="95"/>
        <v>42445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</v>
      </c>
      <c r="T1518" s="9">
        <f t="shared" si="95"/>
        <v>42650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41949</v>
      </c>
      <c r="T1519" s="9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41761</v>
      </c>
      <c r="T1520" s="9">
        <f t="shared" si="95"/>
        <v>41791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41783</v>
      </c>
      <c r="T1521" s="9">
        <f t="shared" si="95"/>
        <v>41811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41956</v>
      </c>
      <c r="T1522" s="9">
        <f t="shared" si="95"/>
        <v>41992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42493</v>
      </c>
      <c r="T1523" s="9">
        <f t="shared" si="95"/>
        <v>42528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41900</v>
      </c>
      <c r="T1524" s="9">
        <f t="shared" si="95"/>
        <v>41930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41965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42757</v>
      </c>
      <c r="T1526" s="9">
        <f t="shared" si="95"/>
        <v>42787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42571</v>
      </c>
      <c r="T1527" s="9">
        <f t="shared" si="95"/>
        <v>42601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</v>
      </c>
      <c r="T1528" s="9">
        <f t="shared" si="95"/>
        <v>42388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42781</v>
      </c>
      <c r="T1529" s="9">
        <f t="shared" si="95"/>
        <v>42809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42737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42053</v>
      </c>
      <c r="T1531" s="9">
        <f t="shared" si="95"/>
        <v>42083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42276</v>
      </c>
      <c r="T1532" s="9">
        <f t="shared" si="95"/>
        <v>42301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41942</v>
      </c>
      <c r="T1533" s="9">
        <f t="shared" si="95"/>
        <v>41974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</v>
      </c>
      <c r="T1534" s="9">
        <f t="shared" si="95"/>
        <v>42416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42443</v>
      </c>
      <c r="T1535" s="9">
        <f t="shared" si="95"/>
        <v>42492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42222</v>
      </c>
      <c r="T1536" s="9">
        <f t="shared" si="95"/>
        <v>42252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42485</v>
      </c>
      <c r="T1537" s="9">
        <f t="shared" si="95"/>
        <v>42514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ROUND((E1538/D1538)*100,0)</f>
        <v>250</v>
      </c>
      <c r="P1538">
        <f t="shared" ref="P1538:P1601" si="97">ROUND((E1538/L1538),2)</f>
        <v>66.02</v>
      </c>
      <c r="Q1538" t="s">
        <v>8337</v>
      </c>
      <c r="R1538" t="s">
        <v>8338</v>
      </c>
      <c r="S1538" s="9">
        <f t="shared" ref="S1538:S1601" si="98">ROUND((((J1538/60)/60)/24)+DATE(1970,1,1),0)</f>
        <v>42214</v>
      </c>
      <c r="T1538" s="9">
        <f t="shared" ref="T1538:T1601" si="99">ROUND((((I1538/60)/60)/24)+DATE(1970,1,1),0)</f>
        <v>42244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>
        <f t="shared" si="97"/>
        <v>96.38</v>
      </c>
      <c r="Q1539" t="s">
        <v>8337</v>
      </c>
      <c r="R1539" t="s">
        <v>8338</v>
      </c>
      <c r="S1539" s="9">
        <f t="shared" si="98"/>
        <v>42552</v>
      </c>
      <c r="T1539" s="9">
        <f t="shared" si="99"/>
        <v>42589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41982</v>
      </c>
      <c r="T1540" s="9">
        <f t="shared" si="99"/>
        <v>42027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42706</v>
      </c>
      <c r="T1541" s="9">
        <f t="shared" si="99"/>
        <v>42739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41939</v>
      </c>
      <c r="T1542" s="9">
        <f t="shared" si="99"/>
        <v>41969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41975</v>
      </c>
      <c r="T1543" s="9">
        <f t="shared" si="99"/>
        <v>42005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42171</v>
      </c>
      <c r="T1544" s="9">
        <f t="shared" si="99"/>
        <v>42186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41936</v>
      </c>
      <c r="T1545" s="9">
        <f t="shared" si="99"/>
        <v>41966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42053</v>
      </c>
      <c r="T1546" s="9">
        <f t="shared" si="99"/>
        <v>42095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42032</v>
      </c>
      <c r="T1547" s="9">
        <f t="shared" si="99"/>
        <v>42066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</v>
      </c>
      <c r="T1548" s="9">
        <f t="shared" si="99"/>
        <v>41899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</v>
      </c>
      <c r="T1549" s="9">
        <f t="shared" si="99"/>
        <v>42789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42287</v>
      </c>
      <c r="T1550" s="9">
        <f t="shared" si="99"/>
        <v>42317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42281</v>
      </c>
      <c r="T1551" s="9">
        <f t="shared" si="99"/>
        <v>42311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</v>
      </c>
      <c r="T1552" s="9">
        <f t="shared" si="99"/>
        <v>42502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42122</v>
      </c>
      <c r="T1553" s="9">
        <f t="shared" si="99"/>
        <v>42152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41893</v>
      </c>
      <c r="T1554" s="9">
        <f t="shared" si="99"/>
        <v>41913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</v>
      </c>
      <c r="T1555" s="9">
        <f t="shared" si="99"/>
        <v>42249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</v>
      </c>
      <c r="T1556" s="9">
        <f t="shared" si="99"/>
        <v>42218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42242</v>
      </c>
      <c r="T1557" s="9">
        <f t="shared" si="99"/>
        <v>42265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42525</v>
      </c>
      <c r="T1558" s="9">
        <f t="shared" si="99"/>
        <v>42555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41872</v>
      </c>
      <c r="T1559" s="9">
        <f t="shared" si="99"/>
        <v>41903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</v>
      </c>
      <c r="T1560" s="9">
        <f t="shared" si="99"/>
        <v>42245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</v>
      </c>
      <c r="T1561" s="9">
        <f t="shared" si="99"/>
        <v>42123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</v>
      </c>
      <c r="T1562" s="9">
        <f t="shared" si="99"/>
        <v>41956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</v>
      </c>
      <c r="T1563" s="9">
        <f t="shared" si="99"/>
        <v>41585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40080</v>
      </c>
      <c r="T1564" s="9">
        <f t="shared" si="99"/>
        <v>40149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41653</v>
      </c>
      <c r="T1565" s="9">
        <f t="shared" si="99"/>
        <v>41713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</v>
      </c>
      <c r="T1566" s="9">
        <f t="shared" si="99"/>
        <v>42153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40673</v>
      </c>
      <c r="T1567" s="9">
        <f t="shared" si="99"/>
        <v>40703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42550</v>
      </c>
      <c r="T1568" s="9">
        <f t="shared" si="99"/>
        <v>42579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41672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</v>
      </c>
      <c r="T1570" s="9">
        <f t="shared" si="99"/>
        <v>41997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41390</v>
      </c>
      <c r="T1571" s="9">
        <f t="shared" si="99"/>
        <v>41420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42439</v>
      </c>
      <c r="T1572" s="9">
        <f t="shared" si="99"/>
        <v>42469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42145</v>
      </c>
      <c r="T1573" s="9">
        <f t="shared" si="99"/>
        <v>42175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42404</v>
      </c>
      <c r="T1574" s="9">
        <f t="shared" si="99"/>
        <v>42429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42786</v>
      </c>
      <c r="T1575" s="9">
        <f t="shared" si="99"/>
        <v>42826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42018</v>
      </c>
      <c r="T1576" s="9">
        <f t="shared" si="99"/>
        <v>42053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41800</v>
      </c>
      <c r="T1577" s="9">
        <f t="shared" si="99"/>
        <v>41830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42141</v>
      </c>
      <c r="T1578" s="9">
        <f t="shared" si="99"/>
        <v>42186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41055</v>
      </c>
      <c r="T1579" s="9">
        <f t="shared" si="99"/>
        <v>41115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</v>
      </c>
      <c r="T1580" s="9">
        <f t="shared" si="99"/>
        <v>40423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41482</v>
      </c>
      <c r="T1581" s="9">
        <f t="shared" si="99"/>
        <v>41515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40990</v>
      </c>
      <c r="T1582" s="9">
        <f t="shared" si="99"/>
        <v>41050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</v>
      </c>
      <c r="T1583" s="9">
        <f t="shared" si="99"/>
        <v>42357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42247</v>
      </c>
      <c r="T1584" s="9">
        <f t="shared" si="99"/>
        <v>42304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41878</v>
      </c>
      <c r="T1585" s="9">
        <f t="shared" si="99"/>
        <v>41908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41780</v>
      </c>
      <c r="T1586" s="9">
        <f t="shared" si="99"/>
        <v>41790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42708</v>
      </c>
      <c r="T1587" s="9">
        <f t="shared" si="99"/>
        <v>42729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42069</v>
      </c>
      <c r="T1588" s="9">
        <f t="shared" si="99"/>
        <v>42099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41957</v>
      </c>
      <c r="T1589" s="9">
        <f t="shared" si="99"/>
        <v>41987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</v>
      </c>
      <c r="T1590" s="9">
        <f t="shared" si="99"/>
        <v>42036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42257</v>
      </c>
      <c r="T1591" s="9">
        <f t="shared" si="99"/>
        <v>42287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42241</v>
      </c>
      <c r="T1592" s="9">
        <f t="shared" si="99"/>
        <v>42271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42434</v>
      </c>
      <c r="T1593" s="9">
        <f t="shared" si="99"/>
        <v>42464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42046</v>
      </c>
      <c r="T1594" s="9">
        <f t="shared" si="99"/>
        <v>42091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42034</v>
      </c>
      <c r="T1595" s="9">
        <f t="shared" si="99"/>
        <v>42064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42446</v>
      </c>
      <c r="T1596" s="9">
        <f t="shared" si="99"/>
        <v>42506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</v>
      </c>
      <c r="T1597" s="9">
        <f t="shared" si="99"/>
        <v>41809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</v>
      </c>
      <c r="T1598" s="9">
        <f t="shared" si="99"/>
        <v>41986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</v>
      </c>
      <c r="T1599" s="9">
        <f t="shared" si="99"/>
        <v>42633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42152</v>
      </c>
      <c r="T1600" s="9">
        <f t="shared" si="99"/>
        <v>42212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42439</v>
      </c>
      <c r="T1601" s="9">
        <f t="shared" si="99"/>
        <v>42468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ROUND((E1602/D1602)*100,0)</f>
        <v>7</v>
      </c>
      <c r="P1602">
        <f t="shared" ref="P1602:P1665" si="101">ROUND((E1602/L1602),2)</f>
        <v>40.78</v>
      </c>
      <c r="Q1602" t="s">
        <v>8337</v>
      </c>
      <c r="R1602" t="s">
        <v>8344</v>
      </c>
      <c r="S1602" s="9">
        <f t="shared" ref="S1602:S1665" si="102">ROUND((((J1602/60)/60)/24)+DATE(1970,1,1),0)</f>
        <v>41791</v>
      </c>
      <c r="T1602" s="9">
        <f t="shared" ref="T1602:T1665" si="103">ROUND((((I1602/60)/60)/24)+DATE(1970,1,1),0)</f>
        <v>41835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</v>
      </c>
      <c r="P1603">
        <f t="shared" si="101"/>
        <v>48.33</v>
      </c>
      <c r="Q1603" t="s">
        <v>8324</v>
      </c>
      <c r="R1603" t="s">
        <v>8325</v>
      </c>
      <c r="S1603" s="9">
        <f t="shared" si="102"/>
        <v>40638</v>
      </c>
      <c r="T1603" s="9">
        <f t="shared" si="103"/>
        <v>40668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</v>
      </c>
      <c r="T1604" s="9">
        <f t="shared" si="103"/>
        <v>40831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40876</v>
      </c>
      <c r="T1605" s="9">
        <f t="shared" si="103"/>
        <v>40936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40946</v>
      </c>
      <c r="T1606" s="9">
        <f t="shared" si="103"/>
        <v>40986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40747</v>
      </c>
      <c r="T1607" s="9">
        <f t="shared" si="103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40536</v>
      </c>
      <c r="T1608" s="9">
        <f t="shared" si="103"/>
        <v>40626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41054</v>
      </c>
      <c r="T1609" s="9">
        <f t="shared" si="103"/>
        <v>41075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41608</v>
      </c>
      <c r="T1610" s="9">
        <f t="shared" si="103"/>
        <v>41640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</v>
      </c>
      <c r="T1611" s="9">
        <f t="shared" si="103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41229</v>
      </c>
      <c r="T1612" s="9">
        <f t="shared" si="103"/>
        <v>41259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41409</v>
      </c>
      <c r="T1613" s="9">
        <f t="shared" si="103"/>
        <v>41430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41247</v>
      </c>
      <c r="T1614" s="9">
        <f t="shared" si="103"/>
        <v>41277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41082</v>
      </c>
      <c r="T1615" s="9">
        <f t="shared" si="103"/>
        <v>41112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41795</v>
      </c>
      <c r="T1616" s="9">
        <f t="shared" si="103"/>
        <v>41855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40845</v>
      </c>
      <c r="T1617" s="9">
        <f t="shared" si="103"/>
        <v>40890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41195</v>
      </c>
      <c r="T1618" s="9">
        <f t="shared" si="103"/>
        <v>41236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41547</v>
      </c>
      <c r="T1619" s="9">
        <f t="shared" si="103"/>
        <v>41580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41302</v>
      </c>
      <c r="T1620" s="9">
        <f t="shared" si="103"/>
        <v>41342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41876</v>
      </c>
      <c r="T1621" s="9">
        <f t="shared" si="103"/>
        <v>41897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</v>
      </c>
      <c r="T1622" s="9">
        <f t="shared" si="103"/>
        <v>41328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41004</v>
      </c>
      <c r="T1623" s="9">
        <f t="shared" si="103"/>
        <v>41057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</v>
      </c>
      <c r="T1624" s="9">
        <f t="shared" si="103"/>
        <v>41990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41454</v>
      </c>
      <c r="T1625" s="9">
        <f t="shared" si="103"/>
        <v>41514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</v>
      </c>
      <c r="T1626" s="9">
        <f t="shared" si="103"/>
        <v>41283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41136</v>
      </c>
      <c r="T1627" s="9">
        <f t="shared" si="103"/>
        <v>41164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41580</v>
      </c>
      <c r="T1628" s="9">
        <f t="shared" si="103"/>
        <v>41610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41206</v>
      </c>
      <c r="T1629" s="9">
        <f t="shared" si="103"/>
        <v>41239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41775</v>
      </c>
      <c r="T1630" s="9">
        <f t="shared" si="103"/>
        <v>41808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41646</v>
      </c>
      <c r="T1631" s="9">
        <f t="shared" si="103"/>
        <v>41691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40940</v>
      </c>
      <c r="T1632" s="9">
        <f t="shared" si="103"/>
        <v>40970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41165</v>
      </c>
      <c r="T1633" s="9">
        <f t="shared" si="103"/>
        <v>41195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</v>
      </c>
      <c r="T1634" s="9">
        <f t="shared" si="103"/>
        <v>40810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40897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40658</v>
      </c>
      <c r="T1636" s="9">
        <f t="shared" si="103"/>
        <v>40696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42503</v>
      </c>
      <c r="T1637" s="9">
        <f t="shared" si="103"/>
        <v>42563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40663</v>
      </c>
      <c r="T1638" s="9">
        <f t="shared" si="103"/>
        <v>40706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40123</v>
      </c>
      <c r="T1639" s="9">
        <f t="shared" si="103"/>
        <v>40179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41289</v>
      </c>
      <c r="T1640" s="9">
        <f t="shared" si="103"/>
        <v>41334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40942</v>
      </c>
      <c r="T1641" s="9">
        <f t="shared" si="103"/>
        <v>40972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</v>
      </c>
      <c r="T1642" s="9">
        <f t="shared" si="103"/>
        <v>40393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41963</v>
      </c>
      <c r="T1643" s="9">
        <f t="shared" si="103"/>
        <v>41993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40688</v>
      </c>
      <c r="T1644" s="9">
        <f t="shared" si="103"/>
        <v>40708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41147</v>
      </c>
      <c r="T1645" s="9">
        <f t="shared" si="103"/>
        <v>41177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41175</v>
      </c>
      <c r="T1646" s="9">
        <f t="shared" si="103"/>
        <v>41235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41522</v>
      </c>
      <c r="T1647" s="9">
        <f t="shared" si="103"/>
        <v>41536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</v>
      </c>
      <c r="T1648" s="9">
        <f t="shared" si="103"/>
        <v>41866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</v>
      </c>
      <c r="T1649" s="9">
        <f t="shared" si="103"/>
        <v>41069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40593</v>
      </c>
      <c r="T1650" s="9">
        <f t="shared" si="103"/>
        <v>40623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41738</v>
      </c>
      <c r="T1651" s="9">
        <f t="shared" si="103"/>
        <v>41783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</v>
      </c>
      <c r="T1652" s="9">
        <f t="shared" si="103"/>
        <v>41556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40626</v>
      </c>
      <c r="T1653" s="9">
        <f t="shared" si="103"/>
        <v>40659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</v>
      </c>
      <c r="T1654" s="9">
        <f t="shared" si="103"/>
        <v>41603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40627</v>
      </c>
      <c r="T1655" s="9">
        <f t="shared" si="103"/>
        <v>40658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40988</v>
      </c>
      <c r="T1656" s="9">
        <f t="shared" si="103"/>
        <v>41018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40975</v>
      </c>
      <c r="T1657" s="9">
        <f t="shared" si="103"/>
        <v>41005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41227</v>
      </c>
      <c r="T1658" s="9">
        <f t="shared" si="103"/>
        <v>41257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41024</v>
      </c>
      <c r="T1659" s="9">
        <f t="shared" si="103"/>
        <v>41054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</v>
      </c>
      <c r="T1660" s="9">
        <f t="shared" si="103"/>
        <v>41262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41597</v>
      </c>
      <c r="T1661" s="9">
        <f t="shared" si="103"/>
        <v>41626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42460</v>
      </c>
      <c r="T1662" s="9">
        <f t="shared" si="103"/>
        <v>42491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42344</v>
      </c>
      <c r="T1663" s="9">
        <f t="shared" si="103"/>
        <v>42387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40848</v>
      </c>
      <c r="T1664" s="9">
        <f t="shared" si="103"/>
        <v>40908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</v>
      </c>
      <c r="T1665" s="9">
        <f t="shared" si="103"/>
        <v>42036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ROUND((E1666/D1666)*100,0)</f>
        <v>122</v>
      </c>
      <c r="P1666">
        <f t="shared" ref="P1666:P1729" si="105">ROUND((E1666/L1666),2)</f>
        <v>34.380000000000003</v>
      </c>
      <c r="Q1666" t="s">
        <v>8324</v>
      </c>
      <c r="R1666" t="s">
        <v>8345</v>
      </c>
      <c r="S1666" s="9">
        <f t="shared" ref="S1666:S1729" si="106">ROUND((((J1666/60)/60)/24)+DATE(1970,1,1),0)</f>
        <v>40940</v>
      </c>
      <c r="T1666" s="9">
        <f t="shared" ref="T1666:T1729" si="107">ROUND((((I1666/60)/60)/24)+DATE(1970,1,1),0)</f>
        <v>40984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</v>
      </c>
      <c r="P1667">
        <f t="shared" si="105"/>
        <v>44.96</v>
      </c>
      <c r="Q1667" t="s">
        <v>8324</v>
      </c>
      <c r="R1667" t="s">
        <v>8345</v>
      </c>
      <c r="S1667" s="9">
        <f t="shared" si="106"/>
        <v>40565</v>
      </c>
      <c r="T1667" s="9">
        <f t="shared" si="107"/>
        <v>40596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</v>
      </c>
      <c r="T1668" s="9">
        <f t="shared" si="107"/>
        <v>41361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41682</v>
      </c>
      <c r="T1669" s="9">
        <f t="shared" si="107"/>
        <v>41709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40845</v>
      </c>
      <c r="T1670" s="9">
        <f t="shared" si="107"/>
        <v>40875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42462</v>
      </c>
      <c r="T1671" s="9">
        <f t="shared" si="107"/>
        <v>42522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40314</v>
      </c>
      <c r="T1672" s="9">
        <f t="shared" si="107"/>
        <v>40364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42554</v>
      </c>
      <c r="T1673" s="9">
        <f t="shared" si="107"/>
        <v>42584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41035</v>
      </c>
      <c r="T1674" s="9">
        <f t="shared" si="107"/>
        <v>41065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42040</v>
      </c>
      <c r="T1675" s="9">
        <f t="shared" si="107"/>
        <v>42070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42570</v>
      </c>
      <c r="T1676" s="9">
        <f t="shared" si="107"/>
        <v>42600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40803</v>
      </c>
      <c r="T1677" s="9">
        <f t="shared" si="107"/>
        <v>40833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40974</v>
      </c>
      <c r="T1678" s="9">
        <f t="shared" si="107"/>
        <v>41020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</v>
      </c>
      <c r="T1679" s="9">
        <f t="shared" si="107"/>
        <v>42476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41663</v>
      </c>
      <c r="T1680" s="9">
        <f t="shared" si="107"/>
        <v>41677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</v>
      </c>
      <c r="T1681" s="9">
        <f t="shared" si="107"/>
        <v>40746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41803</v>
      </c>
      <c r="T1682" s="9">
        <f t="shared" si="107"/>
        <v>41833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42774</v>
      </c>
      <c r="T1683" s="9">
        <f t="shared" si="107"/>
        <v>42823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</v>
      </c>
      <c r="T1684" s="9">
        <f t="shared" si="107"/>
        <v>42839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42809</v>
      </c>
      <c r="T1685" s="9">
        <f t="shared" si="107"/>
        <v>42833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42784</v>
      </c>
      <c r="T1686" s="9">
        <f t="shared" si="107"/>
        <v>42812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</v>
      </c>
      <c r="T1687" s="9">
        <f t="shared" si="107"/>
        <v>42818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42793</v>
      </c>
      <c r="T1688" s="9">
        <f t="shared" si="107"/>
        <v>42853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42802</v>
      </c>
      <c r="T1689" s="9">
        <f t="shared" si="107"/>
        <v>42836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42805</v>
      </c>
      <c r="T1690" s="9">
        <f t="shared" si="107"/>
        <v>42834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42781</v>
      </c>
      <c r="T1691" s="9">
        <f t="shared" si="107"/>
        <v>42811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</v>
      </c>
      <c r="T1692" s="9">
        <f t="shared" si="107"/>
        <v>42831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42796</v>
      </c>
      <c r="T1693" s="9">
        <f t="shared" si="107"/>
        <v>42828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42788</v>
      </c>
      <c r="T1694" s="9">
        <f t="shared" si="107"/>
        <v>42821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42804</v>
      </c>
      <c r="T1695" s="9">
        <f t="shared" si="107"/>
        <v>42835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42792</v>
      </c>
      <c r="T1696" s="9">
        <f t="shared" si="107"/>
        <v>42821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42801</v>
      </c>
      <c r="T1697" s="9">
        <f t="shared" si="107"/>
        <v>42835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42796</v>
      </c>
      <c r="T1698" s="9">
        <f t="shared" si="107"/>
        <v>42826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42805</v>
      </c>
      <c r="T1699" s="9">
        <f t="shared" si="107"/>
        <v>42835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42796</v>
      </c>
      <c r="T1700" s="9">
        <f t="shared" si="107"/>
        <v>42820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42807</v>
      </c>
      <c r="T1701" s="9">
        <f t="shared" si="107"/>
        <v>42837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42796</v>
      </c>
      <c r="T1702" s="9">
        <f t="shared" si="107"/>
        <v>42826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41990</v>
      </c>
      <c r="T1703" s="9">
        <f t="shared" si="107"/>
        <v>42020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42064</v>
      </c>
      <c r="T1704" s="9">
        <f t="shared" si="107"/>
        <v>42094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</v>
      </c>
      <c r="T1705" s="9">
        <f t="shared" si="107"/>
        <v>42247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42021</v>
      </c>
      <c r="T1706" s="9">
        <f t="shared" si="107"/>
        <v>42051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42245</v>
      </c>
      <c r="T1707" s="9">
        <f t="shared" si="107"/>
        <v>42257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</v>
      </c>
      <c r="T1708" s="9">
        <f t="shared" si="107"/>
        <v>42239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42428</v>
      </c>
      <c r="T1709" s="9">
        <f t="shared" si="107"/>
        <v>42458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42452</v>
      </c>
      <c r="T1710" s="9">
        <f t="shared" si="107"/>
        <v>42492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41842</v>
      </c>
      <c r="T1711" s="9">
        <f t="shared" si="107"/>
        <v>41883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42342</v>
      </c>
      <c r="T1712" s="9">
        <f t="shared" si="107"/>
        <v>42388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41853</v>
      </c>
      <c r="T1713" s="9">
        <f t="shared" si="107"/>
        <v>41884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42126</v>
      </c>
      <c r="T1714" s="9">
        <f t="shared" si="107"/>
        <v>42186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41888</v>
      </c>
      <c r="T1715" s="9">
        <f t="shared" si="107"/>
        <v>41918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42096</v>
      </c>
      <c r="T1716" s="9">
        <f t="shared" si="107"/>
        <v>42126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</v>
      </c>
      <c r="T1717" s="9">
        <f t="shared" si="107"/>
        <v>42094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42674</v>
      </c>
      <c r="T1718" s="9">
        <f t="shared" si="107"/>
        <v>42714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42461</v>
      </c>
      <c r="T1719" s="9">
        <f t="shared" si="107"/>
        <v>42481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42461</v>
      </c>
      <c r="T1720" s="9">
        <f t="shared" si="107"/>
        <v>42504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41870</v>
      </c>
      <c r="T1721" s="9">
        <f t="shared" si="107"/>
        <v>41900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41923</v>
      </c>
      <c r="T1722" s="9">
        <f t="shared" si="107"/>
        <v>41953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</v>
      </c>
      <c r="T1723" s="9">
        <f t="shared" si="107"/>
        <v>42349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42426</v>
      </c>
      <c r="T1724" s="9">
        <f t="shared" si="107"/>
        <v>42463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42130</v>
      </c>
      <c r="T1725" s="9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41913</v>
      </c>
      <c r="T1726" s="9">
        <f t="shared" si="107"/>
        <v>41943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41846</v>
      </c>
      <c r="T1727" s="9">
        <f t="shared" si="107"/>
        <v>41876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41789</v>
      </c>
      <c r="T1728" s="9">
        <f t="shared" si="107"/>
        <v>41818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42045</v>
      </c>
      <c r="T1729" s="9">
        <f t="shared" si="107"/>
        <v>42099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ROUND((E1730/D1730)*100,0)</f>
        <v>68</v>
      </c>
      <c r="P1730">
        <f t="shared" ref="P1730:P1793" si="109">ROUND((E1730/L1730),2)</f>
        <v>122.14</v>
      </c>
      <c r="Q1730" t="s">
        <v>8324</v>
      </c>
      <c r="R1730" t="s">
        <v>8346</v>
      </c>
      <c r="S1730" s="9">
        <f t="shared" ref="S1730:S1793" si="110">ROUND((((J1730/60)/60)/24)+DATE(1970,1,1),0)</f>
        <v>42269</v>
      </c>
      <c r="T1730" s="9">
        <f t="shared" ref="T1730:T1793" si="111">ROUND((((I1730/60)/60)/24)+DATE(1970,1,1),0)</f>
        <v>42299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si="109"/>
        <v>#DIV/0!</v>
      </c>
      <c r="Q1731" t="s">
        <v>8324</v>
      </c>
      <c r="R1731" t="s">
        <v>8346</v>
      </c>
      <c r="S1731" s="9">
        <f t="shared" si="110"/>
        <v>42471</v>
      </c>
      <c r="T1731" s="9">
        <f t="shared" si="111"/>
        <v>42531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42272</v>
      </c>
      <c r="T1732" s="9">
        <f t="shared" si="111"/>
        <v>42302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42153</v>
      </c>
      <c r="T1733" s="9">
        <f t="shared" si="111"/>
        <v>42167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42326</v>
      </c>
      <c r="T1734" s="9">
        <f t="shared" si="111"/>
        <v>42385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42615</v>
      </c>
      <c r="T1735" s="9">
        <f t="shared" si="111"/>
        <v>42627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</v>
      </c>
      <c r="T1736" s="9">
        <f t="shared" si="111"/>
        <v>42132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42560</v>
      </c>
      <c r="T1737" s="9">
        <f t="shared" si="111"/>
        <v>42590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42287</v>
      </c>
      <c r="T1738" s="9">
        <f t="shared" si="111"/>
        <v>42317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42176</v>
      </c>
      <c r="T1739" s="9">
        <f t="shared" si="111"/>
        <v>42206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41885</v>
      </c>
      <c r="T1740" s="9">
        <f t="shared" si="111"/>
        <v>41915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42436</v>
      </c>
      <c r="T1741" s="9">
        <f t="shared" si="111"/>
        <v>42495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42172</v>
      </c>
      <c r="T1742" s="9">
        <f t="shared" si="111"/>
        <v>42202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42121</v>
      </c>
      <c r="T1743" s="9">
        <f t="shared" si="111"/>
        <v>42166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42711</v>
      </c>
      <c r="T1744" s="9">
        <f t="shared" si="111"/>
        <v>42743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42587</v>
      </c>
      <c r="T1745" s="9">
        <f t="shared" si="111"/>
        <v>42609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42027</v>
      </c>
      <c r="T1746" s="9">
        <f t="shared" si="111"/>
        <v>42072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</v>
      </c>
      <c r="T1747" s="9">
        <f t="shared" si="111"/>
        <v>42726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42668</v>
      </c>
      <c r="T1748" s="9">
        <f t="shared" si="111"/>
        <v>42698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</v>
      </c>
      <c r="T1749" s="9">
        <f t="shared" si="111"/>
        <v>42322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42220</v>
      </c>
      <c r="T1750" s="9">
        <f t="shared" si="111"/>
        <v>42250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42759</v>
      </c>
      <c r="T1751" s="9">
        <f t="shared" si="111"/>
        <v>42796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42455</v>
      </c>
      <c r="T1752" s="9">
        <f t="shared" si="111"/>
        <v>42480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42053</v>
      </c>
      <c r="T1753" s="9">
        <f t="shared" si="111"/>
        <v>42083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</v>
      </c>
      <c r="T1754" s="9">
        <f t="shared" si="111"/>
        <v>42657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42421</v>
      </c>
      <c r="T1755" s="9">
        <f t="shared" si="111"/>
        <v>42451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42068</v>
      </c>
      <c r="T1756" s="9">
        <f t="shared" si="111"/>
        <v>42098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42253</v>
      </c>
      <c r="T1757" s="9">
        <f t="shared" si="111"/>
        <v>42283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</v>
      </c>
      <c r="T1758" s="9">
        <f t="shared" si="111"/>
        <v>42611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42734</v>
      </c>
      <c r="T1759" s="9">
        <f t="shared" si="111"/>
        <v>42764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42506</v>
      </c>
      <c r="T1760" s="9">
        <f t="shared" si="111"/>
        <v>42566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42069</v>
      </c>
      <c r="T1761" s="9">
        <f t="shared" si="111"/>
        <v>42089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42406</v>
      </c>
      <c r="T1762" s="9">
        <f t="shared" si="111"/>
        <v>42426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42210</v>
      </c>
      <c r="T1763" s="9">
        <f t="shared" si="111"/>
        <v>42260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42411</v>
      </c>
      <c r="T1764" s="9">
        <f t="shared" si="111"/>
        <v>42441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42637</v>
      </c>
      <c r="T1765" s="9">
        <f t="shared" si="111"/>
        <v>42667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</v>
      </c>
      <c r="T1766" s="9">
        <f t="shared" si="111"/>
        <v>41854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41835</v>
      </c>
      <c r="T1767" s="9">
        <f t="shared" si="111"/>
        <v>41865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41856</v>
      </c>
      <c r="T1768" s="9">
        <f t="shared" si="111"/>
        <v>41877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41825</v>
      </c>
      <c r="T1769" s="9">
        <f t="shared" si="111"/>
        <v>41855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41850</v>
      </c>
      <c r="T1770" s="9">
        <f t="shared" si="111"/>
        <v>41910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41988</v>
      </c>
      <c r="T1771" s="9">
        <f t="shared" si="111"/>
        <v>42018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41892</v>
      </c>
      <c r="T1772" s="9">
        <f t="shared" si="111"/>
        <v>41927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41906</v>
      </c>
      <c r="T1773" s="9">
        <f t="shared" si="111"/>
        <v>41936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41767</v>
      </c>
      <c r="T1774" s="9">
        <f t="shared" si="111"/>
        <v>41827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41979</v>
      </c>
      <c r="T1775" s="9">
        <f t="shared" si="111"/>
        <v>42024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</v>
      </c>
      <c r="T1776" s="9">
        <f t="shared" si="111"/>
        <v>41973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41892</v>
      </c>
      <c r="T1777" s="9">
        <f t="shared" si="111"/>
        <v>41937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41906</v>
      </c>
      <c r="T1778" s="9">
        <f t="shared" si="111"/>
        <v>41942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</v>
      </c>
      <c r="T1779" s="9">
        <f t="shared" si="111"/>
        <v>42055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42046</v>
      </c>
      <c r="T1780" s="9">
        <f t="shared" si="111"/>
        <v>42091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42586</v>
      </c>
      <c r="T1781" s="9">
        <f t="shared" si="111"/>
        <v>42616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42494</v>
      </c>
      <c r="T1782" s="9">
        <f t="shared" si="111"/>
        <v>42554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42598</v>
      </c>
      <c r="T1783" s="9">
        <f t="shared" si="111"/>
        <v>42629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42389</v>
      </c>
      <c r="T1784" s="9">
        <f t="shared" si="111"/>
        <v>42422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42116</v>
      </c>
      <c r="T1785" s="9">
        <f t="shared" si="111"/>
        <v>42146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42004</v>
      </c>
      <c r="T1786" s="9">
        <f t="shared" si="111"/>
        <v>42035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41897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41959</v>
      </c>
      <c r="T1788" s="9">
        <f t="shared" si="111"/>
        <v>41989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42069</v>
      </c>
      <c r="T1789" s="9">
        <f t="shared" si="111"/>
        <v>42099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41914</v>
      </c>
      <c r="T1790" s="9">
        <f t="shared" si="111"/>
        <v>41944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</v>
      </c>
      <c r="T1791" s="9">
        <f t="shared" si="111"/>
        <v>42016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42011</v>
      </c>
      <c r="T1792" s="9">
        <f t="shared" si="111"/>
        <v>42041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41974</v>
      </c>
      <c r="T1793" s="9">
        <f t="shared" si="111"/>
        <v>42034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ROUND((E1794/D1794)*100,0)</f>
        <v>61</v>
      </c>
      <c r="P1794">
        <f t="shared" ref="P1794:P1857" si="113">ROUND((E1794/L1794),2)</f>
        <v>109.94</v>
      </c>
      <c r="Q1794" t="s">
        <v>8337</v>
      </c>
      <c r="R1794" t="s">
        <v>8338</v>
      </c>
      <c r="S1794" s="9">
        <f t="shared" ref="S1794:S1857" si="114">ROUND((((J1794/60)/60)/24)+DATE(1970,1,1),0)</f>
        <v>42189</v>
      </c>
      <c r="T1794" s="9">
        <f t="shared" ref="T1794:T1857" si="115">ROUND((((I1794/60)/60)/24)+DATE(1970,1,1),0)</f>
        <v>42226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</v>
      </c>
      <c r="P1795">
        <f t="shared" si="113"/>
        <v>20</v>
      </c>
      <c r="Q1795" t="s">
        <v>8337</v>
      </c>
      <c r="R1795" t="s">
        <v>8338</v>
      </c>
      <c r="S1795" s="9">
        <f t="shared" si="114"/>
        <v>41941</v>
      </c>
      <c r="T1795" s="9">
        <f t="shared" si="115"/>
        <v>41971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42012</v>
      </c>
      <c r="T1796" s="9">
        <f t="shared" si="115"/>
        <v>42047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</v>
      </c>
      <c r="T1797" s="9">
        <f t="shared" si="115"/>
        <v>42658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</v>
      </c>
      <c r="T1798" s="9">
        <f t="shared" si="115"/>
        <v>42575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42690</v>
      </c>
      <c r="T1799" s="9">
        <f t="shared" si="115"/>
        <v>42720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</v>
      </c>
      <c r="T1800" s="9">
        <f t="shared" si="115"/>
        <v>42404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41935</v>
      </c>
      <c r="T1801" s="9">
        <f t="shared" si="115"/>
        <v>41955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42624</v>
      </c>
      <c r="T1802" s="9">
        <f t="shared" si="115"/>
        <v>42654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42322</v>
      </c>
      <c r="T1803" s="9">
        <f t="shared" si="115"/>
        <v>42354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</v>
      </c>
      <c r="T1804" s="9">
        <f t="shared" si="115"/>
        <v>42183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42018</v>
      </c>
      <c r="T1805" s="9">
        <f t="shared" si="115"/>
        <v>42049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42283</v>
      </c>
      <c r="T1806" s="9">
        <f t="shared" si="115"/>
        <v>42323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42248</v>
      </c>
      <c r="T1807" s="9">
        <f t="shared" si="115"/>
        <v>42280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41878</v>
      </c>
      <c r="T1808" s="9">
        <f t="shared" si="115"/>
        <v>41913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41880</v>
      </c>
      <c r="T1809" s="9">
        <f t="shared" si="115"/>
        <v>41910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42743</v>
      </c>
      <c r="T1810" s="9">
        <f t="shared" si="115"/>
        <v>42778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42030</v>
      </c>
      <c r="T1811" s="9">
        <f t="shared" si="115"/>
        <v>42065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41861</v>
      </c>
      <c r="T1812" s="9">
        <f t="shared" si="115"/>
        <v>41873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</v>
      </c>
      <c r="T1813" s="9">
        <f t="shared" si="115"/>
        <v>41936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</v>
      </c>
      <c r="T1814" s="9">
        <f t="shared" si="115"/>
        <v>42554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41830</v>
      </c>
      <c r="T1815" s="9">
        <f t="shared" si="115"/>
        <v>41860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</v>
      </c>
      <c r="T1816" s="9">
        <f t="shared" si="115"/>
        <v>42063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42173</v>
      </c>
      <c r="T1817" s="9">
        <f t="shared" si="115"/>
        <v>42187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42549</v>
      </c>
      <c r="T1818" s="9">
        <f t="shared" si="115"/>
        <v>42577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42706</v>
      </c>
      <c r="T1819" s="9">
        <f t="shared" si="115"/>
        <v>42765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</v>
      </c>
      <c r="T1820" s="9">
        <f t="shared" si="115"/>
        <v>42097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41821</v>
      </c>
      <c r="T1821" s="9">
        <f t="shared" si="115"/>
        <v>41851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42065</v>
      </c>
      <c r="T1822" s="9">
        <f t="shared" si="115"/>
        <v>42095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</v>
      </c>
      <c r="T1823" s="9">
        <f t="shared" si="115"/>
        <v>40971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41635</v>
      </c>
      <c r="T1824" s="9">
        <f t="shared" si="115"/>
        <v>41671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41177</v>
      </c>
      <c r="T1825" s="9">
        <f t="shared" si="115"/>
        <v>41207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41627</v>
      </c>
      <c r="T1826" s="9">
        <f t="shared" si="115"/>
        <v>41647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41444</v>
      </c>
      <c r="T1827" s="9">
        <f t="shared" si="115"/>
        <v>41467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41658</v>
      </c>
      <c r="T1828" s="9">
        <f t="shared" si="115"/>
        <v>41688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</v>
      </c>
      <c r="T1829" s="9">
        <f t="shared" si="115"/>
        <v>40605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41737</v>
      </c>
      <c r="T1830" s="9">
        <f t="shared" si="115"/>
        <v>41769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40516</v>
      </c>
      <c r="T1831" s="9">
        <f t="shared" si="115"/>
        <v>40565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41665</v>
      </c>
      <c r="T1832" s="9">
        <f t="shared" si="115"/>
        <v>41695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41027</v>
      </c>
      <c r="T1833" s="9">
        <f t="shared" si="115"/>
        <v>41042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40577</v>
      </c>
      <c r="T1834" s="9">
        <f t="shared" si="115"/>
        <v>40607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</v>
      </c>
      <c r="T1835" s="9">
        <f t="shared" si="115"/>
        <v>41335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41989</v>
      </c>
      <c r="T1836" s="9">
        <f t="shared" si="115"/>
        <v>42029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42431</v>
      </c>
      <c r="T1837" s="9">
        <f t="shared" si="115"/>
        <v>42461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41306</v>
      </c>
      <c r="T1838" s="9">
        <f t="shared" si="115"/>
        <v>41323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40926</v>
      </c>
      <c r="T1839" s="9">
        <f t="shared" si="115"/>
        <v>40986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40789</v>
      </c>
      <c r="T1840" s="9">
        <f t="shared" si="115"/>
        <v>40817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42615</v>
      </c>
      <c r="T1841" s="9">
        <f t="shared" si="115"/>
        <v>42645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41382</v>
      </c>
      <c r="T1842" s="9">
        <f t="shared" si="115"/>
        <v>41401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41746</v>
      </c>
      <c r="T1843" s="9">
        <f t="shared" si="115"/>
        <v>41779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42032</v>
      </c>
      <c r="T1844" s="9">
        <f t="shared" si="115"/>
        <v>42065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40565</v>
      </c>
      <c r="T1845" s="9">
        <f t="shared" si="115"/>
        <v>40595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40667</v>
      </c>
      <c r="T1846" s="9">
        <f t="shared" si="115"/>
        <v>40705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</v>
      </c>
      <c r="T1847" s="9">
        <f t="shared" si="115"/>
        <v>42538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41229</v>
      </c>
      <c r="T1848" s="9">
        <f t="shared" si="115"/>
        <v>41259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</v>
      </c>
      <c r="T1849" s="9">
        <f t="shared" si="115"/>
        <v>42115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40692</v>
      </c>
      <c r="T1850" s="9">
        <f t="shared" si="115"/>
        <v>40755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41170</v>
      </c>
      <c r="T1851" s="9">
        <f t="shared" si="115"/>
        <v>41200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41801</v>
      </c>
      <c r="T1852" s="9">
        <f t="shared" si="115"/>
        <v>41831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41828</v>
      </c>
      <c r="T1853" s="9">
        <f t="shared" si="115"/>
        <v>41848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42082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41177</v>
      </c>
      <c r="T1855" s="9">
        <f t="shared" si="115"/>
        <v>41227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41388</v>
      </c>
      <c r="T1856" s="9">
        <f t="shared" si="115"/>
        <v>41418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41601</v>
      </c>
      <c r="T1857" s="9">
        <f t="shared" si="115"/>
        <v>41646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ROUND((E1858/D1858)*100,0)</f>
        <v>101</v>
      </c>
      <c r="P1858">
        <f t="shared" ref="P1858:P1921" si="117">ROUND((E1858/L1858),2)</f>
        <v>53.29</v>
      </c>
      <c r="Q1858" t="s">
        <v>8324</v>
      </c>
      <c r="R1858" t="s">
        <v>8325</v>
      </c>
      <c r="S1858" s="9">
        <f t="shared" ref="S1858:S1921" si="118">ROUND((((J1858/60)/60)/24)+DATE(1970,1,1),0)</f>
        <v>41818</v>
      </c>
      <c r="T1858" s="9">
        <f t="shared" ref="T1858:T1921" si="119">ROUND((((I1858/60)/60)/24)+DATE(1970,1,1),0)</f>
        <v>41839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136.36000000000001</v>
      </c>
      <c r="Q1859" t="s">
        <v>8324</v>
      </c>
      <c r="R1859" t="s">
        <v>8325</v>
      </c>
      <c r="S1859" s="9">
        <f t="shared" si="118"/>
        <v>41865</v>
      </c>
      <c r="T1859" s="9">
        <f t="shared" si="119"/>
        <v>41895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40833</v>
      </c>
      <c r="T1860" s="9">
        <f t="shared" si="119"/>
        <v>40893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40779</v>
      </c>
      <c r="T1861" s="9">
        <f t="shared" si="119"/>
        <v>40809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41656</v>
      </c>
      <c r="T1862" s="9">
        <f t="shared" si="119"/>
        <v>41677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</v>
      </c>
      <c r="T1863" s="9">
        <f t="shared" si="119"/>
        <v>42030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</v>
      </c>
      <c r="T1864" s="9">
        <f t="shared" si="119"/>
        <v>42802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41773</v>
      </c>
      <c r="T1865" s="9">
        <f t="shared" si="119"/>
        <v>41803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41734</v>
      </c>
      <c r="T1866" s="9">
        <f t="shared" si="119"/>
        <v>41764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</v>
      </c>
      <c r="T1867" s="9">
        <f t="shared" si="119"/>
        <v>42680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</v>
      </c>
      <c r="T1868" s="9">
        <f t="shared" si="119"/>
        <v>42795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42650</v>
      </c>
      <c r="T1869" s="9">
        <f t="shared" si="119"/>
        <v>42680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42329</v>
      </c>
      <c r="T1870" s="9">
        <f t="shared" si="119"/>
        <v>42353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42709</v>
      </c>
      <c r="T1871" s="9">
        <f t="shared" si="119"/>
        <v>42739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</v>
      </c>
      <c r="T1872" s="9">
        <f t="shared" si="119"/>
        <v>42400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41924</v>
      </c>
      <c r="T1873" s="9">
        <f t="shared" si="119"/>
        <v>41964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42155</v>
      </c>
      <c r="T1874" s="9">
        <f t="shared" si="119"/>
        <v>42185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42165</v>
      </c>
      <c r="T1875" s="9">
        <f t="shared" si="119"/>
        <v>42194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42530</v>
      </c>
      <c r="T1876" s="9">
        <f t="shared" si="119"/>
        <v>42550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42529</v>
      </c>
      <c r="T1877" s="9">
        <f t="shared" si="119"/>
        <v>42589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</v>
      </c>
      <c r="T1878" s="9">
        <f t="shared" si="119"/>
        <v>41806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42035</v>
      </c>
      <c r="T1879" s="9">
        <f t="shared" si="119"/>
        <v>42064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41773</v>
      </c>
      <c r="T1880" s="9">
        <f t="shared" si="119"/>
        <v>41803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42414</v>
      </c>
      <c r="T1881" s="9">
        <f t="shared" si="119"/>
        <v>42444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42431</v>
      </c>
      <c r="T1882" s="9">
        <f t="shared" si="119"/>
        <v>42460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42043</v>
      </c>
      <c r="T1883" s="9">
        <f t="shared" si="119"/>
        <v>42073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41068</v>
      </c>
      <c r="T1884" s="9">
        <f t="shared" si="119"/>
        <v>41101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40978</v>
      </c>
      <c r="T1885" s="9">
        <f t="shared" si="119"/>
        <v>41008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41205</v>
      </c>
      <c r="T1886" s="9">
        <f t="shared" si="119"/>
        <v>41241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41099</v>
      </c>
      <c r="T1887" s="9">
        <f t="shared" si="119"/>
        <v>41132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41926</v>
      </c>
      <c r="T1888" s="9">
        <f t="shared" si="119"/>
        <v>41956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42324</v>
      </c>
      <c r="T1889" s="9">
        <f t="shared" si="119"/>
        <v>42342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</v>
      </c>
      <c r="T1890" s="9">
        <f t="shared" si="119"/>
        <v>40330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41300</v>
      </c>
      <c r="T1891" s="9">
        <f t="shared" si="119"/>
        <v>41345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41229</v>
      </c>
      <c r="T1892" s="9">
        <f t="shared" si="119"/>
        <v>41259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40336</v>
      </c>
      <c r="T1893" s="9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40672</v>
      </c>
      <c r="T1894" s="9">
        <f t="shared" si="119"/>
        <v>40702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40633</v>
      </c>
      <c r="T1895" s="9">
        <f t="shared" si="119"/>
        <v>40649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40921</v>
      </c>
      <c r="T1896" s="9">
        <f t="shared" si="119"/>
        <v>40952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42268</v>
      </c>
      <c r="T1897" s="9">
        <f t="shared" si="119"/>
        <v>42298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40982</v>
      </c>
      <c r="T1898" s="9">
        <f t="shared" si="119"/>
        <v>41012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41681</v>
      </c>
      <c r="T1899" s="9">
        <f t="shared" si="119"/>
        <v>41703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42366</v>
      </c>
      <c r="T1900" s="9">
        <f t="shared" si="119"/>
        <v>42402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42059</v>
      </c>
      <c r="T1901" s="9">
        <f t="shared" si="119"/>
        <v>42089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41161</v>
      </c>
      <c r="T1902" s="9">
        <f t="shared" si="119"/>
        <v>41188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42117</v>
      </c>
      <c r="T1903" s="9">
        <f t="shared" si="119"/>
        <v>42147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42038</v>
      </c>
      <c r="T1904" s="9">
        <f t="shared" si="119"/>
        <v>42068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42703</v>
      </c>
      <c r="T1905" s="9">
        <f t="shared" si="119"/>
        <v>42763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42327</v>
      </c>
      <c r="T1906" s="9">
        <f t="shared" si="119"/>
        <v>42372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41860</v>
      </c>
      <c r="T1907" s="9">
        <f t="shared" si="119"/>
        <v>41890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42515</v>
      </c>
      <c r="T1908" s="9">
        <f t="shared" si="119"/>
        <v>42545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41768</v>
      </c>
      <c r="T1909" s="9">
        <f t="shared" si="119"/>
        <v>41783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42704</v>
      </c>
      <c r="T1910" s="9">
        <f t="shared" si="119"/>
        <v>42734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</v>
      </c>
      <c r="T1911" s="9">
        <f t="shared" si="119"/>
        <v>41935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42265</v>
      </c>
      <c r="T1912" s="9">
        <f t="shared" si="119"/>
        <v>42309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</v>
      </c>
      <c r="T1913" s="9">
        <f t="shared" si="119"/>
        <v>41860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</v>
      </c>
      <c r="T1914" s="9">
        <f t="shared" si="119"/>
        <v>42159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41891</v>
      </c>
      <c r="T1915" s="9">
        <f t="shared" si="119"/>
        <v>41921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</v>
      </c>
      <c r="T1916" s="9">
        <f t="shared" si="119"/>
        <v>41944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</v>
      </c>
      <c r="T1917" s="9">
        <f t="shared" si="119"/>
        <v>41884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42657</v>
      </c>
      <c r="T1918" s="9">
        <f t="shared" si="119"/>
        <v>42682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</v>
      </c>
      <c r="T1919" s="9">
        <f t="shared" si="119"/>
        <v>42776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41829</v>
      </c>
      <c r="T1920" s="9">
        <f t="shared" si="119"/>
        <v>41864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42114</v>
      </c>
      <c r="T1921" s="9">
        <f t="shared" si="119"/>
        <v>42144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ROUND((E1922/D1922)*100,0)</f>
        <v>43</v>
      </c>
      <c r="P1922">
        <f t="shared" ref="P1922:P1985" si="121">ROUND((E1922/L1922),2)</f>
        <v>40.98</v>
      </c>
      <c r="Q1922" t="s">
        <v>8318</v>
      </c>
      <c r="R1922" t="s">
        <v>8347</v>
      </c>
      <c r="S1922" s="9">
        <f t="shared" ref="S1922:S1985" si="122">ROUND((((J1922/60)/60)/24)+DATE(1970,1,1),0)</f>
        <v>42271</v>
      </c>
      <c r="T1922" s="9">
        <f t="shared" ref="T1922:T1985" si="123">ROUND((((I1922/60)/60)/24)+DATE(1970,1,1),0)</f>
        <v>42299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>
        <f t="shared" si="121"/>
        <v>54</v>
      </c>
      <c r="Q1923" t="s">
        <v>8324</v>
      </c>
      <c r="R1923" t="s">
        <v>8328</v>
      </c>
      <c r="S1923" s="9">
        <f t="shared" si="122"/>
        <v>41074</v>
      </c>
      <c r="T1923" s="9">
        <f t="shared" si="123"/>
        <v>41104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</v>
      </c>
      <c r="T1924" s="9">
        <f t="shared" si="123"/>
        <v>41620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40773</v>
      </c>
      <c r="T1925" s="9">
        <f t="shared" si="123"/>
        <v>40813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41627</v>
      </c>
      <c r="T1926" s="9">
        <f t="shared" si="123"/>
        <v>41655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41536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40457</v>
      </c>
      <c r="T1928" s="9">
        <f t="shared" si="123"/>
        <v>40484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40961</v>
      </c>
      <c r="T1929" s="9">
        <f t="shared" si="123"/>
        <v>40976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41372</v>
      </c>
      <c r="T1930" s="9">
        <f t="shared" si="123"/>
        <v>41402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</v>
      </c>
      <c r="T1931" s="9">
        <f t="shared" si="123"/>
        <v>40729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41403</v>
      </c>
      <c r="T1932" s="9">
        <f t="shared" si="123"/>
        <v>41463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41038</v>
      </c>
      <c r="T1933" s="9">
        <f t="shared" si="123"/>
        <v>41051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40912</v>
      </c>
      <c r="T1934" s="9">
        <f t="shared" si="123"/>
        <v>40933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41879</v>
      </c>
      <c r="T1935" s="9">
        <f t="shared" si="123"/>
        <v>41909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40866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41774</v>
      </c>
      <c r="T1937" s="9">
        <f t="shared" si="123"/>
        <v>41811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40853</v>
      </c>
      <c r="T1938" s="9">
        <f t="shared" si="123"/>
        <v>40883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41059</v>
      </c>
      <c r="T1939" s="9">
        <f t="shared" si="123"/>
        <v>41075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41314</v>
      </c>
      <c r="T1941" s="9">
        <f t="shared" si="123"/>
        <v>41344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40671</v>
      </c>
      <c r="T1942" s="9">
        <f t="shared" si="123"/>
        <v>40709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</v>
      </c>
      <c r="T1943" s="9">
        <f t="shared" si="123"/>
        <v>41774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40639</v>
      </c>
      <c r="T1944" s="9">
        <f t="shared" si="123"/>
        <v>40729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</v>
      </c>
      <c r="T1945" s="9">
        <f t="shared" si="123"/>
        <v>42593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41731</v>
      </c>
      <c r="T1946" s="9">
        <f t="shared" si="123"/>
        <v>41761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</v>
      </c>
      <c r="T1947" s="9">
        <f t="shared" si="123"/>
        <v>42197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41689</v>
      </c>
      <c r="T1948" s="9">
        <f t="shared" si="123"/>
        <v>41749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40103</v>
      </c>
      <c r="T1949" s="9">
        <f t="shared" si="123"/>
        <v>40140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42474</v>
      </c>
      <c r="T1950" s="9">
        <f t="shared" si="123"/>
        <v>42528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</v>
      </c>
      <c r="T1951" s="9">
        <f t="shared" si="123"/>
        <v>41830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40624</v>
      </c>
      <c r="T1952" s="9">
        <f t="shared" si="123"/>
        <v>40655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</v>
      </c>
      <c r="T1953" s="9">
        <f t="shared" si="123"/>
        <v>42681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41527</v>
      </c>
      <c r="T1954" s="9">
        <f t="shared" si="123"/>
        <v>41564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40941</v>
      </c>
      <c r="T1955" s="9">
        <f t="shared" si="123"/>
        <v>40970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42395</v>
      </c>
      <c r="T1956" s="9">
        <f t="shared" si="123"/>
        <v>42441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</v>
      </c>
      <c r="T1957" s="9">
        <f t="shared" si="123"/>
        <v>41053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42068</v>
      </c>
      <c r="T1958" s="9">
        <f t="shared" si="123"/>
        <v>42113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41179</v>
      </c>
      <c r="T1959" s="9">
        <f t="shared" si="123"/>
        <v>41209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41327</v>
      </c>
      <c r="T1960" s="9">
        <f t="shared" si="123"/>
        <v>41357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41872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</v>
      </c>
      <c r="T1962" s="9">
        <f t="shared" si="123"/>
        <v>41994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41148</v>
      </c>
      <c r="T1963" s="9">
        <f t="shared" si="123"/>
        <v>41188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41743</v>
      </c>
      <c r="T1964" s="9">
        <f t="shared" si="123"/>
        <v>41773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</v>
      </c>
      <c r="T1965" s="9">
        <f t="shared" si="123"/>
        <v>41898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</v>
      </c>
      <c r="T1966" s="9">
        <f t="shared" si="123"/>
        <v>42482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40898</v>
      </c>
      <c r="T1967" s="9">
        <f t="shared" si="123"/>
        <v>40920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41836</v>
      </c>
      <c r="T1968" s="9">
        <f t="shared" si="123"/>
        <v>41866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41731</v>
      </c>
      <c r="T1969" s="9">
        <f t="shared" si="123"/>
        <v>41761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42677</v>
      </c>
      <c r="T1970" s="9">
        <f t="shared" si="123"/>
        <v>42708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42558</v>
      </c>
      <c r="T1971" s="9">
        <f t="shared" si="123"/>
        <v>42588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41324</v>
      </c>
      <c r="T1972" s="9">
        <f t="shared" si="123"/>
        <v>41384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41562</v>
      </c>
      <c r="T1973" s="9">
        <f t="shared" si="123"/>
        <v>41593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41201</v>
      </c>
      <c r="T1974" s="9">
        <f t="shared" si="123"/>
        <v>41231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42550</v>
      </c>
      <c r="T1975" s="9">
        <f t="shared" si="123"/>
        <v>42588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</v>
      </c>
      <c r="T1976" s="9">
        <f t="shared" si="123"/>
        <v>41505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41314</v>
      </c>
      <c r="T1977" s="9">
        <f t="shared" si="123"/>
        <v>41344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41439</v>
      </c>
      <c r="T1978" s="9">
        <f t="shared" si="123"/>
        <v>41469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</v>
      </c>
      <c r="T1979" s="9">
        <f t="shared" si="123"/>
        <v>42357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</v>
      </c>
      <c r="T1980" s="9">
        <f t="shared" si="123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</v>
      </c>
      <c r="T1981" s="9">
        <f t="shared" si="123"/>
        <v>42327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42424</v>
      </c>
      <c r="T1982" s="9">
        <f t="shared" si="123"/>
        <v>42464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41800</v>
      </c>
      <c r="T1983" s="9">
        <f t="shared" si="123"/>
        <v>41830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42679</v>
      </c>
      <c r="T1984" s="9">
        <f t="shared" si="123"/>
        <v>42709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42593</v>
      </c>
      <c r="T1985" s="9">
        <f t="shared" si="123"/>
        <v>42615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ROUND((E1986/D1986)*100,0)</f>
        <v>21</v>
      </c>
      <c r="P1986">
        <f t="shared" ref="P1986:P2049" si="125">ROUND((E1986/L1986),2)</f>
        <v>453.14</v>
      </c>
      <c r="Q1986" t="s">
        <v>8337</v>
      </c>
      <c r="R1986" t="s">
        <v>8349</v>
      </c>
      <c r="S1986" s="9">
        <f t="shared" ref="S1986:S2049" si="126">ROUND((((J1986/60)/60)/24)+DATE(1970,1,1),0)</f>
        <v>41914</v>
      </c>
      <c r="T1986" s="9">
        <f t="shared" ref="T1986:T2049" si="127">ROUND((((I1986/60)/60)/24)+DATE(1970,1,1),0)</f>
        <v>41974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</v>
      </c>
      <c r="P1987">
        <f t="shared" si="125"/>
        <v>12.75</v>
      </c>
      <c r="Q1987" t="s">
        <v>8337</v>
      </c>
      <c r="R1987" t="s">
        <v>8349</v>
      </c>
      <c r="S1987" s="9">
        <f t="shared" si="126"/>
        <v>42556</v>
      </c>
      <c r="T1987" s="9">
        <f t="shared" si="127"/>
        <v>42585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</v>
      </c>
      <c r="T1988" s="9">
        <f t="shared" si="127"/>
        <v>42443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42035</v>
      </c>
      <c r="T1989" s="9">
        <f t="shared" si="127"/>
        <v>42065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42207</v>
      </c>
      <c r="T1990" s="9">
        <f t="shared" si="127"/>
        <v>42237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42686</v>
      </c>
      <c r="T1991" s="9">
        <f t="shared" si="127"/>
        <v>42716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</v>
      </c>
      <c r="T1992" s="9">
        <f t="shared" si="127"/>
        <v>42413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42168</v>
      </c>
      <c r="T1993" s="9">
        <f t="shared" si="127"/>
        <v>42189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</v>
      </c>
      <c r="T1994" s="9">
        <f t="shared" si="127"/>
        <v>42053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42330</v>
      </c>
      <c r="T1995" s="9">
        <f t="shared" si="127"/>
        <v>42360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42651</v>
      </c>
      <c r="T1996" s="9">
        <f t="shared" si="127"/>
        <v>42711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42182</v>
      </c>
      <c r="T1997" s="9">
        <f t="shared" si="127"/>
        <v>42202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41801</v>
      </c>
      <c r="T1998" s="9">
        <f t="shared" si="127"/>
        <v>41831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41848</v>
      </c>
      <c r="T1999" s="9">
        <f t="shared" si="127"/>
        <v>41878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41807</v>
      </c>
      <c r="T2000" s="9">
        <f t="shared" si="127"/>
        <v>41852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</v>
      </c>
      <c r="T2001" s="9">
        <f t="shared" si="127"/>
        <v>41957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42346</v>
      </c>
      <c r="T2002" s="9">
        <f t="shared" si="127"/>
        <v>42376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</v>
      </c>
      <c r="T2003" s="9">
        <f t="shared" si="127"/>
        <v>42168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42729</v>
      </c>
      <c r="T2004" s="9">
        <f t="shared" si="127"/>
        <v>42759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40347</v>
      </c>
      <c r="T2005" s="9">
        <f t="shared" si="127"/>
        <v>40362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41801</v>
      </c>
      <c r="T2006" s="9">
        <f t="shared" si="127"/>
        <v>41831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41536</v>
      </c>
      <c r="T2007" s="9">
        <f t="shared" si="127"/>
        <v>41563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41942</v>
      </c>
      <c r="T2008" s="9">
        <f t="shared" si="127"/>
        <v>41977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40348</v>
      </c>
      <c r="T2009" s="9">
        <f t="shared" si="127"/>
        <v>40414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40762</v>
      </c>
      <c r="T2010" s="9">
        <f t="shared" si="127"/>
        <v>40806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</v>
      </c>
      <c r="T2011" s="9">
        <f t="shared" si="127"/>
        <v>42697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42571</v>
      </c>
      <c r="T2012" s="9">
        <f t="shared" si="127"/>
        <v>42601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</v>
      </c>
      <c r="T2013" s="9">
        <f t="shared" si="127"/>
        <v>42381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42011</v>
      </c>
      <c r="T2014" s="9">
        <f t="shared" si="127"/>
        <v>42041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42500</v>
      </c>
      <c r="T2015" s="9">
        <f t="shared" si="127"/>
        <v>42560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</v>
      </c>
      <c r="T2016" s="9">
        <f t="shared" si="127"/>
        <v>41358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40766</v>
      </c>
      <c r="T2017" s="9">
        <f t="shared" si="127"/>
        <v>40796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41313</v>
      </c>
      <c r="T2018" s="9">
        <f t="shared" si="127"/>
        <v>41343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40961</v>
      </c>
      <c r="T2019" s="9">
        <f t="shared" si="127"/>
        <v>40992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</v>
      </c>
      <c r="T2020" s="9">
        <f t="shared" si="127"/>
        <v>42229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42606</v>
      </c>
      <c r="T2021" s="9">
        <f t="shared" si="127"/>
        <v>42636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41737</v>
      </c>
      <c r="T2022" s="9">
        <f t="shared" si="127"/>
        <v>41774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41861</v>
      </c>
      <c r="T2023" s="9">
        <f t="shared" si="127"/>
        <v>41906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42503</v>
      </c>
      <c r="T2024" s="9">
        <f t="shared" si="127"/>
        <v>42533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</v>
      </c>
      <c r="T2025" s="9">
        <f t="shared" si="127"/>
        <v>42166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41100</v>
      </c>
      <c r="T2026" s="9">
        <f t="shared" si="127"/>
        <v>41134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42136</v>
      </c>
      <c r="T2027" s="9">
        <f t="shared" si="127"/>
        <v>42166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41705</v>
      </c>
      <c r="T2028" s="9">
        <f t="shared" si="127"/>
        <v>41750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42049</v>
      </c>
      <c r="T2029" s="9">
        <f t="shared" si="127"/>
        <v>42094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40216</v>
      </c>
      <c r="T2030" s="9">
        <f t="shared" si="127"/>
        <v>40253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41848</v>
      </c>
      <c r="T2031" s="9">
        <f t="shared" si="127"/>
        <v>41878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41213</v>
      </c>
      <c r="T2032" s="9">
        <f t="shared" si="127"/>
        <v>41243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</v>
      </c>
      <c r="T2033" s="9">
        <f t="shared" si="127"/>
        <v>42013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42690</v>
      </c>
      <c r="T2034" s="9">
        <f t="shared" si="127"/>
        <v>42719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41725</v>
      </c>
      <c r="T2035" s="9">
        <f t="shared" si="127"/>
        <v>41755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42076</v>
      </c>
      <c r="T2036" s="9">
        <f t="shared" si="127"/>
        <v>42131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42312</v>
      </c>
      <c r="T2037" s="9">
        <f t="shared" si="127"/>
        <v>42357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41739</v>
      </c>
      <c r="T2038" s="9">
        <f t="shared" si="127"/>
        <v>41769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</v>
      </c>
      <c r="T2039" s="9">
        <f t="shared" si="127"/>
        <v>41638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</v>
      </c>
      <c r="T2040" s="9">
        <f t="shared" si="127"/>
        <v>41457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</v>
      </c>
      <c r="T2041" s="9">
        <f t="shared" si="127"/>
        <v>42705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41579</v>
      </c>
      <c r="T2042" s="9">
        <f t="shared" si="127"/>
        <v>41594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42655</v>
      </c>
      <c r="T2043" s="9">
        <f t="shared" si="127"/>
        <v>42685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42332</v>
      </c>
      <c r="T2044" s="9">
        <f t="shared" si="127"/>
        <v>42392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42661</v>
      </c>
      <c r="T2045" s="9">
        <f t="shared" si="127"/>
        <v>42715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42139</v>
      </c>
      <c r="T2046" s="9">
        <f t="shared" si="127"/>
        <v>42169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41069</v>
      </c>
      <c r="T2047" s="9">
        <f t="shared" si="127"/>
        <v>41099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41387</v>
      </c>
      <c r="T2048" s="9">
        <f t="shared" si="127"/>
        <v>41417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42082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ROUND((E2050/D2050)*100,0)</f>
        <v>148</v>
      </c>
      <c r="P2050">
        <f t="shared" ref="P2050:P2113" si="129">ROUND((E2050/L2050),2)</f>
        <v>91.83</v>
      </c>
      <c r="Q2050" t="s">
        <v>8318</v>
      </c>
      <c r="R2050" t="s">
        <v>8348</v>
      </c>
      <c r="S2050" s="9">
        <f t="shared" ref="S2050:S2113" si="130">ROUND((((J2050/60)/60)/24)+DATE(1970,1,1),0)</f>
        <v>41388</v>
      </c>
      <c r="T2050" s="9">
        <f t="shared" ref="T2050:T2113" si="131">ROUND((((I2050/60)/60)/24)+DATE(1970,1,1),0)</f>
        <v>41418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</v>
      </c>
      <c r="P2051">
        <f t="shared" si="129"/>
        <v>80.989999999999995</v>
      </c>
      <c r="Q2051" t="s">
        <v>8318</v>
      </c>
      <c r="R2051" t="s">
        <v>8348</v>
      </c>
      <c r="S2051" s="9">
        <f t="shared" si="130"/>
        <v>41576</v>
      </c>
      <c r="T2051" s="9">
        <f t="shared" si="131"/>
        <v>41611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42115</v>
      </c>
      <c r="T2052" s="9">
        <f t="shared" si="131"/>
        <v>42155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41604</v>
      </c>
      <c r="T2053" s="9">
        <f t="shared" si="131"/>
        <v>41634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42375</v>
      </c>
      <c r="T2054" s="9">
        <f t="shared" si="131"/>
        <v>42420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42304</v>
      </c>
      <c r="T2055" s="9">
        <f t="shared" si="131"/>
        <v>42334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41732</v>
      </c>
      <c r="T2056" s="9">
        <f t="shared" si="131"/>
        <v>41762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41947</v>
      </c>
      <c r="T2057" s="9">
        <f t="shared" si="131"/>
        <v>41976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41352</v>
      </c>
      <c r="T2058" s="9">
        <f t="shared" si="131"/>
        <v>41382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</v>
      </c>
      <c r="T2059" s="9">
        <f t="shared" si="131"/>
        <v>42426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</v>
      </c>
      <c r="T2060" s="9">
        <f t="shared" si="131"/>
        <v>42066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42362</v>
      </c>
      <c r="T2061" s="9">
        <f t="shared" si="131"/>
        <v>42401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41784</v>
      </c>
      <c r="T2062" s="9">
        <f t="shared" si="131"/>
        <v>41844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42706</v>
      </c>
      <c r="T2063" s="9">
        <f t="shared" si="131"/>
        <v>42736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</v>
      </c>
      <c r="T2064" s="9">
        <f t="shared" si="131"/>
        <v>42453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42473</v>
      </c>
      <c r="T2065" s="9">
        <f t="shared" si="131"/>
        <v>42506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</v>
      </c>
      <c r="T2066" s="9">
        <f t="shared" si="131"/>
        <v>41426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</v>
      </c>
      <c r="T2067" s="9">
        <f t="shared" si="131"/>
        <v>41633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41845</v>
      </c>
      <c r="T2068" s="9">
        <f t="shared" si="131"/>
        <v>41875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42116</v>
      </c>
      <c r="T2069" s="9">
        <f t="shared" si="131"/>
        <v>42149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42634</v>
      </c>
      <c r="T2070" s="9">
        <f t="shared" si="131"/>
        <v>42664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42341</v>
      </c>
      <c r="T2071" s="9">
        <f t="shared" si="131"/>
        <v>42372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42520</v>
      </c>
      <c r="T2072" s="9">
        <f t="shared" si="131"/>
        <v>42550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</v>
      </c>
      <c r="T2073" s="9">
        <f t="shared" si="131"/>
        <v>42645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42468</v>
      </c>
      <c r="T2074" s="9">
        <f t="shared" si="131"/>
        <v>42498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42088</v>
      </c>
      <c r="T2075" s="9">
        <f t="shared" si="131"/>
        <v>42133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42467</v>
      </c>
      <c r="T2076" s="9">
        <f t="shared" si="131"/>
        <v>42497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41451</v>
      </c>
      <c r="T2077" s="9">
        <f t="shared" si="131"/>
        <v>41481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41804</v>
      </c>
      <c r="T2078" s="9">
        <f t="shared" si="131"/>
        <v>41844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42103</v>
      </c>
      <c r="T2079" s="9">
        <f t="shared" si="131"/>
        <v>42161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42693</v>
      </c>
      <c r="T2080" s="9">
        <f t="shared" si="131"/>
        <v>42723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42151</v>
      </c>
      <c r="T2081" s="9">
        <f t="shared" si="131"/>
        <v>42181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42290</v>
      </c>
      <c r="T2082" s="9">
        <f t="shared" si="131"/>
        <v>42320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41004</v>
      </c>
      <c r="T2083" s="9">
        <f t="shared" si="131"/>
        <v>41045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40811</v>
      </c>
      <c r="T2084" s="9">
        <f t="shared" si="131"/>
        <v>40871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41035</v>
      </c>
      <c r="T2085" s="9">
        <f t="shared" si="131"/>
        <v>41065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41732</v>
      </c>
      <c r="T2086" s="9">
        <f t="shared" si="131"/>
        <v>41763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41076</v>
      </c>
      <c r="T2087" s="9">
        <f t="shared" si="131"/>
        <v>41106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40861</v>
      </c>
      <c r="T2088" s="9">
        <f t="shared" si="131"/>
        <v>40891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</v>
      </c>
      <c r="T2089" s="9">
        <f t="shared" si="131"/>
        <v>40794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40396</v>
      </c>
      <c r="T2090" s="9">
        <f t="shared" si="131"/>
        <v>40432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41453</v>
      </c>
      <c r="T2091" s="9">
        <f t="shared" si="131"/>
        <v>41488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</v>
      </c>
      <c r="T2092" s="9">
        <f t="shared" si="131"/>
        <v>41329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</v>
      </c>
      <c r="T2093" s="9">
        <f t="shared" si="131"/>
        <v>40604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40764</v>
      </c>
      <c r="T2094" s="9">
        <f t="shared" si="131"/>
        <v>40824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41206</v>
      </c>
      <c r="T2095" s="9">
        <f t="shared" si="131"/>
        <v>41266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40939</v>
      </c>
      <c r="T2096" s="9">
        <f t="shared" si="131"/>
        <v>40973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40759</v>
      </c>
      <c r="T2097" s="9">
        <f t="shared" si="131"/>
        <v>40819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41193</v>
      </c>
      <c r="T2098" s="9">
        <f t="shared" si="131"/>
        <v>41208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40819</v>
      </c>
      <c r="T2099" s="9">
        <f t="shared" si="131"/>
        <v>40879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40946</v>
      </c>
      <c r="T2100" s="9">
        <f t="shared" si="131"/>
        <v>40976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42174</v>
      </c>
      <c r="T2101" s="9">
        <f t="shared" si="131"/>
        <v>42187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41075</v>
      </c>
      <c r="T2102" s="9">
        <f t="shared" si="131"/>
        <v>41090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40892</v>
      </c>
      <c r="T2103" s="9">
        <f t="shared" si="131"/>
        <v>40952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40639</v>
      </c>
      <c r="T2104" s="9">
        <f t="shared" si="131"/>
        <v>40669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41193</v>
      </c>
      <c r="T2105" s="9">
        <f t="shared" si="131"/>
        <v>41223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41952</v>
      </c>
      <c r="T2107" s="9">
        <f t="shared" si="131"/>
        <v>41964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</v>
      </c>
      <c r="T2108" s="9">
        <f t="shared" si="131"/>
        <v>41300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41935</v>
      </c>
      <c r="T2109" s="9">
        <f t="shared" si="131"/>
        <v>41956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41135</v>
      </c>
      <c r="T2110" s="9">
        <f t="shared" si="131"/>
        <v>41162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42161</v>
      </c>
      <c r="T2111" s="9">
        <f t="shared" si="131"/>
        <v>42191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41760</v>
      </c>
      <c r="T2112" s="9">
        <f t="shared" si="131"/>
        <v>41787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40703</v>
      </c>
      <c r="T2113" s="9">
        <f t="shared" si="131"/>
        <v>40770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ROUND((E2114/D2114)*100,0)</f>
        <v>100</v>
      </c>
      <c r="P2114">
        <f t="shared" ref="P2114:P2177" si="133">ROUND((E2114/L2114),2)</f>
        <v>27.27</v>
      </c>
      <c r="Q2114" t="s">
        <v>8324</v>
      </c>
      <c r="R2114" t="s">
        <v>8328</v>
      </c>
      <c r="S2114" s="9">
        <f t="shared" ref="S2114:S2177" si="134">ROUND((((J2114/60)/60)/24)+DATE(1970,1,1),0)</f>
        <v>41366</v>
      </c>
      <c r="T2114" s="9">
        <f t="shared" ref="T2114:T2177" si="135">ROUND((((I2114/60)/60)/24)+DATE(1970,1,1),0)</f>
        <v>41380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>
        <f t="shared" si="133"/>
        <v>68.599999999999994</v>
      </c>
      <c r="Q2115" t="s">
        <v>8324</v>
      </c>
      <c r="R2115" t="s">
        <v>8328</v>
      </c>
      <c r="S2115" s="9">
        <f t="shared" si="134"/>
        <v>41871</v>
      </c>
      <c r="T2115" s="9">
        <f t="shared" si="135"/>
        <v>41906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40459</v>
      </c>
      <c r="T2116" s="9">
        <f t="shared" si="135"/>
        <v>40521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40564</v>
      </c>
      <c r="T2117" s="9">
        <f t="shared" si="135"/>
        <v>40594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41137</v>
      </c>
      <c r="T2118" s="9">
        <f t="shared" si="135"/>
        <v>41185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42290</v>
      </c>
      <c r="T2119" s="9">
        <f t="shared" si="135"/>
        <v>42304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40719</v>
      </c>
      <c r="T2120" s="9">
        <f t="shared" si="135"/>
        <v>40749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41107</v>
      </c>
      <c r="T2121" s="9">
        <f t="shared" si="135"/>
        <v>41137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41592</v>
      </c>
      <c r="T2122" s="9">
        <f t="shared" si="135"/>
        <v>41641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42717</v>
      </c>
      <c r="T2123" s="9">
        <f t="shared" si="135"/>
        <v>42747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</v>
      </c>
      <c r="T2124" s="9">
        <f t="shared" si="135"/>
        <v>42742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</v>
      </c>
      <c r="T2125" s="9">
        <f t="shared" si="135"/>
        <v>40252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42191</v>
      </c>
      <c r="T2127" s="9">
        <f t="shared" si="135"/>
        <v>42221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41952</v>
      </c>
      <c r="T2128" s="9">
        <f t="shared" si="135"/>
        <v>41982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42046</v>
      </c>
      <c r="T2129" s="9">
        <f t="shared" si="135"/>
        <v>42075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41844</v>
      </c>
      <c r="T2130" s="9">
        <f t="shared" si="135"/>
        <v>41904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42409</v>
      </c>
      <c r="T2131" s="9">
        <f t="shared" si="135"/>
        <v>42439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</v>
      </c>
      <c r="T2132" s="9">
        <f t="shared" si="135"/>
        <v>41867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42167</v>
      </c>
      <c r="T2133" s="9">
        <f t="shared" si="135"/>
        <v>42197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</v>
      </c>
      <c r="T2134" s="9">
        <f t="shared" si="135"/>
        <v>41673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40619</v>
      </c>
      <c r="T2135" s="9">
        <f t="shared" si="135"/>
        <v>40657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41362</v>
      </c>
      <c r="T2136" s="9">
        <f t="shared" si="135"/>
        <v>41392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41157</v>
      </c>
      <c r="T2137" s="9">
        <f t="shared" si="135"/>
        <v>41187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41537</v>
      </c>
      <c r="T2138" s="9">
        <f t="shared" si="135"/>
        <v>41567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41949</v>
      </c>
      <c r="T2139" s="9">
        <f t="shared" si="135"/>
        <v>41979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41557</v>
      </c>
      <c r="T2140" s="9">
        <f t="shared" si="135"/>
        <v>41587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42648</v>
      </c>
      <c r="T2141" s="9">
        <f t="shared" si="135"/>
        <v>42678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41256</v>
      </c>
      <c r="T2142" s="9">
        <f t="shared" si="135"/>
        <v>41286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</v>
      </c>
      <c r="T2143" s="9">
        <f t="shared" si="135"/>
        <v>41957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42341</v>
      </c>
      <c r="T2144" s="9">
        <f t="shared" si="135"/>
        <v>42369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40333</v>
      </c>
      <c r="T2145" s="9">
        <f t="shared" si="135"/>
        <v>40381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41500</v>
      </c>
      <c r="T2146" s="9">
        <f t="shared" si="135"/>
        <v>41532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</v>
      </c>
      <c r="T2147" s="9">
        <f t="shared" si="135"/>
        <v>41605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42398</v>
      </c>
      <c r="T2148" s="9">
        <f t="shared" si="135"/>
        <v>42412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</v>
      </c>
      <c r="T2149" s="9">
        <f t="shared" si="135"/>
        <v>41959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42067</v>
      </c>
      <c r="T2150" s="9">
        <f t="shared" si="135"/>
        <v>42097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40355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</v>
      </c>
      <c r="T2152" s="9">
        <f t="shared" si="135"/>
        <v>42564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42521</v>
      </c>
      <c r="T2153" s="9">
        <f t="shared" si="135"/>
        <v>42551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41684</v>
      </c>
      <c r="T2154" s="9">
        <f t="shared" si="135"/>
        <v>41714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41975</v>
      </c>
      <c r="T2155" s="9">
        <f t="shared" si="135"/>
        <v>42014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41648</v>
      </c>
      <c r="T2156" s="9">
        <f t="shared" si="135"/>
        <v>41668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42431</v>
      </c>
      <c r="T2157" s="9">
        <f t="shared" si="135"/>
        <v>42461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41489</v>
      </c>
      <c r="T2158" s="9">
        <f t="shared" si="135"/>
        <v>41534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42695</v>
      </c>
      <c r="T2159" s="9">
        <f t="shared" si="135"/>
        <v>42727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41265</v>
      </c>
      <c r="T2160" s="9">
        <f t="shared" si="135"/>
        <v>41310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40711</v>
      </c>
      <c r="T2161" s="9">
        <f t="shared" si="135"/>
        <v>40741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41019</v>
      </c>
      <c r="T2162" s="9">
        <f t="shared" si="135"/>
        <v>41049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42241</v>
      </c>
      <c r="T2163" s="9">
        <f t="shared" si="135"/>
        <v>42271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41814</v>
      </c>
      <c r="T2164" s="9">
        <f t="shared" si="135"/>
        <v>41845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42112</v>
      </c>
      <c r="T2165" s="9">
        <f t="shared" si="135"/>
        <v>42163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42516</v>
      </c>
      <c r="T2166" s="9">
        <f t="shared" si="135"/>
        <v>42546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42439</v>
      </c>
      <c r="T2167" s="9">
        <f t="shared" si="135"/>
        <v>42469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41934</v>
      </c>
      <c r="T2168" s="9">
        <f t="shared" si="135"/>
        <v>41979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</v>
      </c>
      <c r="T2169" s="9">
        <f t="shared" si="135"/>
        <v>41167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42746</v>
      </c>
      <c r="T2170" s="9">
        <f t="shared" si="135"/>
        <v>42776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42794</v>
      </c>
      <c r="T2171" s="9">
        <f t="shared" si="135"/>
        <v>42797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42199</v>
      </c>
      <c r="T2172" s="9">
        <f t="shared" si="135"/>
        <v>42239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42142</v>
      </c>
      <c r="T2173" s="9">
        <f t="shared" si="135"/>
        <v>42177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42083</v>
      </c>
      <c r="T2174" s="9">
        <f t="shared" si="135"/>
        <v>42113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41496</v>
      </c>
      <c r="T2175" s="9">
        <f t="shared" si="135"/>
        <v>41527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42466</v>
      </c>
      <c r="T2176" s="9">
        <f t="shared" si="135"/>
        <v>42496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42565</v>
      </c>
      <c r="T2177" s="9">
        <f t="shared" si="135"/>
        <v>42572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ROUND((E2178/D2178)*100,0)</f>
        <v>126</v>
      </c>
      <c r="P2178">
        <f t="shared" ref="P2178:P2241" si="137">ROUND((E2178/L2178),2)</f>
        <v>88.75</v>
      </c>
      <c r="Q2178" t="s">
        <v>8324</v>
      </c>
      <c r="R2178" t="s">
        <v>8325</v>
      </c>
      <c r="S2178" s="9">
        <f t="shared" ref="S2178:S2241" si="138">ROUND((((J2178/60)/60)/24)+DATE(1970,1,1),0)</f>
        <v>42097</v>
      </c>
      <c r="T2178" s="9">
        <f t="shared" ref="T2178:T2241" si="139">ROUND((((I2178/60)/60)/24)+DATE(1970,1,1),0)</f>
        <v>42127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</v>
      </c>
      <c r="P2179">
        <f t="shared" si="137"/>
        <v>65.87</v>
      </c>
      <c r="Q2179" t="s">
        <v>8324</v>
      </c>
      <c r="R2179" t="s">
        <v>8325</v>
      </c>
      <c r="S2179" s="9">
        <f t="shared" si="138"/>
        <v>42502</v>
      </c>
      <c r="T2179" s="9">
        <f t="shared" si="139"/>
        <v>42527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42724</v>
      </c>
      <c r="T2180" s="9">
        <f t="shared" si="139"/>
        <v>42754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42075</v>
      </c>
      <c r="T2181" s="9">
        <f t="shared" si="139"/>
        <v>42105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42280</v>
      </c>
      <c r="T2182" s="9">
        <f t="shared" si="139"/>
        <v>42322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42773</v>
      </c>
      <c r="T2183" s="9">
        <f t="shared" si="139"/>
        <v>42787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41880</v>
      </c>
      <c r="T2184" s="9">
        <f t="shared" si="139"/>
        <v>41915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</v>
      </c>
      <c r="T2185" s="9">
        <f t="shared" si="139"/>
        <v>42775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42381</v>
      </c>
      <c r="T2186" s="9">
        <f t="shared" si="139"/>
        <v>42395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</v>
      </c>
      <c r="T2187" s="9">
        <f t="shared" si="139"/>
        <v>41359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42584</v>
      </c>
      <c r="T2188" s="9">
        <f t="shared" si="139"/>
        <v>42620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</v>
      </c>
      <c r="T2189" s="9">
        <f t="shared" si="139"/>
        <v>42097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42634</v>
      </c>
      <c r="T2190" s="9">
        <f t="shared" si="139"/>
        <v>42669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42468</v>
      </c>
      <c r="T2191" s="9">
        <f t="shared" si="139"/>
        <v>42482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42418</v>
      </c>
      <c r="T2192" s="9">
        <f t="shared" si="139"/>
        <v>42452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42769</v>
      </c>
      <c r="T2193" s="9">
        <f t="shared" si="139"/>
        <v>42781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42692</v>
      </c>
      <c r="T2194" s="9">
        <f t="shared" si="139"/>
        <v>42720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</v>
      </c>
      <c r="T2195" s="9">
        <f t="shared" si="139"/>
        <v>42695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42426</v>
      </c>
      <c r="T2196" s="9">
        <f t="shared" si="139"/>
        <v>42456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42198</v>
      </c>
      <c r="T2197" s="9">
        <f t="shared" si="139"/>
        <v>42228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</v>
      </c>
      <c r="T2198" s="9">
        <f t="shared" si="139"/>
        <v>42706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42034</v>
      </c>
      <c r="T2199" s="9">
        <f t="shared" si="139"/>
        <v>42064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42293</v>
      </c>
      <c r="T2200" s="9">
        <f t="shared" si="139"/>
        <v>42323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</v>
      </c>
      <c r="T2201" s="9">
        <f t="shared" si="139"/>
        <v>42292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42164</v>
      </c>
      <c r="T2202" s="9">
        <f t="shared" si="139"/>
        <v>42191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41277</v>
      </c>
      <c r="T2203" s="9">
        <f t="shared" si="139"/>
        <v>41291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41185</v>
      </c>
      <c r="T2204" s="9">
        <f t="shared" si="139"/>
        <v>41215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42242</v>
      </c>
      <c r="T2205" s="9">
        <f t="shared" si="139"/>
        <v>42272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</v>
      </c>
      <c r="T2206" s="9">
        <f t="shared" si="139"/>
        <v>41342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41032</v>
      </c>
      <c r="T2207" s="9">
        <f t="shared" si="139"/>
        <v>41062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</v>
      </c>
      <c r="T2208" s="9">
        <f t="shared" si="139"/>
        <v>41015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41564</v>
      </c>
      <c r="T2209" s="9">
        <f t="shared" si="139"/>
        <v>41594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40947</v>
      </c>
      <c r="T2210" s="9">
        <f t="shared" si="139"/>
        <v>41006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</v>
      </c>
      <c r="T2211" s="9">
        <f t="shared" si="139"/>
        <v>41744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40956</v>
      </c>
      <c r="T2212" s="9">
        <f t="shared" si="139"/>
        <v>41014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41717</v>
      </c>
      <c r="T2213" s="9">
        <f t="shared" si="139"/>
        <v>41739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41549</v>
      </c>
      <c r="T2214" s="9">
        <f t="shared" si="139"/>
        <v>41582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42110</v>
      </c>
      <c r="T2215" s="9">
        <f t="shared" si="139"/>
        <v>42140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41647</v>
      </c>
      <c r="T2216" s="9">
        <f t="shared" si="139"/>
        <v>41677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40959</v>
      </c>
      <c r="T2217" s="9">
        <f t="shared" si="139"/>
        <v>40981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42195</v>
      </c>
      <c r="T2218" s="9">
        <f t="shared" si="139"/>
        <v>42209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42300</v>
      </c>
      <c r="T2219" s="9">
        <f t="shared" si="139"/>
        <v>42310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42206</v>
      </c>
      <c r="T2221" s="9">
        <f t="shared" si="139"/>
        <v>42236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41452</v>
      </c>
      <c r="T2222" s="9">
        <f t="shared" si="139"/>
        <v>41482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40907</v>
      </c>
      <c r="T2224" s="9">
        <f t="shared" si="139"/>
        <v>40937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42153</v>
      </c>
      <c r="T2225" s="9">
        <f t="shared" si="139"/>
        <v>42183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42645</v>
      </c>
      <c r="T2226" s="9">
        <f t="shared" si="139"/>
        <v>42673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41874</v>
      </c>
      <c r="T2227" s="9">
        <f t="shared" si="139"/>
        <v>41904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42382</v>
      </c>
      <c r="T2228" s="9">
        <f t="shared" si="139"/>
        <v>42412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41562</v>
      </c>
      <c r="T2229" s="9">
        <f t="shared" si="139"/>
        <v>41592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</v>
      </c>
      <c r="T2230" s="9">
        <f t="shared" si="139"/>
        <v>42232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41485</v>
      </c>
      <c r="T2231" s="9">
        <f t="shared" si="139"/>
        <v>41520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41725</v>
      </c>
      <c r="T2232" s="9">
        <f t="shared" si="139"/>
        <v>41755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41424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41807</v>
      </c>
      <c r="T2234" s="9">
        <f t="shared" si="139"/>
        <v>41839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42711</v>
      </c>
      <c r="T2236" s="9">
        <f t="shared" si="139"/>
        <v>42741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42062</v>
      </c>
      <c r="T2237" s="9">
        <f t="shared" si="139"/>
        <v>42092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42372</v>
      </c>
      <c r="T2238" s="9">
        <f t="shared" si="139"/>
        <v>42402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41915</v>
      </c>
      <c r="T2239" s="9">
        <f t="shared" si="139"/>
        <v>41955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42775</v>
      </c>
      <c r="T2240" s="9">
        <f t="shared" si="139"/>
        <v>42805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41573</v>
      </c>
      <c r="T2241" s="9">
        <f t="shared" si="139"/>
        <v>41609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ROUND((E2242/D2242)*100,0)</f>
        <v>271</v>
      </c>
      <c r="P2242">
        <f t="shared" ref="P2242:P2305" si="141">ROUND((E2242/L2242),2)</f>
        <v>140.97999999999999</v>
      </c>
      <c r="Q2242" t="s">
        <v>8332</v>
      </c>
      <c r="R2242" t="s">
        <v>8350</v>
      </c>
      <c r="S2242" s="9">
        <f t="shared" ref="S2242:S2305" si="142">ROUND((((J2242/60)/60)/24)+DATE(1970,1,1),0)</f>
        <v>42453</v>
      </c>
      <c r="T2242" s="9">
        <f t="shared" ref="T2242:T2305" si="143">ROUND((((I2242/60)/60)/24)+DATE(1970,1,1),0)</f>
        <v>42483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</v>
      </c>
      <c r="P2243">
        <f t="shared" si="141"/>
        <v>49.47</v>
      </c>
      <c r="Q2243" t="s">
        <v>8332</v>
      </c>
      <c r="R2243" t="s">
        <v>8350</v>
      </c>
      <c r="S2243" s="9">
        <f t="shared" si="142"/>
        <v>42767</v>
      </c>
      <c r="T2243" s="9">
        <f t="shared" si="143"/>
        <v>42797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41570</v>
      </c>
      <c r="T2244" s="9">
        <f t="shared" si="143"/>
        <v>41605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42801</v>
      </c>
      <c r="T2245" s="9">
        <f t="shared" si="143"/>
        <v>42807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42648</v>
      </c>
      <c r="T2246" s="9">
        <f t="shared" si="143"/>
        <v>42660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41661</v>
      </c>
      <c r="T2247" s="9">
        <f t="shared" si="143"/>
        <v>41692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42222</v>
      </c>
      <c r="T2248" s="9">
        <f t="shared" si="143"/>
        <v>42252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42201</v>
      </c>
      <c r="T2249" s="9">
        <f t="shared" si="143"/>
        <v>42215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42689</v>
      </c>
      <c r="T2250" s="9">
        <f t="shared" si="143"/>
        <v>42719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41337</v>
      </c>
      <c r="T2251" s="9">
        <f t="shared" si="143"/>
        <v>41367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42677</v>
      </c>
      <c r="T2252" s="9">
        <f t="shared" si="143"/>
        <v>42707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</v>
      </c>
      <c r="T2253" s="9">
        <f t="shared" si="143"/>
        <v>41867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</v>
      </c>
      <c r="T2254" s="9">
        <f t="shared" si="143"/>
        <v>42588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42297</v>
      </c>
      <c r="T2255" s="9">
        <f t="shared" si="143"/>
        <v>42327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42753</v>
      </c>
      <c r="T2256" s="9">
        <f t="shared" si="143"/>
        <v>42760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42468</v>
      </c>
      <c r="T2257" s="9">
        <f t="shared" si="143"/>
        <v>42498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</v>
      </c>
      <c r="T2258" s="9">
        <f t="shared" si="143"/>
        <v>42696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42506</v>
      </c>
      <c r="T2259" s="9">
        <f t="shared" si="143"/>
        <v>42541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42137</v>
      </c>
      <c r="T2260" s="9">
        <f t="shared" si="143"/>
        <v>42167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42703</v>
      </c>
      <c r="T2261" s="9">
        <f t="shared" si="143"/>
        <v>42713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41695</v>
      </c>
      <c r="T2262" s="9">
        <f t="shared" si="143"/>
        <v>41725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42760</v>
      </c>
      <c r="T2263" s="9">
        <f t="shared" si="143"/>
        <v>42781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41927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42015</v>
      </c>
      <c r="T2265" s="9">
        <f t="shared" si="143"/>
        <v>42036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42497</v>
      </c>
      <c r="T2266" s="9">
        <f t="shared" si="143"/>
        <v>42513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42690</v>
      </c>
      <c r="T2267" s="9">
        <f t="shared" si="143"/>
        <v>42697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42470</v>
      </c>
      <c r="T2268" s="9">
        <f t="shared" si="143"/>
        <v>42487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41969</v>
      </c>
      <c r="T2269" s="9">
        <f t="shared" si="143"/>
        <v>41994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42776</v>
      </c>
      <c r="T2270" s="9">
        <f t="shared" si="143"/>
        <v>42806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42777</v>
      </c>
      <c r="T2271" s="9">
        <f t="shared" si="143"/>
        <v>42801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42726</v>
      </c>
      <c r="T2272" s="9">
        <f t="shared" si="143"/>
        <v>42746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42684</v>
      </c>
      <c r="T2273" s="9">
        <f t="shared" si="143"/>
        <v>42714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42316</v>
      </c>
      <c r="T2274" s="9">
        <f t="shared" si="143"/>
        <v>42346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42782</v>
      </c>
      <c r="T2275" s="9">
        <f t="shared" si="143"/>
        <v>42807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41664</v>
      </c>
      <c r="T2276" s="9">
        <f t="shared" si="143"/>
        <v>41694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41966</v>
      </c>
      <c r="T2277" s="9">
        <f t="shared" si="143"/>
        <v>41996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41615</v>
      </c>
      <c r="T2278" s="9">
        <f t="shared" si="143"/>
        <v>41645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40937</v>
      </c>
      <c r="T2279" s="9">
        <f t="shared" si="143"/>
        <v>40967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42339</v>
      </c>
      <c r="T2280" s="9">
        <f t="shared" si="143"/>
        <v>42373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42021</v>
      </c>
      <c r="T2281" s="9">
        <f t="shared" si="143"/>
        <v>42039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42235</v>
      </c>
      <c r="T2282" s="9">
        <f t="shared" si="143"/>
        <v>42265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</v>
      </c>
      <c r="T2283" s="9">
        <f t="shared" si="143"/>
        <v>40749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42323</v>
      </c>
      <c r="T2284" s="9">
        <f t="shared" si="143"/>
        <v>42383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40978</v>
      </c>
      <c r="T2285" s="9">
        <f t="shared" si="143"/>
        <v>41038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40586</v>
      </c>
      <c r="T2286" s="9">
        <f t="shared" si="143"/>
        <v>40614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41059</v>
      </c>
      <c r="T2287" s="9">
        <f t="shared" si="143"/>
        <v>41089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41495</v>
      </c>
      <c r="T2288" s="9">
        <f t="shared" si="143"/>
        <v>41523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41793</v>
      </c>
      <c r="T2289" s="9">
        <f t="shared" si="143"/>
        <v>41814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41068</v>
      </c>
      <c r="T2290" s="9">
        <f t="shared" si="143"/>
        <v>41087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41572</v>
      </c>
      <c r="T2291" s="9">
        <f t="shared" si="143"/>
        <v>41615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</v>
      </c>
      <c r="T2292" s="9">
        <f t="shared" si="143"/>
        <v>40149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40988</v>
      </c>
      <c r="T2293" s="9">
        <f t="shared" si="143"/>
        <v>41022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40988</v>
      </c>
      <c r="T2294" s="9">
        <f t="shared" si="143"/>
        <v>41018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41152</v>
      </c>
      <c r="T2295" s="9">
        <f t="shared" si="143"/>
        <v>41177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41265</v>
      </c>
      <c r="T2296" s="9">
        <f t="shared" si="143"/>
        <v>41295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41271</v>
      </c>
      <c r="T2297" s="9">
        <f t="shared" si="143"/>
        <v>41301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40928</v>
      </c>
      <c r="T2298" s="9">
        <f t="shared" si="143"/>
        <v>40963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40948</v>
      </c>
      <c r="T2299" s="9">
        <f t="shared" si="143"/>
        <v>40982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41695</v>
      </c>
      <c r="T2300" s="9">
        <f t="shared" si="143"/>
        <v>41725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40565</v>
      </c>
      <c r="T2301" s="9">
        <f t="shared" si="143"/>
        <v>40580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41075</v>
      </c>
      <c r="T2302" s="9">
        <f t="shared" si="143"/>
        <v>41089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41416</v>
      </c>
      <c r="T2303" s="9">
        <f t="shared" si="143"/>
        <v>41446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41606</v>
      </c>
      <c r="T2304" s="9">
        <f t="shared" si="143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40850</v>
      </c>
      <c r="T2305" s="9">
        <f t="shared" si="143"/>
        <v>40890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ROUND((E2306/D2306)*100,0)</f>
        <v>101</v>
      </c>
      <c r="P2306">
        <f t="shared" ref="P2306:P2369" si="145">ROUND((E2306/L2306),2)</f>
        <v>53.47</v>
      </c>
      <c r="Q2306" t="s">
        <v>8324</v>
      </c>
      <c r="R2306" t="s">
        <v>8328</v>
      </c>
      <c r="S2306" s="9">
        <f t="shared" ref="S2306:S2369" si="146">ROUND((((J2306/60)/60)/24)+DATE(1970,1,1),0)</f>
        <v>40503</v>
      </c>
      <c r="T2306" s="9">
        <f t="shared" ref="T2306:T2369" si="147">ROUND((((I2306/60)/60)/24)+DATE(1970,1,1),0)</f>
        <v>40544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</v>
      </c>
      <c r="P2307">
        <f t="shared" si="145"/>
        <v>109.11</v>
      </c>
      <c r="Q2307" t="s">
        <v>8324</v>
      </c>
      <c r="R2307" t="s">
        <v>8328</v>
      </c>
      <c r="S2307" s="9">
        <f t="shared" si="146"/>
        <v>41835</v>
      </c>
      <c r="T2307" s="9">
        <f t="shared" si="147"/>
        <v>41860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40948</v>
      </c>
      <c r="T2308" s="9">
        <f t="shared" si="147"/>
        <v>40978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41005</v>
      </c>
      <c r="T2309" s="9">
        <f t="shared" si="147"/>
        <v>41035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41852</v>
      </c>
      <c r="T2310" s="9">
        <f t="shared" si="147"/>
        <v>41880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41308</v>
      </c>
      <c r="T2311" s="9">
        <f t="shared" si="147"/>
        <v>41343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41325</v>
      </c>
      <c r="T2312" s="9">
        <f t="shared" si="147"/>
        <v>41355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41736</v>
      </c>
      <c r="T2313" s="9">
        <f t="shared" si="147"/>
        <v>41766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41717</v>
      </c>
      <c r="T2314" s="9">
        <f t="shared" si="147"/>
        <v>41748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41003</v>
      </c>
      <c r="T2315" s="9">
        <f t="shared" si="147"/>
        <v>41033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41038</v>
      </c>
      <c r="T2316" s="9">
        <f t="shared" si="147"/>
        <v>41068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41005</v>
      </c>
      <c r="T2317" s="9">
        <f t="shared" si="147"/>
        <v>41035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40080</v>
      </c>
      <c r="T2318" s="9">
        <f t="shared" si="147"/>
        <v>40157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40193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40051</v>
      </c>
      <c r="T2320" s="9">
        <f t="shared" si="147"/>
        <v>40082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41593</v>
      </c>
      <c r="T2321" s="9">
        <f t="shared" si="147"/>
        <v>41623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41697</v>
      </c>
      <c r="T2322" s="9">
        <f t="shared" si="147"/>
        <v>41732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</v>
      </c>
      <c r="T2323" s="9">
        <f t="shared" si="147"/>
        <v>42829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42805</v>
      </c>
      <c r="T2324" s="9">
        <f t="shared" si="147"/>
        <v>42835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42808</v>
      </c>
      <c r="T2325" s="9">
        <f t="shared" si="147"/>
        <v>42815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42791</v>
      </c>
      <c r="T2326" s="9">
        <f t="shared" si="147"/>
        <v>42821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42794</v>
      </c>
      <c r="T2327" s="9">
        <f t="shared" si="147"/>
        <v>42824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</v>
      </c>
      <c r="T2328" s="9">
        <f t="shared" si="147"/>
        <v>42856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41843</v>
      </c>
      <c r="T2329" s="9">
        <f t="shared" si="147"/>
        <v>41878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42140</v>
      </c>
      <c r="T2330" s="9">
        <f t="shared" si="147"/>
        <v>42170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41808</v>
      </c>
      <c r="T2331" s="9">
        <f t="shared" si="147"/>
        <v>41838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42333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41839</v>
      </c>
      <c r="T2333" s="9">
        <f t="shared" si="147"/>
        <v>41869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42012</v>
      </c>
      <c r="T2334" s="9">
        <f t="shared" si="147"/>
        <v>42042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41768</v>
      </c>
      <c r="T2335" s="9">
        <f t="shared" si="147"/>
        <v>41789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41919</v>
      </c>
      <c r="T2336" s="9">
        <f t="shared" si="147"/>
        <v>41949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41772</v>
      </c>
      <c r="T2337" s="9">
        <f t="shared" si="147"/>
        <v>41802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41667</v>
      </c>
      <c r="T2338" s="9">
        <f t="shared" si="147"/>
        <v>41707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41787</v>
      </c>
      <c r="T2339" s="9">
        <f t="shared" si="147"/>
        <v>41817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41790</v>
      </c>
      <c r="T2340" s="9">
        <f t="shared" si="147"/>
        <v>41820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42693</v>
      </c>
      <c r="T2341" s="9">
        <f t="shared" si="147"/>
        <v>42723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42644</v>
      </c>
      <c r="T2342" s="9">
        <f t="shared" si="147"/>
        <v>42674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42168</v>
      </c>
      <c r="T2343" s="9">
        <f t="shared" si="147"/>
        <v>42198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41898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42328</v>
      </c>
      <c r="T2345" s="9">
        <f t="shared" si="147"/>
        <v>42378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42516</v>
      </c>
      <c r="T2346" s="9">
        <f t="shared" si="147"/>
        <v>42546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42060</v>
      </c>
      <c r="T2347" s="9">
        <f t="shared" si="147"/>
        <v>42095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42616</v>
      </c>
      <c r="T2348" s="9">
        <f t="shared" si="147"/>
        <v>42661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42578</v>
      </c>
      <c r="T2349" s="9">
        <f t="shared" si="147"/>
        <v>42608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42361</v>
      </c>
      <c r="T2350" s="9">
        <f t="shared" si="147"/>
        <v>42421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42199</v>
      </c>
      <c r="T2351" s="9">
        <f t="shared" si="147"/>
        <v>42228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42709</v>
      </c>
      <c r="T2352" s="9">
        <f t="shared" si="147"/>
        <v>42739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42094</v>
      </c>
      <c r="T2353" s="9">
        <f t="shared" si="147"/>
        <v>42124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42102</v>
      </c>
      <c r="T2354" s="9">
        <f t="shared" si="147"/>
        <v>42162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42104</v>
      </c>
      <c r="T2355" s="9">
        <f t="shared" si="147"/>
        <v>42116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41955</v>
      </c>
      <c r="T2356" s="9">
        <f t="shared" si="147"/>
        <v>42015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42097</v>
      </c>
      <c r="T2357" s="9">
        <f t="shared" si="147"/>
        <v>42127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42131</v>
      </c>
      <c r="T2358" s="9">
        <f t="shared" si="147"/>
        <v>42161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42265</v>
      </c>
      <c r="T2359" s="9">
        <f t="shared" si="147"/>
        <v>42295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41979</v>
      </c>
      <c r="T2360" s="9">
        <f t="shared" si="147"/>
        <v>42035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42160</v>
      </c>
      <c r="T2361" s="9">
        <f t="shared" si="147"/>
        <v>42220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42378</v>
      </c>
      <c r="T2362" s="9">
        <f t="shared" si="147"/>
        <v>42408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42467</v>
      </c>
      <c r="T2363" s="9">
        <f t="shared" si="147"/>
        <v>42491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41955</v>
      </c>
      <c r="T2364" s="9">
        <f t="shared" si="147"/>
        <v>41985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42322</v>
      </c>
      <c r="T2365" s="9">
        <f t="shared" si="147"/>
        <v>42367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42249</v>
      </c>
      <c r="T2366" s="9">
        <f t="shared" si="147"/>
        <v>42304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42347</v>
      </c>
      <c r="T2367" s="9">
        <f t="shared" si="147"/>
        <v>42387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42269</v>
      </c>
      <c r="T2368" s="9">
        <f t="shared" si="147"/>
        <v>42299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42426</v>
      </c>
      <c r="T2369" s="9">
        <f t="shared" si="147"/>
        <v>42486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ROUND((E2370/D2370)*100,0)</f>
        <v>0</v>
      </c>
      <c r="P2370">
        <f t="shared" ref="P2370:P2433" si="149">ROUND((E2370/L2370),2)</f>
        <v>50</v>
      </c>
      <c r="Q2370" t="s">
        <v>8318</v>
      </c>
      <c r="R2370" t="s">
        <v>8319</v>
      </c>
      <c r="S2370" s="9">
        <f t="shared" ref="S2370:S2433" si="150">ROUND((((J2370/60)/60)/24)+DATE(1970,1,1),0)</f>
        <v>42064</v>
      </c>
      <c r="T2370" s="9">
        <f t="shared" ref="T2370:T2433" si="151">ROUND((((I2370/60)/60)/24)+DATE(1970,1,1),0)</f>
        <v>42109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9">
        <f t="shared" si="150"/>
        <v>42381</v>
      </c>
      <c r="T2371" s="9">
        <f t="shared" si="151"/>
        <v>42411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</v>
      </c>
      <c r="T2372" s="9">
        <f t="shared" si="151"/>
        <v>41991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42151</v>
      </c>
      <c r="T2373" s="9">
        <f t="shared" si="151"/>
        <v>42181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</v>
      </c>
      <c r="T2374" s="9">
        <f t="shared" si="151"/>
        <v>42118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42216</v>
      </c>
      <c r="T2375" s="9">
        <f t="shared" si="151"/>
        <v>42246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42018</v>
      </c>
      <c r="T2376" s="9">
        <f t="shared" si="151"/>
        <v>42048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42593</v>
      </c>
      <c r="T2377" s="9">
        <f t="shared" si="151"/>
        <v>42623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42319</v>
      </c>
      <c r="T2378" s="9">
        <f t="shared" si="151"/>
        <v>42349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42670</v>
      </c>
      <c r="T2379" s="9">
        <f t="shared" si="151"/>
        <v>42700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42213</v>
      </c>
      <c r="T2380" s="9">
        <f t="shared" si="151"/>
        <v>42242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42237</v>
      </c>
      <c r="T2381" s="9">
        <f t="shared" si="151"/>
        <v>42282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42249</v>
      </c>
      <c r="T2382" s="9">
        <f t="shared" si="151"/>
        <v>42279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42075</v>
      </c>
      <c r="T2383" s="9">
        <f t="shared" si="151"/>
        <v>42105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</v>
      </c>
      <c r="T2384" s="9">
        <f t="shared" si="151"/>
        <v>42220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</v>
      </c>
      <c r="T2385" s="9">
        <f t="shared" si="151"/>
        <v>42057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</v>
      </c>
      <c r="T2386" s="9">
        <f t="shared" si="151"/>
        <v>41957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42192</v>
      </c>
      <c r="T2387" s="9">
        <f t="shared" si="151"/>
        <v>42222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41955</v>
      </c>
      <c r="T2388" s="9">
        <f t="shared" si="151"/>
        <v>42015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42529</v>
      </c>
      <c r="T2389" s="9">
        <f t="shared" si="151"/>
        <v>42574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41990</v>
      </c>
      <c r="T2390" s="9">
        <f t="shared" si="151"/>
        <v>42020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42180</v>
      </c>
      <c r="T2391" s="9">
        <f t="shared" si="151"/>
        <v>42211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</v>
      </c>
      <c r="T2392" s="9">
        <f t="shared" si="151"/>
        <v>42008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42065</v>
      </c>
      <c r="T2393" s="9">
        <f t="shared" si="151"/>
        <v>42095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42276</v>
      </c>
      <c r="T2394" s="9">
        <f t="shared" si="151"/>
        <v>42306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42195</v>
      </c>
      <c r="T2395" s="9">
        <f t="shared" si="151"/>
        <v>42225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</v>
      </c>
      <c r="T2396" s="9">
        <f t="shared" si="151"/>
        <v>42061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42717</v>
      </c>
      <c r="T2397" s="9">
        <f t="shared" si="151"/>
        <v>42745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42263</v>
      </c>
      <c r="T2398" s="9">
        <f t="shared" si="151"/>
        <v>42293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41977</v>
      </c>
      <c r="T2399" s="9">
        <f t="shared" si="151"/>
        <v>42007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42158</v>
      </c>
      <c r="T2400" s="9">
        <f t="shared" si="151"/>
        <v>42188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41957</v>
      </c>
      <c r="T2401" s="9">
        <f t="shared" si="151"/>
        <v>41992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</v>
      </c>
      <c r="T2402" s="9">
        <f t="shared" si="151"/>
        <v>42474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42375</v>
      </c>
      <c r="T2403" s="9">
        <f t="shared" si="151"/>
        <v>42435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42108</v>
      </c>
      <c r="T2404" s="9">
        <f t="shared" si="151"/>
        <v>42138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42400</v>
      </c>
      <c r="T2405" s="9">
        <f t="shared" si="151"/>
        <v>42460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42342</v>
      </c>
      <c r="T2406" s="9">
        <f t="shared" si="151"/>
        <v>42372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42596</v>
      </c>
      <c r="T2407" s="9">
        <f t="shared" si="151"/>
        <v>42617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41983</v>
      </c>
      <c r="T2408" s="9">
        <f t="shared" si="151"/>
        <v>42023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42083</v>
      </c>
      <c r="T2409" s="9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</v>
      </c>
      <c r="T2410" s="9">
        <f t="shared" si="151"/>
        <v>41949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42205</v>
      </c>
      <c r="T2411" s="9">
        <f t="shared" si="151"/>
        <v>42235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</v>
      </c>
      <c r="T2412" s="9">
        <f t="shared" si="151"/>
        <v>42254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42212</v>
      </c>
      <c r="T2413" s="9">
        <f t="shared" si="151"/>
        <v>42242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42656</v>
      </c>
      <c r="T2414" s="9">
        <f t="shared" si="151"/>
        <v>42701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41760</v>
      </c>
      <c r="T2415" s="9">
        <f t="shared" si="151"/>
        <v>41791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42199</v>
      </c>
      <c r="T2416" s="9">
        <f t="shared" si="151"/>
        <v>42238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42537</v>
      </c>
      <c r="T2417" s="9">
        <f t="shared" si="151"/>
        <v>42567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42020</v>
      </c>
      <c r="T2418" s="9">
        <f t="shared" si="151"/>
        <v>42078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41832</v>
      </c>
      <c r="T2419" s="9">
        <f t="shared" si="151"/>
        <v>41862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42028</v>
      </c>
      <c r="T2420" s="9">
        <f t="shared" si="151"/>
        <v>42088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41994</v>
      </c>
      <c r="T2421" s="9">
        <f t="shared" si="151"/>
        <v>42054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41893</v>
      </c>
      <c r="T2422" s="9">
        <f t="shared" si="151"/>
        <v>41953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42027</v>
      </c>
      <c r="T2423" s="9">
        <f t="shared" si="151"/>
        <v>42057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42045</v>
      </c>
      <c r="T2424" s="9">
        <f t="shared" si="151"/>
        <v>42075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41975</v>
      </c>
      <c r="T2425" s="9">
        <f t="shared" si="151"/>
        <v>42005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41910</v>
      </c>
      <c r="T2426" s="9">
        <f t="shared" si="151"/>
        <v>41940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42503</v>
      </c>
      <c r="T2427" s="9">
        <f t="shared" si="151"/>
        <v>42518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42164</v>
      </c>
      <c r="T2428" s="9">
        <f t="shared" si="151"/>
        <v>42224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</v>
      </c>
      <c r="T2429" s="9">
        <f t="shared" si="151"/>
        <v>42452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42046</v>
      </c>
      <c r="T2430" s="9">
        <f t="shared" si="151"/>
        <v>42076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42735</v>
      </c>
      <c r="T2431" s="9">
        <f t="shared" si="151"/>
        <v>42772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</v>
      </c>
      <c r="T2432" s="9">
        <f t="shared" si="151"/>
        <v>42412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</v>
      </c>
      <c r="T2433" s="9">
        <f t="shared" si="151"/>
        <v>42549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ROUND((E2434/D2434)*100,0)</f>
        <v>0</v>
      </c>
      <c r="P2434">
        <f t="shared" ref="P2434:P2497" si="153">ROUND((E2434/L2434),2)</f>
        <v>1</v>
      </c>
      <c r="Q2434" t="s">
        <v>8335</v>
      </c>
      <c r="R2434" t="s">
        <v>8336</v>
      </c>
      <c r="S2434" s="9">
        <f t="shared" ref="S2434:S2497" si="154">ROUND((((J2434/60)/60)/24)+DATE(1970,1,1),0)</f>
        <v>42041</v>
      </c>
      <c r="T2434" s="9">
        <f t="shared" ref="T2434:T2497" si="155">ROUND((((I2434/60)/60)/24)+DATE(1970,1,1),0)</f>
        <v>42071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si="153"/>
        <v>#DIV/0!</v>
      </c>
      <c r="Q2435" t="s">
        <v>8335</v>
      </c>
      <c r="R2435" t="s">
        <v>8336</v>
      </c>
      <c r="S2435" s="9">
        <f t="shared" si="154"/>
        <v>42398</v>
      </c>
      <c r="T2435" s="9">
        <f t="shared" si="155"/>
        <v>42428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</v>
      </c>
      <c r="T2436" s="9">
        <f t="shared" si="155"/>
        <v>42220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</v>
      </c>
      <c r="T2437" s="9">
        <f t="shared" si="155"/>
        <v>42282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42339</v>
      </c>
      <c r="T2438" s="9">
        <f t="shared" si="155"/>
        <v>42399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42032</v>
      </c>
      <c r="T2439" s="9">
        <f t="shared" si="155"/>
        <v>42081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42286</v>
      </c>
      <c r="T2440" s="9">
        <f t="shared" si="155"/>
        <v>42346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42266</v>
      </c>
      <c r="T2441" s="9">
        <f t="shared" si="155"/>
        <v>42296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42384</v>
      </c>
      <c r="T2442" s="9">
        <f t="shared" si="155"/>
        <v>42414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42187</v>
      </c>
      <c r="T2443" s="9">
        <f t="shared" si="155"/>
        <v>42208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42053</v>
      </c>
      <c r="T2444" s="9">
        <f t="shared" si="155"/>
        <v>42083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41837</v>
      </c>
      <c r="T2445" s="9">
        <f t="shared" si="155"/>
        <v>41867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42486</v>
      </c>
      <c r="T2446" s="9">
        <f t="shared" si="155"/>
        <v>42516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42243</v>
      </c>
      <c r="T2447" s="9">
        <f t="shared" si="155"/>
        <v>42273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42671</v>
      </c>
      <c r="T2448" s="9">
        <f t="shared" si="155"/>
        <v>42701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</v>
      </c>
      <c r="T2449" s="9">
        <f t="shared" si="155"/>
        <v>42686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</v>
      </c>
      <c r="T2450" s="9">
        <f t="shared" si="155"/>
        <v>42613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</v>
      </c>
      <c r="T2451" s="9">
        <f t="shared" si="155"/>
        <v>41973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41902</v>
      </c>
      <c r="T2452" s="9">
        <f t="shared" si="155"/>
        <v>41940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42780</v>
      </c>
      <c r="T2453" s="9">
        <f t="shared" si="155"/>
        <v>42800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42339</v>
      </c>
      <c r="T2454" s="9">
        <f t="shared" si="155"/>
        <v>42368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42739</v>
      </c>
      <c r="T2455" s="9">
        <f t="shared" si="155"/>
        <v>42769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42770</v>
      </c>
      <c r="T2456" s="9">
        <f t="shared" si="155"/>
        <v>42805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42453</v>
      </c>
      <c r="T2457" s="9">
        <f t="shared" si="155"/>
        <v>42481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42762</v>
      </c>
      <c r="T2458" s="9">
        <f t="shared" si="155"/>
        <v>42792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42424</v>
      </c>
      <c r="T2459" s="9">
        <f t="shared" si="155"/>
        <v>42454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42496</v>
      </c>
      <c r="T2460" s="9">
        <f t="shared" si="155"/>
        <v>42531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42408</v>
      </c>
      <c r="T2461" s="9">
        <f t="shared" si="155"/>
        <v>42453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42704</v>
      </c>
      <c r="T2462" s="9">
        <f t="shared" si="155"/>
        <v>42738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40784</v>
      </c>
      <c r="T2463" s="9">
        <f t="shared" si="155"/>
        <v>40817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41089</v>
      </c>
      <c r="T2464" s="9">
        <f t="shared" si="155"/>
        <v>41109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</v>
      </c>
      <c r="T2465" s="9">
        <f t="shared" si="155"/>
        <v>41381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42249</v>
      </c>
      <c r="T2466" s="9">
        <f t="shared" si="155"/>
        <v>42278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41146</v>
      </c>
      <c r="T2467" s="9">
        <f t="shared" si="155"/>
        <v>41176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41373</v>
      </c>
      <c r="T2468" s="9">
        <f t="shared" si="155"/>
        <v>41403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41026</v>
      </c>
      <c r="T2469" s="9">
        <f t="shared" si="155"/>
        <v>41040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41174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</v>
      </c>
      <c r="T2471" s="9">
        <f t="shared" si="155"/>
        <v>40582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41023</v>
      </c>
      <c r="T2472" s="9">
        <f t="shared" si="155"/>
        <v>41053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40894</v>
      </c>
      <c r="T2473" s="9">
        <f t="shared" si="155"/>
        <v>40934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40354</v>
      </c>
      <c r="T2474" s="9">
        <f t="shared" si="155"/>
        <v>40425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41194</v>
      </c>
      <c r="T2475" s="9">
        <f t="shared" si="155"/>
        <v>41224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40417</v>
      </c>
      <c r="T2476" s="9">
        <f t="shared" si="155"/>
        <v>40462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</v>
      </c>
      <c r="T2477" s="9">
        <f t="shared" si="155"/>
        <v>40370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</v>
      </c>
      <c r="T2478" s="9">
        <f t="shared" si="155"/>
        <v>41946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41089</v>
      </c>
      <c r="T2479" s="9">
        <f t="shared" si="155"/>
        <v>41134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41258</v>
      </c>
      <c r="T2480" s="9">
        <f t="shared" si="155"/>
        <v>41288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41108</v>
      </c>
      <c r="T2481" s="9">
        <f t="shared" si="155"/>
        <v>41118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42228</v>
      </c>
      <c r="T2482" s="9">
        <f t="shared" si="155"/>
        <v>42288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41000</v>
      </c>
      <c r="T2483" s="9">
        <f t="shared" si="155"/>
        <v>41030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40712</v>
      </c>
      <c r="T2484" s="9">
        <f t="shared" si="155"/>
        <v>40757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40971</v>
      </c>
      <c r="T2485" s="9">
        <f t="shared" si="155"/>
        <v>41031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40772</v>
      </c>
      <c r="T2486" s="9">
        <f t="shared" si="155"/>
        <v>40802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40794</v>
      </c>
      <c r="T2487" s="9">
        <f t="shared" si="155"/>
        <v>40829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40992</v>
      </c>
      <c r="T2488" s="9">
        <f t="shared" si="155"/>
        <v>41022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41026</v>
      </c>
      <c r="T2489" s="9">
        <f t="shared" si="155"/>
        <v>41056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40834</v>
      </c>
      <c r="T2490" s="9">
        <f t="shared" si="155"/>
        <v>40864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41374</v>
      </c>
      <c r="T2491" s="9">
        <f t="shared" si="155"/>
        <v>41404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</v>
      </c>
      <c r="T2492" s="9">
        <f t="shared" si="155"/>
        <v>41083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40543</v>
      </c>
      <c r="T2493" s="9">
        <f t="shared" si="155"/>
        <v>40559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41025</v>
      </c>
      <c r="T2494" s="9">
        <f t="shared" si="155"/>
        <v>41076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41348</v>
      </c>
      <c r="T2495" s="9">
        <f t="shared" si="155"/>
        <v>41393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41023</v>
      </c>
      <c r="T2496" s="9">
        <f t="shared" si="155"/>
        <v>41053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41037</v>
      </c>
      <c r="T2497" s="9">
        <f t="shared" si="155"/>
        <v>41067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ROUND((E2498/D2498)*100,0)</f>
        <v>100</v>
      </c>
      <c r="P2498">
        <f t="shared" ref="P2498:P2561" si="157">ROUND((E2498/L2498),2)</f>
        <v>600</v>
      </c>
      <c r="Q2498" t="s">
        <v>8324</v>
      </c>
      <c r="R2498" t="s">
        <v>8328</v>
      </c>
      <c r="S2498" s="9">
        <f t="shared" ref="S2498:S2561" si="158">ROUND((((J2498/60)/60)/24)+DATE(1970,1,1),0)</f>
        <v>41328</v>
      </c>
      <c r="T2498" s="9">
        <f t="shared" ref="T2498:T2561" si="159">ROUND((((I2498/60)/60)/24)+DATE(1970,1,1),0)</f>
        <v>41363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</v>
      </c>
      <c r="P2499">
        <f t="shared" si="157"/>
        <v>80.55</v>
      </c>
      <c r="Q2499" t="s">
        <v>8324</v>
      </c>
      <c r="R2499" t="s">
        <v>8328</v>
      </c>
      <c r="S2499" s="9">
        <f t="shared" si="158"/>
        <v>40731</v>
      </c>
      <c r="T2499" s="9">
        <f t="shared" si="159"/>
        <v>40761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42018</v>
      </c>
      <c r="T2500" s="9">
        <f t="shared" si="159"/>
        <v>42032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41227</v>
      </c>
      <c r="T2501" s="9">
        <f t="shared" si="159"/>
        <v>41275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41054</v>
      </c>
      <c r="T2502" s="9">
        <f t="shared" si="159"/>
        <v>41084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42245</v>
      </c>
      <c r="T2503" s="9">
        <f t="shared" si="159"/>
        <v>42275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41859</v>
      </c>
      <c r="T2504" s="9">
        <f t="shared" si="159"/>
        <v>41904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42499</v>
      </c>
      <c r="T2505" s="9">
        <f t="shared" si="159"/>
        <v>42529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41928</v>
      </c>
      <c r="T2506" s="9">
        <f t="shared" si="159"/>
        <v>41958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42047</v>
      </c>
      <c r="T2507" s="9">
        <f t="shared" si="159"/>
        <v>42077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</v>
      </c>
      <c r="T2508" s="9">
        <f t="shared" si="159"/>
        <v>42281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42105</v>
      </c>
      <c r="T2509" s="9">
        <f t="shared" si="159"/>
        <v>42135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41836</v>
      </c>
      <c r="T2510" s="9">
        <f t="shared" si="159"/>
        <v>41866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42059</v>
      </c>
      <c r="T2511" s="9">
        <f t="shared" si="159"/>
        <v>42115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42079</v>
      </c>
      <c r="T2512" s="9">
        <f t="shared" si="159"/>
        <v>42139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</v>
      </c>
      <c r="T2513" s="9">
        <f t="shared" si="159"/>
        <v>42401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41972</v>
      </c>
      <c r="T2514" s="9">
        <f t="shared" si="159"/>
        <v>41987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42732</v>
      </c>
      <c r="T2515" s="9">
        <f t="shared" si="159"/>
        <v>42792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</v>
      </c>
      <c r="T2516" s="9">
        <f t="shared" si="159"/>
        <v>41871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42028</v>
      </c>
      <c r="T2517" s="9">
        <f t="shared" si="159"/>
        <v>42058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41943</v>
      </c>
      <c r="T2518" s="9">
        <f t="shared" si="159"/>
        <v>41973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42053</v>
      </c>
      <c r="T2519" s="9">
        <f t="shared" si="159"/>
        <v>42083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41927</v>
      </c>
      <c r="T2520" s="9">
        <f t="shared" si="159"/>
        <v>41957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</v>
      </c>
      <c r="T2521" s="9">
        <f t="shared" si="159"/>
        <v>41839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42613</v>
      </c>
      <c r="T2522" s="9">
        <f t="shared" si="159"/>
        <v>42659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42270</v>
      </c>
      <c r="T2523" s="9">
        <f t="shared" si="159"/>
        <v>42291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42461</v>
      </c>
      <c r="T2524" s="9">
        <f t="shared" si="159"/>
        <v>42483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41931</v>
      </c>
      <c r="T2525" s="9">
        <f t="shared" si="159"/>
        <v>41961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41962</v>
      </c>
      <c r="T2526" s="9">
        <f t="shared" si="159"/>
        <v>41994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41059</v>
      </c>
      <c r="T2527" s="9">
        <f t="shared" si="159"/>
        <v>41089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41953</v>
      </c>
      <c r="T2528" s="9">
        <f t="shared" si="159"/>
        <v>41981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41547</v>
      </c>
      <c r="T2529" s="9">
        <f t="shared" si="159"/>
        <v>41565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42218</v>
      </c>
      <c r="T2530" s="9">
        <f t="shared" si="159"/>
        <v>42236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40948</v>
      </c>
      <c r="T2531" s="9">
        <f t="shared" si="159"/>
        <v>40993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42082</v>
      </c>
      <c r="T2532" s="9">
        <f t="shared" si="159"/>
        <v>42114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42209</v>
      </c>
      <c r="T2533" s="9">
        <f t="shared" si="159"/>
        <v>42231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41108</v>
      </c>
      <c r="T2534" s="9">
        <f t="shared" si="159"/>
        <v>41138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41305</v>
      </c>
      <c r="T2535" s="9">
        <f t="shared" si="159"/>
        <v>41335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40128</v>
      </c>
      <c r="T2536" s="9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41944</v>
      </c>
      <c r="T2537" s="9">
        <f t="shared" si="159"/>
        <v>41975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</v>
      </c>
      <c r="T2538" s="9">
        <f t="shared" si="159"/>
        <v>41485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40697</v>
      </c>
      <c r="T2539" s="9">
        <f t="shared" si="159"/>
        <v>40757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41299</v>
      </c>
      <c r="T2540" s="9">
        <f t="shared" si="159"/>
        <v>41329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41978</v>
      </c>
      <c r="T2541" s="9">
        <f t="shared" si="159"/>
        <v>42038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40786</v>
      </c>
      <c r="T2542" s="9">
        <f t="shared" si="159"/>
        <v>40846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</v>
      </c>
      <c r="T2543" s="9">
        <f t="shared" si="159"/>
        <v>41543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</v>
      </c>
      <c r="T2544" s="9">
        <f t="shared" si="159"/>
        <v>41548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40514</v>
      </c>
      <c r="T2545" s="9">
        <f t="shared" si="159"/>
        <v>40545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41069</v>
      </c>
      <c r="T2546" s="9">
        <f t="shared" si="159"/>
        <v>41099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42027</v>
      </c>
      <c r="T2547" s="9">
        <f t="shared" si="159"/>
        <v>42062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41525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40974</v>
      </c>
      <c r="T2549" s="9">
        <f t="shared" si="159"/>
        <v>41004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42619</v>
      </c>
      <c r="T2550" s="9">
        <f t="shared" si="159"/>
        <v>42643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41391</v>
      </c>
      <c r="T2551" s="9">
        <f t="shared" si="159"/>
        <v>41426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42229</v>
      </c>
      <c r="T2552" s="9">
        <f t="shared" si="159"/>
        <v>42285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</v>
      </c>
      <c r="T2553" s="9">
        <f t="shared" si="159"/>
        <v>40990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42770</v>
      </c>
      <c r="T2554" s="9">
        <f t="shared" si="159"/>
        <v>42800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41113</v>
      </c>
      <c r="T2555" s="9">
        <f t="shared" si="159"/>
        <v>41173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42125</v>
      </c>
      <c r="T2556" s="9">
        <f t="shared" si="159"/>
        <v>42156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41027</v>
      </c>
      <c r="T2557" s="9">
        <f t="shared" si="159"/>
        <v>41058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41223</v>
      </c>
      <c r="T2558" s="9">
        <f t="shared" si="159"/>
        <v>41268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41745</v>
      </c>
      <c r="T2559" s="9">
        <f t="shared" si="159"/>
        <v>41775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42094</v>
      </c>
      <c r="T2560" s="9">
        <f t="shared" si="159"/>
        <v>42126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40830</v>
      </c>
      <c r="T2561" s="9">
        <f t="shared" si="159"/>
        <v>40863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ROUND((E2562/D2562)*100,0)</f>
        <v>100</v>
      </c>
      <c r="P2562">
        <f t="shared" ref="P2562:P2625" si="161">ROUND((E2562/L2562),2)</f>
        <v>143</v>
      </c>
      <c r="Q2562" t="s">
        <v>8324</v>
      </c>
      <c r="R2562" t="s">
        <v>8353</v>
      </c>
      <c r="S2562" s="9">
        <f t="shared" ref="S2562:S2625" si="162">ROUND((((J2562/60)/60)/24)+DATE(1970,1,1),0)</f>
        <v>42040</v>
      </c>
      <c r="T2562" s="9">
        <f t="shared" ref="T2562:T2625" si="163">ROUND((((I2562/60)/60)/24)+DATE(1970,1,1),0)</f>
        <v>42070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9">
        <f t="shared" si="162"/>
        <v>42261</v>
      </c>
      <c r="T2563" s="9">
        <f t="shared" si="163"/>
        <v>42291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42595</v>
      </c>
      <c r="T2564" s="9">
        <f t="shared" si="163"/>
        <v>42655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42155</v>
      </c>
      <c r="T2565" s="9">
        <f t="shared" si="163"/>
        <v>42215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41822</v>
      </c>
      <c r="T2566" s="9">
        <f t="shared" si="163"/>
        <v>41852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42441</v>
      </c>
      <c r="T2567" s="9">
        <f t="shared" si="163"/>
        <v>42500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41843</v>
      </c>
      <c r="T2568" s="9">
        <f t="shared" si="163"/>
        <v>41873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42088</v>
      </c>
      <c r="T2569" s="9">
        <f t="shared" si="163"/>
        <v>42118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42585</v>
      </c>
      <c r="T2570" s="9">
        <f t="shared" si="163"/>
        <v>42615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</v>
      </c>
      <c r="T2571" s="9">
        <f t="shared" si="163"/>
        <v>42264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42745</v>
      </c>
      <c r="T2572" s="9">
        <f t="shared" si="163"/>
        <v>42775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</v>
      </c>
      <c r="T2573" s="9">
        <f t="shared" si="163"/>
        <v>42509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42077</v>
      </c>
      <c r="T2574" s="9">
        <f t="shared" si="163"/>
        <v>42107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41830</v>
      </c>
      <c r="T2575" s="9">
        <f t="shared" si="163"/>
        <v>41875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42488</v>
      </c>
      <c r="T2576" s="9">
        <f t="shared" si="163"/>
        <v>42509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41986</v>
      </c>
      <c r="T2577" s="9">
        <f t="shared" si="163"/>
        <v>42016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42060</v>
      </c>
      <c r="T2578" s="9">
        <f t="shared" si="163"/>
        <v>42105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41831</v>
      </c>
      <c r="T2579" s="9">
        <f t="shared" si="163"/>
        <v>41856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42238</v>
      </c>
      <c r="T2580" s="9">
        <f t="shared" si="163"/>
        <v>42287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41838</v>
      </c>
      <c r="T2581" s="9">
        <f t="shared" si="163"/>
        <v>41898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</v>
      </c>
      <c r="T2582" s="9">
        <f t="shared" si="163"/>
        <v>42140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42295</v>
      </c>
      <c r="T2583" s="9">
        <f t="shared" si="163"/>
        <v>42325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42643</v>
      </c>
      <c r="T2584" s="9">
        <f t="shared" si="163"/>
        <v>42673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42020</v>
      </c>
      <c r="T2585" s="9">
        <f t="shared" si="163"/>
        <v>42080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42140</v>
      </c>
      <c r="T2586" s="9">
        <f t="shared" si="163"/>
        <v>42170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41796</v>
      </c>
      <c r="T2587" s="9">
        <f t="shared" si="163"/>
        <v>41826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</v>
      </c>
      <c r="T2588" s="9">
        <f t="shared" si="163"/>
        <v>42363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42339</v>
      </c>
      <c r="T2589" s="9">
        <f t="shared" si="163"/>
        <v>42369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42043</v>
      </c>
      <c r="T2590" s="9">
        <f t="shared" si="163"/>
        <v>42095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42423</v>
      </c>
      <c r="T2591" s="9">
        <f t="shared" si="163"/>
        <v>42452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42389</v>
      </c>
      <c r="T2592" s="9">
        <f t="shared" si="163"/>
        <v>42396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42383</v>
      </c>
      <c r="T2593" s="9">
        <f t="shared" si="163"/>
        <v>42443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41888</v>
      </c>
      <c r="T2594" s="9">
        <f t="shared" si="163"/>
        <v>41918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42090</v>
      </c>
      <c r="T2595" s="9">
        <f t="shared" si="163"/>
        <v>42120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41829</v>
      </c>
      <c r="T2596" s="9">
        <f t="shared" si="163"/>
        <v>41859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</v>
      </c>
      <c r="T2597" s="9">
        <f t="shared" si="163"/>
        <v>42790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41829</v>
      </c>
      <c r="T2598" s="9">
        <f t="shared" si="163"/>
        <v>41859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</v>
      </c>
      <c r="T2599" s="9">
        <f t="shared" si="163"/>
        <v>42540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42241</v>
      </c>
      <c r="T2600" s="9">
        <f t="shared" si="163"/>
        <v>42271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41810</v>
      </c>
      <c r="T2601" s="9">
        <f t="shared" si="163"/>
        <v>41855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42395</v>
      </c>
      <c r="T2602" s="9">
        <f t="shared" si="163"/>
        <v>42455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41151</v>
      </c>
      <c r="T2603" s="9">
        <f t="shared" si="163"/>
        <v>41165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41916</v>
      </c>
      <c r="T2604" s="9">
        <f t="shared" si="163"/>
        <v>41956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41618</v>
      </c>
      <c r="T2605" s="9">
        <f t="shared" si="163"/>
        <v>41632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40998</v>
      </c>
      <c r="T2606" s="9">
        <f t="shared" si="163"/>
        <v>41028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42509</v>
      </c>
      <c r="T2607" s="9">
        <f t="shared" si="163"/>
        <v>42539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41727</v>
      </c>
      <c r="T2608" s="9">
        <f t="shared" si="163"/>
        <v>41759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42185</v>
      </c>
      <c r="T2609" s="9">
        <f t="shared" si="163"/>
        <v>42228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42768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</v>
      </c>
      <c r="T2611" s="9">
        <f t="shared" si="163"/>
        <v>41105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42565</v>
      </c>
      <c r="T2612" s="9">
        <f t="shared" si="163"/>
        <v>42604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</v>
      </c>
      <c r="T2613" s="9">
        <f t="shared" si="163"/>
        <v>42738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41982</v>
      </c>
      <c r="T2614" s="9">
        <f t="shared" si="163"/>
        <v>42013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41144</v>
      </c>
      <c r="T2615" s="9">
        <f t="shared" si="163"/>
        <v>41174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41731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</v>
      </c>
      <c r="T2617" s="9">
        <f t="shared" si="163"/>
        <v>42491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42212</v>
      </c>
      <c r="T2618" s="9">
        <f t="shared" si="163"/>
        <v>42242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41903</v>
      </c>
      <c r="T2619" s="9">
        <f t="shared" si="163"/>
        <v>41933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42280</v>
      </c>
      <c r="T2620" s="9">
        <f t="shared" si="163"/>
        <v>42340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42274</v>
      </c>
      <c r="T2621" s="9">
        <f t="shared" si="163"/>
        <v>42300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42251</v>
      </c>
      <c r="T2622" s="9">
        <f t="shared" si="163"/>
        <v>42288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42116</v>
      </c>
      <c r="T2623" s="9">
        <f t="shared" si="163"/>
        <v>42146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42690</v>
      </c>
      <c r="T2624" s="9">
        <f t="shared" si="163"/>
        <v>42735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</v>
      </c>
      <c r="T2625" s="9">
        <f t="shared" si="163"/>
        <v>42706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ROUND((E2626/D2626)*100,0)</f>
        <v>1379</v>
      </c>
      <c r="P2626">
        <f t="shared" ref="P2626:P2689" si="165">ROUND((E2626/L2626),2)</f>
        <v>31.82</v>
      </c>
      <c r="Q2626" t="s">
        <v>8318</v>
      </c>
      <c r="R2626" t="s">
        <v>8354</v>
      </c>
      <c r="S2626" s="9">
        <f t="shared" ref="S2626:S2689" si="166">ROUND((((J2626/60)/60)/24)+DATE(1970,1,1),0)</f>
        <v>41144</v>
      </c>
      <c r="T2626" s="9">
        <f t="shared" ref="T2626:T2689" si="167">ROUND((((I2626/60)/60)/24)+DATE(1970,1,1),0)</f>
        <v>41165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27.58</v>
      </c>
      <c r="Q2627" t="s">
        <v>8318</v>
      </c>
      <c r="R2627" t="s">
        <v>8354</v>
      </c>
      <c r="S2627" s="9">
        <f t="shared" si="166"/>
        <v>42659</v>
      </c>
      <c r="T2627" s="9">
        <f t="shared" si="167"/>
        <v>42684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42129</v>
      </c>
      <c r="T2628" s="9">
        <f t="shared" si="167"/>
        <v>42159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42305</v>
      </c>
      <c r="T2629" s="9">
        <f t="shared" si="167"/>
        <v>42335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41954</v>
      </c>
      <c r="T2630" s="9">
        <f t="shared" si="167"/>
        <v>41974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42109</v>
      </c>
      <c r="T2631" s="9">
        <f t="shared" si="167"/>
        <v>42139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42524</v>
      </c>
      <c r="T2632" s="9">
        <f t="shared" si="167"/>
        <v>42551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42218</v>
      </c>
      <c r="T2633" s="9">
        <f t="shared" si="167"/>
        <v>42246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42494</v>
      </c>
      <c r="T2634" s="9">
        <f t="shared" si="167"/>
        <v>42519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41668</v>
      </c>
      <c r="T2635" s="9">
        <f t="shared" si="167"/>
        <v>41698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42613</v>
      </c>
      <c r="T2636" s="9">
        <f t="shared" si="167"/>
        <v>42643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42038</v>
      </c>
      <c r="T2637" s="9">
        <f t="shared" si="167"/>
        <v>42073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42637</v>
      </c>
      <c r="T2638" s="9">
        <f t="shared" si="167"/>
        <v>42659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42640</v>
      </c>
      <c r="T2639" s="9">
        <f t="shared" si="167"/>
        <v>42656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41990</v>
      </c>
      <c r="T2640" s="9">
        <f t="shared" si="167"/>
        <v>42020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42025</v>
      </c>
      <c r="T2641" s="9">
        <f t="shared" si="167"/>
        <v>42055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42103</v>
      </c>
      <c r="T2642" s="9">
        <f t="shared" si="167"/>
        <v>42163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41881</v>
      </c>
      <c r="T2643" s="9">
        <f t="shared" si="167"/>
        <v>41898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</v>
      </c>
      <c r="T2644" s="9">
        <f t="shared" si="167"/>
        <v>42566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42690</v>
      </c>
      <c r="T2645" s="9">
        <f t="shared" si="167"/>
        <v>42725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42775</v>
      </c>
      <c r="T2646" s="9">
        <f t="shared" si="167"/>
        <v>42805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41922</v>
      </c>
      <c r="T2647" s="9">
        <f t="shared" si="167"/>
        <v>41952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</v>
      </c>
      <c r="T2648" s="9">
        <f t="shared" si="167"/>
        <v>42256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</v>
      </c>
      <c r="T2649" s="9">
        <f t="shared" si="167"/>
        <v>42230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42409</v>
      </c>
      <c r="T2650" s="9">
        <f t="shared" si="167"/>
        <v>42439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42342</v>
      </c>
      <c r="T2651" s="9">
        <f t="shared" si="167"/>
        <v>42402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42696</v>
      </c>
      <c r="T2652" s="9">
        <f t="shared" si="167"/>
        <v>42726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42328</v>
      </c>
      <c r="T2653" s="9">
        <f t="shared" si="167"/>
        <v>42356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41953</v>
      </c>
      <c r="T2654" s="9">
        <f t="shared" si="167"/>
        <v>41983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41772</v>
      </c>
      <c r="T2655" s="9">
        <f t="shared" si="167"/>
        <v>41803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42056</v>
      </c>
      <c r="T2656" s="9">
        <f t="shared" si="167"/>
        <v>42116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42382</v>
      </c>
      <c r="T2657" s="9">
        <f t="shared" si="167"/>
        <v>42410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42768</v>
      </c>
      <c r="T2658" s="9">
        <f t="shared" si="167"/>
        <v>42807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42552</v>
      </c>
      <c r="T2659" s="9">
        <f t="shared" si="167"/>
        <v>42585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42552</v>
      </c>
      <c r="T2660" s="9">
        <f t="shared" si="167"/>
        <v>42582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</v>
      </c>
      <c r="T2661" s="9">
        <f t="shared" si="167"/>
        <v>42112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42273</v>
      </c>
      <c r="T2662" s="9">
        <f t="shared" si="167"/>
        <v>42333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41543</v>
      </c>
      <c r="T2663" s="9">
        <f t="shared" si="167"/>
        <v>41573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42208</v>
      </c>
      <c r="T2664" s="9">
        <f t="shared" si="167"/>
        <v>42238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42223</v>
      </c>
      <c r="T2665" s="9">
        <f t="shared" si="167"/>
        <v>42252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42313</v>
      </c>
      <c r="T2666" s="9">
        <f t="shared" si="167"/>
        <v>42347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42084</v>
      </c>
      <c r="T2667" s="9">
        <f t="shared" si="167"/>
        <v>42129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42236</v>
      </c>
      <c r="T2668" s="9">
        <f t="shared" si="167"/>
        <v>42273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42381</v>
      </c>
      <c r="T2669" s="9">
        <f t="shared" si="167"/>
        <v>42411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42276</v>
      </c>
      <c r="T2670" s="9">
        <f t="shared" si="167"/>
        <v>42318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</v>
      </c>
      <c r="T2671" s="9">
        <f t="shared" si="167"/>
        <v>42379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41821</v>
      </c>
      <c r="T2672" s="9">
        <f t="shared" si="167"/>
        <v>41849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41963</v>
      </c>
      <c r="T2673" s="9">
        <f t="shared" si="167"/>
        <v>41993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42345</v>
      </c>
      <c r="T2674" s="9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41913</v>
      </c>
      <c r="T2675" s="9">
        <f t="shared" si="167"/>
        <v>41942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42530</v>
      </c>
      <c r="T2676" s="9">
        <f t="shared" si="167"/>
        <v>42556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41924</v>
      </c>
      <c r="T2677" s="9">
        <f t="shared" si="167"/>
        <v>41954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42483</v>
      </c>
      <c r="T2678" s="9">
        <f t="shared" si="167"/>
        <v>42513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41793</v>
      </c>
      <c r="T2679" s="9">
        <f t="shared" si="167"/>
        <v>41823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42242</v>
      </c>
      <c r="T2680" s="9">
        <f t="shared" si="167"/>
        <v>42272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</v>
      </c>
      <c r="T2681" s="9">
        <f t="shared" si="167"/>
        <v>42063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</v>
      </c>
      <c r="T2682" s="9">
        <f t="shared" si="167"/>
        <v>42466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41806</v>
      </c>
      <c r="T2683" s="9">
        <f t="shared" si="167"/>
        <v>41831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41933</v>
      </c>
      <c r="T2684" s="9">
        <f t="shared" si="167"/>
        <v>41965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42035</v>
      </c>
      <c r="T2685" s="9">
        <f t="shared" si="167"/>
        <v>42065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41821</v>
      </c>
      <c r="T2686" s="9">
        <f t="shared" si="167"/>
        <v>41861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42062</v>
      </c>
      <c r="T2687" s="9">
        <f t="shared" si="167"/>
        <v>42122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41893</v>
      </c>
      <c r="T2688" s="9">
        <f t="shared" si="167"/>
        <v>41913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42155</v>
      </c>
      <c r="T2689" s="9">
        <f t="shared" si="167"/>
        <v>42185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ROUND((E2690/D2690)*100,0)</f>
        <v>0</v>
      </c>
      <c r="P2690">
        <f t="shared" ref="P2690:P2753" si="169">ROUND((E2690/L2690),2)</f>
        <v>5.29</v>
      </c>
      <c r="Q2690" t="s">
        <v>8335</v>
      </c>
      <c r="R2690" t="s">
        <v>8336</v>
      </c>
      <c r="S2690" s="9">
        <f t="shared" ref="S2690:S2753" si="170">ROUND((((J2690/60)/60)/24)+DATE(1970,1,1),0)</f>
        <v>42028</v>
      </c>
      <c r="T2690" s="9">
        <f t="shared" ref="T2690:T2753" si="171">ROUND((((I2690/60)/60)/24)+DATE(1970,1,1),0)</f>
        <v>42059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si="169"/>
        <v>1</v>
      </c>
      <c r="Q2691" t="s">
        <v>8335</v>
      </c>
      <c r="R2691" t="s">
        <v>8336</v>
      </c>
      <c r="S2691" s="9">
        <f t="shared" si="170"/>
        <v>42552</v>
      </c>
      <c r="T2691" s="9">
        <f t="shared" si="171"/>
        <v>42582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42113</v>
      </c>
      <c r="T2692" s="9">
        <f t="shared" si="171"/>
        <v>42158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42090</v>
      </c>
      <c r="T2693" s="9">
        <f t="shared" si="171"/>
        <v>42135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</v>
      </c>
      <c r="T2694" s="9">
        <f t="shared" si="171"/>
        <v>42088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41834</v>
      </c>
      <c r="T2695" s="9">
        <f t="shared" si="171"/>
        <v>41864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</v>
      </c>
      <c r="T2696" s="9">
        <f t="shared" si="171"/>
        <v>41908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42048</v>
      </c>
      <c r="T2697" s="9">
        <f t="shared" si="171"/>
        <v>42108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41965</v>
      </c>
      <c r="T2698" s="9">
        <f t="shared" si="171"/>
        <v>41999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42188</v>
      </c>
      <c r="T2699" s="9">
        <f t="shared" si="171"/>
        <v>42219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41788</v>
      </c>
      <c r="T2700" s="9">
        <f t="shared" si="171"/>
        <v>41818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41830</v>
      </c>
      <c r="T2701" s="9">
        <f t="shared" si="171"/>
        <v>41860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41871</v>
      </c>
      <c r="T2702" s="9">
        <f t="shared" si="171"/>
        <v>41901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42802</v>
      </c>
      <c r="T2703" s="9">
        <f t="shared" si="171"/>
        <v>42833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42801</v>
      </c>
      <c r="T2704" s="9">
        <f t="shared" si="171"/>
        <v>42831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42757</v>
      </c>
      <c r="T2705" s="9">
        <f t="shared" si="171"/>
        <v>42817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42788</v>
      </c>
      <c r="T2706" s="9">
        <f t="shared" si="171"/>
        <v>42831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42774</v>
      </c>
      <c r="T2707" s="9">
        <f t="shared" si="171"/>
        <v>42819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</v>
      </c>
      <c r="T2708" s="9">
        <f t="shared" si="171"/>
        <v>41928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41392</v>
      </c>
      <c r="T2709" s="9">
        <f t="shared" si="171"/>
        <v>41421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42513</v>
      </c>
      <c r="T2710" s="9">
        <f t="shared" si="171"/>
        <v>42573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42612</v>
      </c>
      <c r="T2711" s="9">
        <f t="shared" si="171"/>
        <v>42647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</v>
      </c>
      <c r="T2712" s="9">
        <f t="shared" si="171"/>
        <v>41860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41781</v>
      </c>
      <c r="T2713" s="9">
        <f t="shared" si="171"/>
        <v>41811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41432</v>
      </c>
      <c r="T2714" s="9">
        <f t="shared" si="171"/>
        <v>41469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42323</v>
      </c>
      <c r="T2715" s="9">
        <f t="shared" si="171"/>
        <v>42363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42630</v>
      </c>
      <c r="T2716" s="9">
        <f t="shared" si="171"/>
        <v>42658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</v>
      </c>
      <c r="T2717" s="9">
        <f t="shared" si="171"/>
        <v>42421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</v>
      </c>
      <c r="T2718" s="9">
        <f t="shared" si="171"/>
        <v>42285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41935</v>
      </c>
      <c r="T2719" s="9">
        <f t="shared" si="171"/>
        <v>41980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42466</v>
      </c>
      <c r="T2720" s="9">
        <f t="shared" si="171"/>
        <v>42494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42418</v>
      </c>
      <c r="T2721" s="9">
        <f t="shared" si="171"/>
        <v>42478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</v>
      </c>
      <c r="T2722" s="9">
        <f t="shared" si="171"/>
        <v>42686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41494</v>
      </c>
      <c r="T2723" s="9">
        <f t="shared" si="171"/>
        <v>41524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42705</v>
      </c>
      <c r="T2724" s="9">
        <f t="shared" si="171"/>
        <v>42765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41945</v>
      </c>
      <c r="T2725" s="9">
        <f t="shared" si="171"/>
        <v>42005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</v>
      </c>
      <c r="T2726" s="9">
        <f t="shared" si="171"/>
        <v>42231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42746</v>
      </c>
      <c r="T2727" s="9">
        <f t="shared" si="171"/>
        <v>42796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42453</v>
      </c>
      <c r="T2728" s="9">
        <f t="shared" si="171"/>
        <v>42483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42199</v>
      </c>
      <c r="T2729" s="9">
        <f t="shared" si="171"/>
        <v>42224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42334</v>
      </c>
      <c r="T2730" s="9">
        <f t="shared" si="171"/>
        <v>42369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</v>
      </c>
      <c r="T2731" s="9">
        <f t="shared" si="171"/>
        <v>42125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41352</v>
      </c>
      <c r="T2732" s="9">
        <f t="shared" si="171"/>
        <v>41387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41873</v>
      </c>
      <c r="T2733" s="9">
        <f t="shared" si="171"/>
        <v>41930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41390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</v>
      </c>
      <c r="T2735" s="9">
        <f t="shared" si="171"/>
        <v>42104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42627</v>
      </c>
      <c r="T2736" s="9">
        <f t="shared" si="171"/>
        <v>42657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41316</v>
      </c>
      <c r="T2737" s="9">
        <f t="shared" si="171"/>
        <v>41347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41723</v>
      </c>
      <c r="T2738" s="9">
        <f t="shared" si="171"/>
        <v>41753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41612</v>
      </c>
      <c r="T2739" s="9">
        <f t="shared" si="171"/>
        <v>41655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42620</v>
      </c>
      <c r="T2740" s="9">
        <f t="shared" si="171"/>
        <v>42680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41720</v>
      </c>
      <c r="T2741" s="9">
        <f t="shared" si="171"/>
        <v>41765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42045</v>
      </c>
      <c r="T2742" s="9">
        <f t="shared" si="171"/>
        <v>42075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41912</v>
      </c>
      <c r="T2743" s="9">
        <f t="shared" si="171"/>
        <v>41932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41031</v>
      </c>
      <c r="T2744" s="9">
        <f t="shared" si="171"/>
        <v>41045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</v>
      </c>
      <c r="T2745" s="9">
        <f t="shared" si="171"/>
        <v>42662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40938</v>
      </c>
      <c r="T2746" s="9">
        <f t="shared" si="171"/>
        <v>40968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41045</v>
      </c>
      <c r="T2747" s="9">
        <f t="shared" si="171"/>
        <v>41105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41851</v>
      </c>
      <c r="T2748" s="9">
        <f t="shared" si="171"/>
        <v>41881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41045</v>
      </c>
      <c r="T2749" s="9">
        <f t="shared" si="171"/>
        <v>41076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42586</v>
      </c>
      <c r="T2750" s="9">
        <f t="shared" si="171"/>
        <v>42616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42069</v>
      </c>
      <c r="T2751" s="9">
        <f t="shared" si="171"/>
        <v>42099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41079</v>
      </c>
      <c r="T2752" s="9">
        <f t="shared" si="171"/>
        <v>41091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41748</v>
      </c>
      <c r="T2753" s="9">
        <f t="shared" si="171"/>
        <v>41808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ROUND((E2754/D2754)*100,0)</f>
        <v>11</v>
      </c>
      <c r="P2754">
        <f t="shared" ref="P2754:P2817" si="173">ROUND((E2754/L2754),2)</f>
        <v>39.29</v>
      </c>
      <c r="Q2754" t="s">
        <v>8321</v>
      </c>
      <c r="R2754" t="s">
        <v>8357</v>
      </c>
      <c r="S2754" s="9">
        <f t="shared" ref="S2754:S2817" si="174">ROUND((((J2754/60)/60)/24)+DATE(1970,1,1),0)</f>
        <v>40856</v>
      </c>
      <c r="T2754" s="9">
        <f t="shared" ref="T2754:T2817" si="175">ROUND((((I2754/60)/60)/24)+DATE(1970,1,1),0)</f>
        <v>40896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47.5</v>
      </c>
      <c r="Q2755" t="s">
        <v>8321</v>
      </c>
      <c r="R2755" t="s">
        <v>8357</v>
      </c>
      <c r="S2755" s="9">
        <f t="shared" si="174"/>
        <v>41118</v>
      </c>
      <c r="T2755" s="9">
        <f t="shared" si="175"/>
        <v>41148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41864</v>
      </c>
      <c r="T2756" s="9">
        <f t="shared" si="175"/>
        <v>41894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42073</v>
      </c>
      <c r="T2757" s="9">
        <f t="shared" si="175"/>
        <v>42103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41621</v>
      </c>
      <c r="T2758" s="9">
        <f t="shared" si="175"/>
        <v>41651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42574</v>
      </c>
      <c r="T2759" s="9">
        <f t="shared" si="175"/>
        <v>42589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</v>
      </c>
      <c r="T2760" s="9">
        <f t="shared" si="175"/>
        <v>42653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</v>
      </c>
      <c r="T2761" s="9">
        <f t="shared" si="175"/>
        <v>42567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</v>
      </c>
      <c r="T2762" s="9">
        <f t="shared" si="175"/>
        <v>41445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</v>
      </c>
      <c r="T2763" s="9">
        <f t="shared" si="175"/>
        <v>41277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</v>
      </c>
      <c r="T2764" s="9">
        <f t="shared" si="175"/>
        <v>40987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41374</v>
      </c>
      <c r="T2765" s="9">
        <f t="shared" si="175"/>
        <v>41419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</v>
      </c>
      <c r="T2766" s="9">
        <f t="shared" si="175"/>
        <v>41060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41195</v>
      </c>
      <c r="T2767" s="9">
        <f t="shared" si="175"/>
        <v>41211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40737</v>
      </c>
      <c r="T2768" s="9">
        <f t="shared" si="175"/>
        <v>40767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42173</v>
      </c>
      <c r="T2769" s="9">
        <f t="shared" si="175"/>
        <v>42233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40968</v>
      </c>
      <c r="T2770" s="9">
        <f t="shared" si="175"/>
        <v>40998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41746</v>
      </c>
      <c r="T2771" s="9">
        <f t="shared" si="175"/>
        <v>41796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41687</v>
      </c>
      <c r="T2772" s="9">
        <f t="shared" si="175"/>
        <v>41717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41258</v>
      </c>
      <c r="T2773" s="9">
        <f t="shared" si="175"/>
        <v>41307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41538</v>
      </c>
      <c r="T2774" s="9">
        <f t="shared" si="175"/>
        <v>41553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42475</v>
      </c>
      <c r="T2775" s="9">
        <f t="shared" si="175"/>
        <v>42485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41311</v>
      </c>
      <c r="T2776" s="9">
        <f t="shared" si="175"/>
        <v>41341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</v>
      </c>
      <c r="T2777" s="9">
        <f t="shared" si="175"/>
        <v>40893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</v>
      </c>
      <c r="T2778" s="9">
        <f t="shared" si="175"/>
        <v>42167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42173</v>
      </c>
      <c r="T2779" s="9">
        <f t="shared" si="175"/>
        <v>42203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41847</v>
      </c>
      <c r="T2780" s="9">
        <f t="shared" si="175"/>
        <v>41877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42301</v>
      </c>
      <c r="T2781" s="9">
        <f t="shared" si="175"/>
        <v>42331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</v>
      </c>
      <c r="T2782" s="9">
        <f t="shared" si="175"/>
        <v>42804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42019</v>
      </c>
      <c r="T2783" s="9">
        <f t="shared" si="175"/>
        <v>42047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42027</v>
      </c>
      <c r="T2784" s="9">
        <f t="shared" si="175"/>
        <v>42052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42104</v>
      </c>
      <c r="T2785" s="9">
        <f t="shared" si="175"/>
        <v>42118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41921</v>
      </c>
      <c r="T2786" s="9">
        <f t="shared" si="175"/>
        <v>41942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42558</v>
      </c>
      <c r="T2787" s="9">
        <f t="shared" si="175"/>
        <v>42588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41816</v>
      </c>
      <c r="T2788" s="9">
        <f t="shared" si="175"/>
        <v>41830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</v>
      </c>
      <c r="T2789" s="9">
        <f t="shared" si="175"/>
        <v>41838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42551</v>
      </c>
      <c r="T2790" s="9">
        <f t="shared" si="175"/>
        <v>42581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42056</v>
      </c>
      <c r="T2791" s="9">
        <f t="shared" si="175"/>
        <v>42075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42017</v>
      </c>
      <c r="T2792" s="9">
        <f t="shared" si="175"/>
        <v>42047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42592</v>
      </c>
      <c r="T2793" s="9">
        <f t="shared" si="175"/>
        <v>42622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</v>
      </c>
      <c r="T2794" s="9">
        <f t="shared" si="175"/>
        <v>42228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</v>
      </c>
      <c r="T2795" s="9">
        <f t="shared" si="175"/>
        <v>42206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42417</v>
      </c>
      <c r="T2796" s="9">
        <f t="shared" si="175"/>
        <v>42433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41781</v>
      </c>
      <c r="T2797" s="9">
        <f t="shared" si="175"/>
        <v>41797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41796</v>
      </c>
      <c r="T2798" s="9">
        <f t="shared" si="175"/>
        <v>41826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41799</v>
      </c>
      <c r="T2799" s="9">
        <f t="shared" si="175"/>
        <v>41829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42202</v>
      </c>
      <c r="T2800" s="9">
        <f t="shared" si="175"/>
        <v>42217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</v>
      </c>
      <c r="T2801" s="9">
        <f t="shared" si="175"/>
        <v>42539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41949</v>
      </c>
      <c r="T2802" s="9">
        <f t="shared" si="175"/>
        <v>42009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</v>
      </c>
      <c r="T2803" s="9">
        <f t="shared" si="175"/>
        <v>41922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42193</v>
      </c>
      <c r="T2804" s="9">
        <f t="shared" si="175"/>
        <v>42223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42158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</v>
      </c>
      <c r="T2806" s="9">
        <f t="shared" si="175"/>
        <v>41911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42214</v>
      </c>
      <c r="T2807" s="9">
        <f t="shared" si="175"/>
        <v>42239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</v>
      </c>
      <c r="T2808" s="9">
        <f t="shared" si="175"/>
        <v>42221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42155</v>
      </c>
      <c r="T2809" s="9">
        <f t="shared" si="175"/>
        <v>42185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42209</v>
      </c>
      <c r="T2810" s="9">
        <f t="shared" si="175"/>
        <v>42239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</v>
      </c>
      <c r="T2811" s="9">
        <f t="shared" si="175"/>
        <v>42460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41759</v>
      </c>
      <c r="T2812" s="9">
        <f t="shared" si="175"/>
        <v>41791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</v>
      </c>
      <c r="T2813" s="9">
        <f t="shared" si="175"/>
        <v>42058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42055</v>
      </c>
      <c r="T2814" s="9">
        <f t="shared" si="175"/>
        <v>42100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42694</v>
      </c>
      <c r="T2815" s="9">
        <f t="shared" si="175"/>
        <v>42719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</v>
      </c>
      <c r="T2816" s="9">
        <f t="shared" si="175"/>
        <v>42133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42560</v>
      </c>
      <c r="T2817" s="9">
        <f t="shared" si="175"/>
        <v>42590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ROUND((E2818/D2818)*100,0)</f>
        <v>142</v>
      </c>
      <c r="P2818">
        <f t="shared" ref="P2818:P2881" si="177">ROUND((E2818/L2818),2)</f>
        <v>25.13</v>
      </c>
      <c r="Q2818" t="s">
        <v>8316</v>
      </c>
      <c r="R2818" t="s">
        <v>8317</v>
      </c>
      <c r="S2818" s="9">
        <f t="shared" ref="S2818:S2881" si="178">ROUND((((J2818/60)/60)/24)+DATE(1970,1,1),0)</f>
        <v>42188</v>
      </c>
      <c r="T2818" s="9">
        <f t="shared" ref="T2818:T2881" si="179">ROUND((((I2818/60)/60)/24)+DATE(1970,1,1),0)</f>
        <v>42219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23.64</v>
      </c>
      <c r="Q2819" t="s">
        <v>8316</v>
      </c>
      <c r="R2819" t="s">
        <v>8317</v>
      </c>
      <c r="S2819" s="9">
        <f t="shared" si="178"/>
        <v>42024</v>
      </c>
      <c r="T2819" s="9">
        <f t="shared" si="179"/>
        <v>42064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42251</v>
      </c>
      <c r="T2820" s="9">
        <f t="shared" si="179"/>
        <v>42271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42140</v>
      </c>
      <c r="T2821" s="9">
        <f t="shared" si="179"/>
        <v>42170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42402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41876</v>
      </c>
      <c r="T2823" s="9">
        <f t="shared" si="179"/>
        <v>41906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42061</v>
      </c>
      <c r="T2824" s="9">
        <f t="shared" si="179"/>
        <v>42091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42067</v>
      </c>
      <c r="T2825" s="9">
        <f t="shared" si="179"/>
        <v>42095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</v>
      </c>
      <c r="T2826" s="9">
        <f t="shared" si="179"/>
        <v>42168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42313</v>
      </c>
      <c r="T2827" s="9">
        <f t="shared" si="179"/>
        <v>42343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42171</v>
      </c>
      <c r="T2828" s="9">
        <f t="shared" si="179"/>
        <v>42195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42495</v>
      </c>
      <c r="T2829" s="9">
        <f t="shared" si="179"/>
        <v>42525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</v>
      </c>
      <c r="T2830" s="9">
        <f t="shared" si="179"/>
        <v>42280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</v>
      </c>
      <c r="T2831" s="9">
        <f t="shared" si="179"/>
        <v>42523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41759</v>
      </c>
      <c r="T2832" s="9">
        <f t="shared" si="179"/>
        <v>41771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42172</v>
      </c>
      <c r="T2833" s="9">
        <f t="shared" si="179"/>
        <v>42202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41939</v>
      </c>
      <c r="T2834" s="9">
        <f t="shared" si="179"/>
        <v>41967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42268</v>
      </c>
      <c r="T2835" s="9">
        <f t="shared" si="179"/>
        <v>42288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42020</v>
      </c>
      <c r="T2836" s="9">
        <f t="shared" si="179"/>
        <v>42035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42314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</v>
      </c>
      <c r="T2838" s="9">
        <f t="shared" si="179"/>
        <v>42784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42308</v>
      </c>
      <c r="T2839" s="9">
        <f t="shared" si="179"/>
        <v>42348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41843</v>
      </c>
      <c r="T2840" s="9">
        <f t="shared" si="179"/>
        <v>41865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</v>
      </c>
      <c r="T2841" s="9">
        <f t="shared" si="179"/>
        <v>41876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42060</v>
      </c>
      <c r="T2842" s="9">
        <f t="shared" si="179"/>
        <v>42082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42292</v>
      </c>
      <c r="T2843" s="9">
        <f t="shared" si="179"/>
        <v>42352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41785</v>
      </c>
      <c r="T2844" s="9">
        <f t="shared" si="179"/>
        <v>41811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42493</v>
      </c>
      <c r="T2845" s="9">
        <f t="shared" si="179"/>
        <v>42534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42710</v>
      </c>
      <c r="T2846" s="9">
        <f t="shared" si="179"/>
        <v>42740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42103</v>
      </c>
      <c r="T2847" s="9">
        <f t="shared" si="179"/>
        <v>42163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42109</v>
      </c>
      <c r="T2848" s="9">
        <f t="shared" si="179"/>
        <v>42154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42454</v>
      </c>
      <c r="T2849" s="9">
        <f t="shared" si="179"/>
        <v>42514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42124</v>
      </c>
      <c r="T2850" s="9">
        <f t="shared" si="179"/>
        <v>42154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</v>
      </c>
      <c r="T2851" s="9">
        <f t="shared" si="179"/>
        <v>42483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41858</v>
      </c>
      <c r="T2852" s="9">
        <f t="shared" si="179"/>
        <v>41888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42390</v>
      </c>
      <c r="T2853" s="9">
        <f t="shared" si="179"/>
        <v>42399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41781</v>
      </c>
      <c r="T2854" s="9">
        <f t="shared" si="179"/>
        <v>41811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41836</v>
      </c>
      <c r="T2855" s="9">
        <f t="shared" si="179"/>
        <v>41896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42112</v>
      </c>
      <c r="T2856" s="9">
        <f t="shared" si="179"/>
        <v>42132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</v>
      </c>
      <c r="T2857" s="9">
        <f t="shared" si="179"/>
        <v>42399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42165</v>
      </c>
      <c r="T2858" s="9">
        <f t="shared" si="179"/>
        <v>42225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42727</v>
      </c>
      <c r="T2859" s="9">
        <f t="shared" si="179"/>
        <v>42787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41955</v>
      </c>
      <c r="T2860" s="9">
        <f t="shared" si="179"/>
        <v>41978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</v>
      </c>
      <c r="T2861" s="9">
        <f t="shared" si="179"/>
        <v>42293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42481</v>
      </c>
      <c r="T2862" s="9">
        <f t="shared" si="179"/>
        <v>42541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42258</v>
      </c>
      <c r="T2863" s="9">
        <f t="shared" si="179"/>
        <v>42272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41785</v>
      </c>
      <c r="T2864" s="9">
        <f t="shared" si="179"/>
        <v>41815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41832</v>
      </c>
      <c r="T2865" s="9">
        <f t="shared" si="179"/>
        <v>41892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42173</v>
      </c>
      <c r="T2866" s="9">
        <f t="shared" si="179"/>
        <v>42203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41950</v>
      </c>
      <c r="T2867" s="9">
        <f t="shared" si="179"/>
        <v>42010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42628</v>
      </c>
      <c r="T2868" s="9">
        <f t="shared" si="179"/>
        <v>42658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</v>
      </c>
      <c r="T2869" s="9">
        <f t="shared" si="179"/>
        <v>42555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42619</v>
      </c>
      <c r="T2870" s="9">
        <f t="shared" si="179"/>
        <v>42649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42541</v>
      </c>
      <c r="T2871" s="9">
        <f t="shared" si="179"/>
        <v>42571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41746</v>
      </c>
      <c r="T2872" s="9">
        <f t="shared" si="179"/>
        <v>41776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41975</v>
      </c>
      <c r="T2873" s="9">
        <f t="shared" si="179"/>
        <v>41995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42115</v>
      </c>
      <c r="T2874" s="9">
        <f t="shared" si="179"/>
        <v>42175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42003</v>
      </c>
      <c r="T2875" s="9">
        <f t="shared" si="179"/>
        <v>42033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42723</v>
      </c>
      <c r="T2876" s="9">
        <f t="shared" si="179"/>
        <v>42753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42465</v>
      </c>
      <c r="T2877" s="9">
        <f t="shared" si="179"/>
        <v>42495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42172</v>
      </c>
      <c r="T2878" s="9">
        <f t="shared" si="179"/>
        <v>42202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42673</v>
      </c>
      <c r="T2879" s="9">
        <f t="shared" si="179"/>
        <v>42705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42129</v>
      </c>
      <c r="T2880" s="9">
        <f t="shared" si="179"/>
        <v>42189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42360</v>
      </c>
      <c r="T2881" s="9">
        <f t="shared" si="179"/>
        <v>42390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ROUND((E2882/D2882)*100,0)</f>
        <v>23</v>
      </c>
      <c r="P2882">
        <f t="shared" ref="P2882:P2945" si="181">ROUND((E2882/L2882),2)</f>
        <v>96.55</v>
      </c>
      <c r="Q2882" t="s">
        <v>8316</v>
      </c>
      <c r="R2882" t="s">
        <v>8317</v>
      </c>
      <c r="S2882" s="9">
        <f t="shared" ref="S2882:S2945" si="182">ROUND((((J2882/60)/60)/24)+DATE(1970,1,1),0)</f>
        <v>42193</v>
      </c>
      <c r="T2882" s="9">
        <f t="shared" ref="T2882:T2945" si="183">ROUND((((I2882/60)/60)/24)+DATE(1970,1,1),0)</f>
        <v>42237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t="s">
        <v>8316</v>
      </c>
      <c r="R2883" t="s">
        <v>8317</v>
      </c>
      <c r="S2883" s="9">
        <f t="shared" si="182"/>
        <v>41917</v>
      </c>
      <c r="T2883" s="9">
        <f t="shared" si="183"/>
        <v>41977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42462</v>
      </c>
      <c r="T2884" s="9">
        <f t="shared" si="183"/>
        <v>42492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42371</v>
      </c>
      <c r="T2885" s="9">
        <f t="shared" si="183"/>
        <v>42406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41949</v>
      </c>
      <c r="T2886" s="9">
        <f t="shared" si="183"/>
        <v>41979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</v>
      </c>
      <c r="T2887" s="9">
        <f t="shared" si="183"/>
        <v>42077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42262</v>
      </c>
      <c r="T2888" s="9">
        <f t="shared" si="183"/>
        <v>42266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</v>
      </c>
      <c r="T2889" s="9">
        <f t="shared" si="183"/>
        <v>42015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41923</v>
      </c>
      <c r="T2890" s="9">
        <f t="shared" si="183"/>
        <v>41930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41851</v>
      </c>
      <c r="T2891" s="9">
        <f t="shared" si="183"/>
        <v>41881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41832</v>
      </c>
      <c r="T2892" s="9">
        <f t="shared" si="183"/>
        <v>41860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42416</v>
      </c>
      <c r="T2893" s="9">
        <f t="shared" si="183"/>
        <v>42476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41870</v>
      </c>
      <c r="T2894" s="9">
        <f t="shared" si="183"/>
        <v>41877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41954</v>
      </c>
      <c r="T2895" s="9">
        <f t="shared" si="183"/>
        <v>42013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42038</v>
      </c>
      <c r="T2896" s="9">
        <f t="shared" si="183"/>
        <v>42098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41812</v>
      </c>
      <c r="T2897" s="9">
        <f t="shared" si="183"/>
        <v>41813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42702</v>
      </c>
      <c r="T2898" s="9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42259</v>
      </c>
      <c r="T2899" s="9">
        <f t="shared" si="183"/>
        <v>42289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42279</v>
      </c>
      <c r="T2900" s="9">
        <f t="shared" si="183"/>
        <v>42309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42515</v>
      </c>
      <c r="T2901" s="9">
        <f t="shared" si="183"/>
        <v>42575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</v>
      </c>
      <c r="T2902" s="9">
        <f t="shared" si="183"/>
        <v>41860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41983</v>
      </c>
      <c r="T2903" s="9">
        <f t="shared" si="183"/>
        <v>42043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</v>
      </c>
      <c r="T2904" s="9">
        <f t="shared" si="183"/>
        <v>42240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</v>
      </c>
      <c r="T2905" s="9">
        <f t="shared" si="183"/>
        <v>42256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41941</v>
      </c>
      <c r="T2906" s="9">
        <f t="shared" si="183"/>
        <v>41953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42606</v>
      </c>
      <c r="T2907" s="9">
        <f t="shared" si="183"/>
        <v>42620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42200</v>
      </c>
      <c r="T2908" s="9">
        <f t="shared" si="183"/>
        <v>42217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42445</v>
      </c>
      <c r="T2909" s="9">
        <f t="shared" si="183"/>
        <v>42505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42500</v>
      </c>
      <c r="T2910" s="9">
        <f t="shared" si="183"/>
        <v>42530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</v>
      </c>
      <c r="T2911" s="9">
        <f t="shared" si="183"/>
        <v>41969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42108</v>
      </c>
      <c r="T2912" s="9">
        <f t="shared" si="183"/>
        <v>42168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42143</v>
      </c>
      <c r="T2913" s="9">
        <f t="shared" si="183"/>
        <v>42183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42354</v>
      </c>
      <c r="T2914" s="9">
        <f t="shared" si="183"/>
        <v>42384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41829</v>
      </c>
      <c r="T2915" s="9">
        <f t="shared" si="183"/>
        <v>41889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42018</v>
      </c>
      <c r="T2916" s="9">
        <f t="shared" si="183"/>
        <v>42078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</v>
      </c>
      <c r="T2917" s="9">
        <f t="shared" si="183"/>
        <v>42445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</v>
      </c>
      <c r="T2918" s="9">
        <f t="shared" si="183"/>
        <v>41778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</v>
      </c>
      <c r="T2919" s="9">
        <f t="shared" si="183"/>
        <v>42263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42279</v>
      </c>
      <c r="T2920" s="9">
        <f t="shared" si="183"/>
        <v>42307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41827</v>
      </c>
      <c r="T2921" s="9">
        <f t="shared" si="183"/>
        <v>41857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42059</v>
      </c>
      <c r="T2922" s="9">
        <f t="shared" si="183"/>
        <v>42089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41878</v>
      </c>
      <c r="T2923" s="9">
        <f t="shared" si="183"/>
        <v>41908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42098</v>
      </c>
      <c r="T2924" s="9">
        <f t="shared" si="183"/>
        <v>42143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</v>
      </c>
      <c r="T2925" s="9">
        <f t="shared" si="183"/>
        <v>42028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42104</v>
      </c>
      <c r="T2926" s="9">
        <f t="shared" si="183"/>
        <v>42133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41864</v>
      </c>
      <c r="T2927" s="9">
        <f t="shared" si="183"/>
        <v>41894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42045</v>
      </c>
      <c r="T2928" s="9">
        <f t="shared" si="183"/>
        <v>42059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41807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42404</v>
      </c>
      <c r="T2930" s="9">
        <f t="shared" si="183"/>
        <v>42434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41755</v>
      </c>
      <c r="T2931" s="9">
        <f t="shared" si="183"/>
        <v>41785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42102</v>
      </c>
      <c r="T2932" s="9">
        <f t="shared" si="183"/>
        <v>42132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</v>
      </c>
      <c r="T2933" s="9">
        <f t="shared" si="183"/>
        <v>41897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42025</v>
      </c>
      <c r="T2934" s="9">
        <f t="shared" si="183"/>
        <v>42056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42496</v>
      </c>
      <c r="T2935" s="9">
        <f t="shared" si="183"/>
        <v>42526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41776</v>
      </c>
      <c r="T2936" s="9">
        <f t="shared" si="183"/>
        <v>41806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42554</v>
      </c>
      <c r="T2937" s="9">
        <f t="shared" si="183"/>
        <v>42612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41913</v>
      </c>
      <c r="T2938" s="9">
        <f t="shared" si="183"/>
        <v>41925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</v>
      </c>
      <c r="T2939" s="9">
        <f t="shared" si="183"/>
        <v>41833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42005</v>
      </c>
      <c r="T2940" s="9">
        <f t="shared" si="183"/>
        <v>42035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41846</v>
      </c>
      <c r="T2941" s="9">
        <f t="shared" si="183"/>
        <v>41879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41983</v>
      </c>
      <c r="T2942" s="9">
        <f t="shared" si="183"/>
        <v>42023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42035</v>
      </c>
      <c r="T2943" s="9">
        <f t="shared" si="183"/>
        <v>42065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42335</v>
      </c>
      <c r="T2944" s="9">
        <f t="shared" si="183"/>
        <v>42355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42077</v>
      </c>
      <c r="T2945" s="9">
        <f t="shared" si="183"/>
        <v>42107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ROUND((E2946/D2946)*100,0)</f>
        <v>1</v>
      </c>
      <c r="P2946">
        <f t="shared" ref="P2946:P3009" si="185">ROUND((E2946/L2946),2)</f>
        <v>100</v>
      </c>
      <c r="Q2946" t="s">
        <v>8316</v>
      </c>
      <c r="R2946" t="s">
        <v>8356</v>
      </c>
      <c r="S2946" s="9">
        <f t="shared" ref="S2946:S3009" si="186">ROUND((((J2946/60)/60)/24)+DATE(1970,1,1),0)</f>
        <v>42133</v>
      </c>
      <c r="T2946" s="9">
        <f t="shared" ref="T2946:T3009" si="187">ROUND((((I2946/60)/60)/24)+DATE(1970,1,1),0)</f>
        <v>42163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t="s">
        <v>8316</v>
      </c>
      <c r="R2947" t="s">
        <v>8356</v>
      </c>
      <c r="S2947" s="9">
        <f t="shared" si="186"/>
        <v>42118</v>
      </c>
      <c r="T2947" s="9">
        <f t="shared" si="187"/>
        <v>42148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42568</v>
      </c>
      <c r="T2948" s="9">
        <f t="shared" si="187"/>
        <v>42598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42650</v>
      </c>
      <c r="T2949" s="9">
        <f t="shared" si="187"/>
        <v>42699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42098</v>
      </c>
      <c r="T2950" s="9">
        <f t="shared" si="187"/>
        <v>42158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42298</v>
      </c>
      <c r="T2951" s="9">
        <f t="shared" si="187"/>
        <v>42328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</v>
      </c>
      <c r="T2952" s="9">
        <f t="shared" si="187"/>
        <v>42392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41873</v>
      </c>
      <c r="T2953" s="9">
        <f t="shared" si="187"/>
        <v>41918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42629</v>
      </c>
      <c r="T2954" s="9">
        <f t="shared" si="187"/>
        <v>42660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42256</v>
      </c>
      <c r="T2955" s="9">
        <f t="shared" si="187"/>
        <v>42286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42791</v>
      </c>
      <c r="T2956" s="9">
        <f t="shared" si="187"/>
        <v>42811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42142</v>
      </c>
      <c r="T2957" s="9">
        <f t="shared" si="187"/>
        <v>42172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42465</v>
      </c>
      <c r="T2958" s="9">
        <f t="shared" si="187"/>
        <v>42495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42031</v>
      </c>
      <c r="T2959" s="9">
        <f t="shared" si="187"/>
        <v>42091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42439</v>
      </c>
      <c r="T2960" s="9">
        <f t="shared" si="187"/>
        <v>42499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42498</v>
      </c>
      <c r="T2961" s="9">
        <f t="shared" si="187"/>
        <v>42528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41864</v>
      </c>
      <c r="T2962" s="9">
        <f t="shared" si="187"/>
        <v>41894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</v>
      </c>
      <c r="T2963" s="9">
        <f t="shared" si="187"/>
        <v>42089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</v>
      </c>
      <c r="T2964" s="9">
        <f t="shared" si="187"/>
        <v>42064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</v>
      </c>
      <c r="T2965" s="9">
        <f t="shared" si="187"/>
        <v>42187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41828</v>
      </c>
      <c r="T2966" s="9">
        <f t="shared" si="187"/>
        <v>41858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42163</v>
      </c>
      <c r="T2967" s="9">
        <f t="shared" si="187"/>
        <v>42193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42234</v>
      </c>
      <c r="T2968" s="9">
        <f t="shared" si="187"/>
        <v>42264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42042</v>
      </c>
      <c r="T2969" s="9">
        <f t="shared" si="187"/>
        <v>42072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42586</v>
      </c>
      <c r="T2970" s="9">
        <f t="shared" si="187"/>
        <v>42599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42098</v>
      </c>
      <c r="T2971" s="9">
        <f t="shared" si="187"/>
        <v>42128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41809</v>
      </c>
      <c r="T2972" s="9">
        <f t="shared" si="187"/>
        <v>41839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41853</v>
      </c>
      <c r="T2973" s="9">
        <f t="shared" si="187"/>
        <v>41883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42694</v>
      </c>
      <c r="T2974" s="9">
        <f t="shared" si="187"/>
        <v>42709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42342</v>
      </c>
      <c r="T2975" s="9">
        <f t="shared" si="187"/>
        <v>42370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41880</v>
      </c>
      <c r="T2976" s="9">
        <f t="shared" si="187"/>
        <v>41908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41942</v>
      </c>
      <c r="T2977" s="9">
        <f t="shared" si="187"/>
        <v>41970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42426</v>
      </c>
      <c r="T2978" s="9">
        <f t="shared" si="187"/>
        <v>42443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42027</v>
      </c>
      <c r="T2979" s="9">
        <f t="shared" si="187"/>
        <v>42086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41923</v>
      </c>
      <c r="T2980" s="9">
        <f t="shared" si="187"/>
        <v>41932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41994</v>
      </c>
      <c r="T2981" s="9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42220</v>
      </c>
      <c r="T2982" s="9">
        <f t="shared" si="187"/>
        <v>42240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42226</v>
      </c>
      <c r="T2983" s="9">
        <f t="shared" si="187"/>
        <v>42271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42382</v>
      </c>
      <c r="T2984" s="9">
        <f t="shared" si="187"/>
        <v>42412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41895</v>
      </c>
      <c r="T2985" s="9">
        <f t="shared" si="187"/>
        <v>41955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</v>
      </c>
      <c r="T2986" s="9">
        <f t="shared" si="187"/>
        <v>42606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42655</v>
      </c>
      <c r="T2987" s="9">
        <f t="shared" si="187"/>
        <v>42674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42432</v>
      </c>
      <c r="T2988" s="9">
        <f t="shared" si="187"/>
        <v>42491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</v>
      </c>
      <c r="T2990" s="9">
        <f t="shared" si="187"/>
        <v>42541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</v>
      </c>
      <c r="T2991" s="9">
        <f t="shared" si="187"/>
        <v>42359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42342</v>
      </c>
      <c r="T2992" s="9">
        <f t="shared" si="187"/>
        <v>42377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42741</v>
      </c>
      <c r="T2993" s="9">
        <f t="shared" si="187"/>
        <v>42763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42623</v>
      </c>
      <c r="T2994" s="9">
        <f t="shared" si="187"/>
        <v>42653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42391</v>
      </c>
      <c r="T2995" s="9">
        <f t="shared" si="187"/>
        <v>42421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</v>
      </c>
      <c r="T2996" s="9">
        <f t="shared" si="187"/>
        <v>41915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42725</v>
      </c>
      <c r="T2997" s="9">
        <f t="shared" si="187"/>
        <v>42755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42091</v>
      </c>
      <c r="T2998" s="9">
        <f t="shared" si="187"/>
        <v>42151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42776</v>
      </c>
      <c r="T2999" s="9">
        <f t="shared" si="187"/>
        <v>42793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41778</v>
      </c>
      <c r="T3000" s="9">
        <f t="shared" si="187"/>
        <v>41806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42781</v>
      </c>
      <c r="T3001" s="9">
        <f t="shared" si="187"/>
        <v>42795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42753</v>
      </c>
      <c r="T3002" s="9">
        <f t="shared" si="187"/>
        <v>42767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42535</v>
      </c>
      <c r="T3003" s="9">
        <f t="shared" si="187"/>
        <v>42565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41240</v>
      </c>
      <c r="T3004" s="9">
        <f t="shared" si="187"/>
        <v>41270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42399</v>
      </c>
      <c r="T3005" s="9">
        <f t="shared" si="187"/>
        <v>42430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41929</v>
      </c>
      <c r="T3006" s="9">
        <f t="shared" si="187"/>
        <v>41959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41889</v>
      </c>
      <c r="T3007" s="9">
        <f t="shared" si="187"/>
        <v>41919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41958</v>
      </c>
      <c r="T3008" s="9">
        <f t="shared" si="187"/>
        <v>41988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</v>
      </c>
      <c r="T3009" s="9">
        <f t="shared" si="187"/>
        <v>42119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ROUND((E3010/D3010)*100,0)</f>
        <v>101</v>
      </c>
      <c r="P3010">
        <f t="shared" ref="P3010:P3073" si="189">ROUND((E3010/L3010),2)</f>
        <v>116.73</v>
      </c>
      <c r="Q3010" t="s">
        <v>8316</v>
      </c>
      <c r="R3010" t="s">
        <v>8356</v>
      </c>
      <c r="S3010" s="9">
        <f t="shared" ref="S3010:S3073" si="190">ROUND((((J3010/60)/60)/24)+DATE(1970,1,1),0)</f>
        <v>42360</v>
      </c>
      <c r="T3010" s="9">
        <f t="shared" ref="T3010:T3073" si="191">ROUND((((I3010/60)/60)/24)+DATE(1970,1,1),0)</f>
        <v>42390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>
        <f t="shared" si="189"/>
        <v>233.9</v>
      </c>
      <c r="Q3011" t="s">
        <v>8316</v>
      </c>
      <c r="R3011" t="s">
        <v>8356</v>
      </c>
      <c r="S3011" s="9">
        <f t="shared" si="190"/>
        <v>41940</v>
      </c>
      <c r="T3011" s="9">
        <f t="shared" si="191"/>
        <v>41970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41997</v>
      </c>
      <c r="T3012" s="9">
        <f t="shared" si="191"/>
        <v>42057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</v>
      </c>
      <c r="T3013" s="9">
        <f t="shared" si="191"/>
        <v>42362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42025</v>
      </c>
      <c r="T3014" s="9">
        <f t="shared" si="191"/>
        <v>42046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42147</v>
      </c>
      <c r="T3015" s="9">
        <f t="shared" si="191"/>
        <v>42177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41920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41786</v>
      </c>
      <c r="T3017" s="9">
        <f t="shared" si="191"/>
        <v>41801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41779</v>
      </c>
      <c r="T3018" s="9">
        <f t="shared" si="191"/>
        <v>41839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41842</v>
      </c>
      <c r="T3019" s="9">
        <f t="shared" si="191"/>
        <v>41872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</v>
      </c>
      <c r="T3020" s="9">
        <f t="shared" si="191"/>
        <v>42206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41759</v>
      </c>
      <c r="T3021" s="9">
        <f t="shared" si="191"/>
        <v>41786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42171</v>
      </c>
      <c r="T3022" s="9">
        <f t="shared" si="191"/>
        <v>42231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42661</v>
      </c>
      <c r="T3023" s="9">
        <f t="shared" si="191"/>
        <v>42696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42565</v>
      </c>
      <c r="T3024" s="9">
        <f t="shared" si="191"/>
        <v>42610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42122</v>
      </c>
      <c r="T3025" s="9">
        <f t="shared" si="191"/>
        <v>42167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41159</v>
      </c>
      <c r="T3026" s="9">
        <f t="shared" si="191"/>
        <v>41189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41762</v>
      </c>
      <c r="T3027" s="9">
        <f t="shared" si="191"/>
        <v>41790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</v>
      </c>
      <c r="T3028" s="9">
        <f t="shared" si="191"/>
        <v>42797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42054</v>
      </c>
      <c r="T3029" s="9">
        <f t="shared" si="191"/>
        <v>42084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</v>
      </c>
      <c r="T3030" s="9">
        <f t="shared" si="191"/>
        <v>42597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41933</v>
      </c>
      <c r="T3031" s="9">
        <f t="shared" si="191"/>
        <v>41961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42234</v>
      </c>
      <c r="T3032" s="9">
        <f t="shared" si="191"/>
        <v>42264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42598</v>
      </c>
      <c r="T3033" s="9">
        <f t="shared" si="191"/>
        <v>42658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</v>
      </c>
      <c r="T3034" s="9">
        <f t="shared" si="191"/>
        <v>42258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42570</v>
      </c>
      <c r="T3035" s="9">
        <f t="shared" si="191"/>
        <v>42600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42645</v>
      </c>
      <c r="T3036" s="9">
        <f t="shared" si="191"/>
        <v>42675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41369</v>
      </c>
      <c r="T3037" s="9">
        <f t="shared" si="191"/>
        <v>41399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41467</v>
      </c>
      <c r="T3038" s="9">
        <f t="shared" si="191"/>
        <v>41502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40379</v>
      </c>
      <c r="T3039" s="9">
        <f t="shared" si="191"/>
        <v>40453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</v>
      </c>
      <c r="T3040" s="9">
        <f t="shared" si="191"/>
        <v>42433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41611</v>
      </c>
      <c r="T3041" s="9">
        <f t="shared" si="191"/>
        <v>41637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42178</v>
      </c>
      <c r="T3042" s="9">
        <f t="shared" si="191"/>
        <v>42182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42360</v>
      </c>
      <c r="T3043" s="9">
        <f t="shared" si="191"/>
        <v>42390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42254</v>
      </c>
      <c r="T3044" s="9">
        <f t="shared" si="191"/>
        <v>42284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42083</v>
      </c>
      <c r="T3045" s="9">
        <f t="shared" si="191"/>
        <v>42110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42388</v>
      </c>
      <c r="T3046" s="9">
        <f t="shared" si="191"/>
        <v>42403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41843</v>
      </c>
      <c r="T3047" s="9">
        <f t="shared" si="191"/>
        <v>41873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41863</v>
      </c>
      <c r="T3048" s="9">
        <f t="shared" si="191"/>
        <v>41892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42444</v>
      </c>
      <c r="T3049" s="9">
        <f t="shared" si="191"/>
        <v>42488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41976</v>
      </c>
      <c r="T3050" s="9">
        <f t="shared" si="191"/>
        <v>42005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42139</v>
      </c>
      <c r="T3051" s="9">
        <f t="shared" si="191"/>
        <v>42169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42465</v>
      </c>
      <c r="T3052" s="9">
        <f t="shared" si="191"/>
        <v>42495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</v>
      </c>
      <c r="T3053" s="9">
        <f t="shared" si="191"/>
        <v>42774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42123</v>
      </c>
      <c r="T3054" s="9">
        <f t="shared" si="191"/>
        <v>42153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41863</v>
      </c>
      <c r="T3055" s="9">
        <f t="shared" si="191"/>
        <v>41914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42028</v>
      </c>
      <c r="T3056" s="9">
        <f t="shared" si="191"/>
        <v>42065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41954</v>
      </c>
      <c r="T3057" s="9">
        <f t="shared" si="191"/>
        <v>42014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41852</v>
      </c>
      <c r="T3058" s="9">
        <f t="shared" si="191"/>
        <v>41912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42434</v>
      </c>
      <c r="T3059" s="9">
        <f t="shared" si="191"/>
        <v>42464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</v>
      </c>
      <c r="T3060" s="9">
        <f t="shared" si="191"/>
        <v>42510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41830</v>
      </c>
      <c r="T3061" s="9">
        <f t="shared" si="191"/>
        <v>41860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</v>
      </c>
      <c r="T3062" s="9">
        <f t="shared" si="191"/>
        <v>42275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41835</v>
      </c>
      <c r="T3063" s="9">
        <f t="shared" si="191"/>
        <v>41865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42249</v>
      </c>
      <c r="T3064" s="9">
        <f t="shared" si="191"/>
        <v>42278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42631</v>
      </c>
      <c r="T3065" s="9">
        <f t="shared" si="191"/>
        <v>42666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42299</v>
      </c>
      <c r="T3066" s="9">
        <f t="shared" si="191"/>
        <v>42330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</v>
      </c>
      <c r="T3067" s="9">
        <f t="shared" si="191"/>
        <v>41850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</v>
      </c>
      <c r="T3068" s="9">
        <f t="shared" si="191"/>
        <v>42561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42227</v>
      </c>
      <c r="T3069" s="9">
        <f t="shared" si="191"/>
        <v>42257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42264</v>
      </c>
      <c r="T3070" s="9">
        <f t="shared" si="191"/>
        <v>42294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41958</v>
      </c>
      <c r="T3071" s="9">
        <f t="shared" si="191"/>
        <v>41988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42691</v>
      </c>
      <c r="T3072" s="9">
        <f t="shared" si="191"/>
        <v>42712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42098</v>
      </c>
      <c r="T3073" s="9">
        <f t="shared" si="191"/>
        <v>42115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ROUND((E3074/D3074)*100,0)</f>
        <v>0</v>
      </c>
      <c r="P3074">
        <f t="shared" ref="P3074:P3137" si="193">ROUND((E3074/L3074),2)</f>
        <v>1</v>
      </c>
      <c r="Q3074" t="s">
        <v>8316</v>
      </c>
      <c r="R3074" t="s">
        <v>8356</v>
      </c>
      <c r="S3074" s="9">
        <f t="shared" ref="S3074:S3137" si="194">ROUND((((J3074/60)/60)/24)+DATE(1970,1,1),0)</f>
        <v>42659</v>
      </c>
      <c r="T3074" s="9">
        <f t="shared" ref="T3074:T3137" si="195">ROUND((((I3074/60)/60)/24)+DATE(1970,1,1),0)</f>
        <v>42673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>
        <f t="shared" si="193"/>
        <v>92.14</v>
      </c>
      <c r="Q3075" t="s">
        <v>8316</v>
      </c>
      <c r="R3075" t="s">
        <v>8356</v>
      </c>
      <c r="S3075" s="9">
        <f t="shared" si="194"/>
        <v>42112</v>
      </c>
      <c r="T3075" s="9">
        <f t="shared" si="195"/>
        <v>42170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42410</v>
      </c>
      <c r="T3076" s="9">
        <f t="shared" si="195"/>
        <v>42440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</v>
      </c>
      <c r="T3077" s="9">
        <f t="shared" si="195"/>
        <v>42601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42227</v>
      </c>
      <c r="T3078" s="9">
        <f t="shared" si="195"/>
        <v>42287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42767</v>
      </c>
      <c r="T3079" s="9">
        <f t="shared" si="195"/>
        <v>42797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42031</v>
      </c>
      <c r="T3080" s="9">
        <f t="shared" si="195"/>
        <v>42061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42056</v>
      </c>
      <c r="T3081" s="9">
        <f t="shared" si="195"/>
        <v>42086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41940</v>
      </c>
      <c r="T3082" s="9">
        <f t="shared" si="195"/>
        <v>42000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</v>
      </c>
      <c r="T3083" s="9">
        <f t="shared" si="195"/>
        <v>42267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42294</v>
      </c>
      <c r="T3084" s="9">
        <f t="shared" si="195"/>
        <v>42324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41854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42101</v>
      </c>
      <c r="T3086" s="9">
        <f t="shared" si="195"/>
        <v>42130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42247</v>
      </c>
      <c r="T3087" s="9">
        <f t="shared" si="195"/>
        <v>42277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42174</v>
      </c>
      <c r="T3088" s="9">
        <f t="shared" si="195"/>
        <v>42234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</v>
      </c>
      <c r="T3089" s="9">
        <f t="shared" si="195"/>
        <v>42725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41982</v>
      </c>
      <c r="T3090" s="9">
        <f t="shared" si="195"/>
        <v>42013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42529</v>
      </c>
      <c r="T3091" s="9">
        <f t="shared" si="195"/>
        <v>42560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42066</v>
      </c>
      <c r="T3092" s="9">
        <f t="shared" si="195"/>
        <v>42126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42567</v>
      </c>
      <c r="T3093" s="9">
        <f t="shared" si="195"/>
        <v>42597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42256</v>
      </c>
      <c r="T3094" s="9">
        <f t="shared" si="195"/>
        <v>42293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41761</v>
      </c>
      <c r="T3095" s="9">
        <f t="shared" si="195"/>
        <v>41791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42208</v>
      </c>
      <c r="T3096" s="9">
        <f t="shared" si="195"/>
        <v>42268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</v>
      </c>
      <c r="T3097" s="9">
        <f t="shared" si="195"/>
        <v>42583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42115</v>
      </c>
      <c r="T3098" s="9">
        <f t="shared" si="195"/>
        <v>42145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42630</v>
      </c>
      <c r="T3099" s="9">
        <f t="shared" si="195"/>
        <v>42651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42360</v>
      </c>
      <c r="T3100" s="9">
        <f t="shared" si="195"/>
        <v>42408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</v>
      </c>
      <c r="T3101" s="9">
        <f t="shared" si="195"/>
        <v>42412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41903</v>
      </c>
      <c r="T3102" s="9">
        <f t="shared" si="195"/>
        <v>41933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</v>
      </c>
      <c r="T3103" s="9">
        <f t="shared" si="195"/>
        <v>42201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</v>
      </c>
      <c r="T3104" s="9">
        <f t="shared" si="195"/>
        <v>42605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</v>
      </c>
      <c r="T3105" s="9">
        <f t="shared" si="195"/>
        <v>42167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42007</v>
      </c>
      <c r="T3106" s="9">
        <f t="shared" si="195"/>
        <v>42038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41877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</v>
      </c>
      <c r="T3108" s="9">
        <f t="shared" si="195"/>
        <v>42264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42129</v>
      </c>
      <c r="T3109" s="9">
        <f t="shared" si="195"/>
        <v>42136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42063</v>
      </c>
      <c r="T3110" s="9">
        <f t="shared" si="195"/>
        <v>42123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41844</v>
      </c>
      <c r="T3111" s="9">
        <f t="shared" si="195"/>
        <v>41879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</v>
      </c>
      <c r="T3112" s="9">
        <f t="shared" si="195"/>
        <v>42785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41886</v>
      </c>
      <c r="T3113" s="9">
        <f t="shared" si="195"/>
        <v>41917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42615</v>
      </c>
      <c r="T3114" s="9">
        <f t="shared" si="195"/>
        <v>42675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42082</v>
      </c>
      <c r="T3115" s="9">
        <f t="shared" si="195"/>
        <v>42112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41844</v>
      </c>
      <c r="T3116" s="9">
        <f t="shared" si="195"/>
        <v>41904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</v>
      </c>
      <c r="T3117" s="9">
        <f t="shared" si="195"/>
        <v>42526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42082</v>
      </c>
      <c r="T3118" s="9">
        <f t="shared" si="195"/>
        <v>42096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</v>
      </c>
      <c r="T3119" s="9">
        <f t="shared" si="195"/>
        <v>42518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42535</v>
      </c>
      <c r="T3120" s="9">
        <f t="shared" si="195"/>
        <v>42554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</v>
      </c>
      <c r="T3121" s="9">
        <f t="shared" si="195"/>
        <v>42090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42436</v>
      </c>
      <c r="T3122" s="9">
        <f t="shared" si="195"/>
        <v>42496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41849</v>
      </c>
      <c r="T3123" s="9">
        <f t="shared" si="195"/>
        <v>41909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42679</v>
      </c>
      <c r="T3124" s="9">
        <f t="shared" si="195"/>
        <v>42684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42531</v>
      </c>
      <c r="T3125" s="9">
        <f t="shared" si="195"/>
        <v>42561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41978</v>
      </c>
      <c r="T3126" s="9">
        <f t="shared" si="195"/>
        <v>42038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42346</v>
      </c>
      <c r="T3127" s="9">
        <f t="shared" si="195"/>
        <v>42376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42427</v>
      </c>
      <c r="T3128" s="9">
        <f t="shared" si="195"/>
        <v>42457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42035</v>
      </c>
      <c r="T3129" s="9">
        <f t="shared" si="195"/>
        <v>42065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42781</v>
      </c>
      <c r="T3130" s="9">
        <f t="shared" si="195"/>
        <v>42811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42804</v>
      </c>
      <c r="T3131" s="9">
        <f t="shared" si="195"/>
        <v>42844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42809</v>
      </c>
      <c r="T3132" s="9">
        <f t="shared" si="195"/>
        <v>42839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42804</v>
      </c>
      <c r="T3133" s="9">
        <f t="shared" si="195"/>
        <v>42834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</v>
      </c>
      <c r="T3134" s="9">
        <f t="shared" si="195"/>
        <v>42846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42789</v>
      </c>
      <c r="T3135" s="9">
        <f t="shared" si="195"/>
        <v>42819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42801</v>
      </c>
      <c r="T3136" s="9">
        <f t="shared" si="195"/>
        <v>42822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42807</v>
      </c>
      <c r="T3137" s="9">
        <f t="shared" si="195"/>
        <v>42829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ROUND((E3138/D3138)*100,0)</f>
        <v>128</v>
      </c>
      <c r="P3138">
        <f t="shared" ref="P3138:P3201" si="197">ROUND((E3138/L3138),2)</f>
        <v>29.05</v>
      </c>
      <c r="Q3138" t="s">
        <v>8316</v>
      </c>
      <c r="R3138" t="s">
        <v>8317</v>
      </c>
      <c r="S3138" s="9">
        <f t="shared" ref="S3138:S3201" si="198">ROUND((((J3138/60)/60)/24)+DATE(1970,1,1),0)</f>
        <v>42789</v>
      </c>
      <c r="T3138" s="9">
        <f t="shared" ref="T3138:T3201" si="199">ROUND((((I3138/60)/60)/24)+DATE(1970,1,1),0)</f>
        <v>42826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</v>
      </c>
      <c r="P3139">
        <f t="shared" si="197"/>
        <v>50</v>
      </c>
      <c r="Q3139" t="s">
        <v>8316</v>
      </c>
      <c r="R3139" t="s">
        <v>8317</v>
      </c>
      <c r="S3139" s="9">
        <f t="shared" si="198"/>
        <v>42808</v>
      </c>
      <c r="T3139" s="9">
        <f t="shared" si="199"/>
        <v>42859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42810</v>
      </c>
      <c r="T3140" s="9">
        <f t="shared" si="199"/>
        <v>42829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</v>
      </c>
      <c r="T3141" s="9">
        <f t="shared" si="199"/>
        <v>42819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42803</v>
      </c>
      <c r="T3142" s="9">
        <f t="shared" si="199"/>
        <v>42833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42801</v>
      </c>
      <c r="T3143" s="9">
        <f t="shared" si="199"/>
        <v>42842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42784</v>
      </c>
      <c r="T3144" s="9">
        <f t="shared" si="199"/>
        <v>42813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</v>
      </c>
      <c r="T3145" s="9">
        <f t="shared" si="199"/>
        <v>42834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42797</v>
      </c>
      <c r="T3146" s="9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42762</v>
      </c>
      <c r="T3147" s="9">
        <f t="shared" si="199"/>
        <v>42822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42797</v>
      </c>
      <c r="T3148" s="9">
        <f t="shared" si="199"/>
        <v>42842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41910</v>
      </c>
      <c r="T3149" s="9">
        <f t="shared" si="199"/>
        <v>41950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41892</v>
      </c>
      <c r="T3150" s="9">
        <f t="shared" si="199"/>
        <v>41913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</v>
      </c>
      <c r="T3151" s="9">
        <f t="shared" si="199"/>
        <v>41250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</v>
      </c>
      <c r="T3152" s="9">
        <f t="shared" si="199"/>
        <v>40568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41863</v>
      </c>
      <c r="T3153" s="9">
        <f t="shared" si="199"/>
        <v>41893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41551</v>
      </c>
      <c r="T3154" s="9">
        <f t="shared" si="199"/>
        <v>41581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40633</v>
      </c>
      <c r="T3155" s="9">
        <f t="shared" si="199"/>
        <v>40664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40971</v>
      </c>
      <c r="T3156" s="9">
        <f t="shared" si="199"/>
        <v>41001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</v>
      </c>
      <c r="T3157" s="9">
        <f t="shared" si="199"/>
        <v>41263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41027</v>
      </c>
      <c r="T3158" s="9">
        <f t="shared" si="199"/>
        <v>41062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41830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41448</v>
      </c>
      <c r="T3160" s="9">
        <f t="shared" si="199"/>
        <v>41478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40884</v>
      </c>
      <c r="T3161" s="9">
        <f t="shared" si="199"/>
        <v>40927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</v>
      </c>
      <c r="T3162" s="9">
        <f t="shared" si="199"/>
        <v>41864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41898</v>
      </c>
      <c r="T3163" s="9">
        <f t="shared" si="199"/>
        <v>41928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41800</v>
      </c>
      <c r="T3164" s="9">
        <f t="shared" si="199"/>
        <v>41827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41776</v>
      </c>
      <c r="T3165" s="9">
        <f t="shared" si="199"/>
        <v>41806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41767</v>
      </c>
      <c r="T3166" s="9">
        <f t="shared" si="199"/>
        <v>41800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40644</v>
      </c>
      <c r="T3167" s="9">
        <f t="shared" si="199"/>
        <v>40666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41941</v>
      </c>
      <c r="T3168" s="9">
        <f t="shared" si="199"/>
        <v>41969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41839</v>
      </c>
      <c r="T3169" s="9">
        <f t="shared" si="199"/>
        <v>41853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41772</v>
      </c>
      <c r="T3170" s="9">
        <f t="shared" si="199"/>
        <v>41804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41592</v>
      </c>
      <c r="T3171" s="9">
        <f t="shared" si="199"/>
        <v>41621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41789</v>
      </c>
      <c r="T3172" s="9">
        <f t="shared" si="199"/>
        <v>41822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42467</v>
      </c>
      <c r="T3173" s="9">
        <f t="shared" si="199"/>
        <v>42497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40924</v>
      </c>
      <c r="T3174" s="9">
        <f t="shared" si="199"/>
        <v>40954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41879</v>
      </c>
      <c r="T3175" s="9">
        <f t="shared" si="199"/>
        <v>41909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41863</v>
      </c>
      <c r="T3176" s="9">
        <f t="shared" si="199"/>
        <v>41877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40532</v>
      </c>
      <c r="T3177" s="9">
        <f t="shared" si="199"/>
        <v>40592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41478</v>
      </c>
      <c r="T3178" s="9">
        <f t="shared" si="199"/>
        <v>41505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41782</v>
      </c>
      <c r="T3179" s="9">
        <f t="shared" si="199"/>
        <v>41812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41807</v>
      </c>
      <c r="T3180" s="9">
        <f t="shared" si="199"/>
        <v>41837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41376</v>
      </c>
      <c r="T3181" s="9">
        <f t="shared" si="199"/>
        <v>41401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</v>
      </c>
      <c r="T3182" s="9">
        <f t="shared" si="199"/>
        <v>41810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</v>
      </c>
      <c r="T3183" s="9">
        <f t="shared" si="199"/>
        <v>41806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40884</v>
      </c>
      <c r="T3184" s="9">
        <f t="shared" si="199"/>
        <v>40940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41492</v>
      </c>
      <c r="T3185" s="9">
        <f t="shared" si="199"/>
        <v>41510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41792</v>
      </c>
      <c r="T3186" s="9">
        <f t="shared" si="199"/>
        <v>41822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41830</v>
      </c>
      <c r="T3187" s="9">
        <f t="shared" si="199"/>
        <v>41837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41869</v>
      </c>
      <c r="T3188" s="9">
        <f t="shared" si="199"/>
        <v>41899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41836</v>
      </c>
      <c r="T3189" s="9">
        <f t="shared" si="199"/>
        <v>41856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</v>
      </c>
      <c r="T3190" s="9">
        <f t="shared" si="199"/>
        <v>42165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</v>
      </c>
      <c r="T3191" s="9">
        <f t="shared" si="199"/>
        <v>42148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42683</v>
      </c>
      <c r="T3192" s="9">
        <f t="shared" si="199"/>
        <v>42713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42539</v>
      </c>
      <c r="T3193" s="9">
        <f t="shared" si="199"/>
        <v>42599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42019</v>
      </c>
      <c r="T3194" s="9">
        <f t="shared" si="199"/>
        <v>42064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42011</v>
      </c>
      <c r="T3195" s="9">
        <f t="shared" si="199"/>
        <v>42056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42182</v>
      </c>
      <c r="T3196" s="9">
        <f t="shared" si="199"/>
        <v>42212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42018</v>
      </c>
      <c r="T3197" s="9">
        <f t="shared" si="199"/>
        <v>42048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42158</v>
      </c>
      <c r="T3198" s="9">
        <f t="shared" si="199"/>
        <v>42218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</v>
      </c>
      <c r="T3199" s="9">
        <f t="shared" si="199"/>
        <v>42039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</v>
      </c>
      <c r="T3200" s="9">
        <f t="shared" si="199"/>
        <v>42051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41859</v>
      </c>
      <c r="T3201" s="9">
        <f t="shared" si="199"/>
        <v>41889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ROUND((E3202/D3202)*100,0)</f>
        <v>0</v>
      </c>
      <c r="P3202">
        <f t="shared" ref="P3202:P3265" si="201">ROUND((E3202/L3202),2)</f>
        <v>1</v>
      </c>
      <c r="Q3202" t="s">
        <v>8316</v>
      </c>
      <c r="R3202" t="s">
        <v>8358</v>
      </c>
      <c r="S3202" s="9">
        <f t="shared" ref="S3202:S3265" si="202">ROUND((((J3202/60)/60)/24)+DATE(1970,1,1),0)</f>
        <v>42460</v>
      </c>
      <c r="T3202" s="9">
        <f t="shared" ref="T3202:T3265" si="203">ROUND((((I3202/60)/60)/24)+DATE(1970,1,1),0)</f>
        <v>42490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</v>
      </c>
      <c r="P3203">
        <f t="shared" si="201"/>
        <v>12.5</v>
      </c>
      <c r="Q3203" t="s">
        <v>8316</v>
      </c>
      <c r="R3203" t="s">
        <v>8358</v>
      </c>
      <c r="S3203" s="9">
        <f t="shared" si="202"/>
        <v>41862</v>
      </c>
      <c r="T3203" s="9">
        <f t="shared" si="203"/>
        <v>41883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42294</v>
      </c>
      <c r="T3204" s="9">
        <f t="shared" si="203"/>
        <v>42352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42243</v>
      </c>
      <c r="T3205" s="9">
        <f t="shared" si="203"/>
        <v>42273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42173</v>
      </c>
      <c r="T3206" s="9">
        <f t="shared" si="203"/>
        <v>42203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</v>
      </c>
      <c r="T3207" s="9">
        <f t="shared" si="203"/>
        <v>42125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</v>
      </c>
      <c r="T3208" s="9">
        <f t="shared" si="203"/>
        <v>42266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</v>
      </c>
      <c r="T3209" s="9">
        <f t="shared" si="203"/>
        <v>42117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41828</v>
      </c>
      <c r="T3210" s="9">
        <f t="shared" si="203"/>
        <v>41849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41779</v>
      </c>
      <c r="T3211" s="9">
        <f t="shared" si="203"/>
        <v>41811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41014</v>
      </c>
      <c r="T3212" s="9">
        <f t="shared" si="203"/>
        <v>41061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41835</v>
      </c>
      <c r="T3213" s="9">
        <f t="shared" si="203"/>
        <v>41866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41830</v>
      </c>
      <c r="T3214" s="9">
        <f t="shared" si="203"/>
        <v>41860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42172</v>
      </c>
      <c r="T3215" s="9">
        <f t="shared" si="203"/>
        <v>42212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42338</v>
      </c>
      <c r="T3216" s="9">
        <f t="shared" si="203"/>
        <v>42375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42220</v>
      </c>
      <c r="T3217" s="9">
        <f t="shared" si="203"/>
        <v>42257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</v>
      </c>
      <c r="T3218" s="9">
        <f t="shared" si="203"/>
        <v>42197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42649</v>
      </c>
      <c r="T3219" s="9">
        <f t="shared" si="203"/>
        <v>42679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41971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42051</v>
      </c>
      <c r="T3221" s="9">
        <f t="shared" si="203"/>
        <v>42086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42773</v>
      </c>
      <c r="T3222" s="9">
        <f t="shared" si="203"/>
        <v>42807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42156</v>
      </c>
      <c r="T3223" s="9">
        <f t="shared" si="203"/>
        <v>42191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42271</v>
      </c>
      <c r="T3224" s="9">
        <f t="shared" si="203"/>
        <v>42302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42207</v>
      </c>
      <c r="T3225" s="9">
        <f t="shared" si="203"/>
        <v>42237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42698</v>
      </c>
      <c r="T3226" s="9">
        <f t="shared" si="203"/>
        <v>42745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42504</v>
      </c>
      <c r="T3227" s="9">
        <f t="shared" si="203"/>
        <v>42525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42278</v>
      </c>
      <c r="T3228" s="9">
        <f t="shared" si="203"/>
        <v>42308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42723</v>
      </c>
      <c r="T3229" s="9">
        <f t="shared" si="203"/>
        <v>42753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42324</v>
      </c>
      <c r="T3230" s="9">
        <f t="shared" si="203"/>
        <v>42355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</v>
      </c>
      <c r="T3231" s="9">
        <f t="shared" si="203"/>
        <v>41963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41898</v>
      </c>
      <c r="T3232" s="9">
        <f t="shared" si="203"/>
        <v>41913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42447</v>
      </c>
      <c r="T3233" s="9">
        <f t="shared" si="203"/>
        <v>42477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42464</v>
      </c>
      <c r="T3234" s="9">
        <f t="shared" si="203"/>
        <v>42494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42767</v>
      </c>
      <c r="T3235" s="9">
        <f t="shared" si="203"/>
        <v>42797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42735</v>
      </c>
      <c r="T3236" s="9">
        <f t="shared" si="203"/>
        <v>42768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</v>
      </c>
      <c r="T3237" s="9">
        <f t="shared" si="203"/>
        <v>42552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42703</v>
      </c>
      <c r="T3238" s="9">
        <f t="shared" si="203"/>
        <v>42733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</v>
      </c>
      <c r="T3239" s="9">
        <f t="shared" si="203"/>
        <v>42276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42157</v>
      </c>
      <c r="T3240" s="9">
        <f t="shared" si="203"/>
        <v>42187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42278</v>
      </c>
      <c r="T3241" s="9">
        <f t="shared" si="203"/>
        <v>42303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42755</v>
      </c>
      <c r="T3242" s="9">
        <f t="shared" si="203"/>
        <v>42783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</v>
      </c>
      <c r="T3243" s="9">
        <f t="shared" si="203"/>
        <v>41926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41872</v>
      </c>
      <c r="T3244" s="9">
        <f t="shared" si="203"/>
        <v>41902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42262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42676</v>
      </c>
      <c r="T3246" s="9">
        <f t="shared" si="203"/>
        <v>42706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42136</v>
      </c>
      <c r="T3247" s="9">
        <f t="shared" si="203"/>
        <v>42167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</v>
      </c>
      <c r="T3248" s="9">
        <f t="shared" si="203"/>
        <v>42259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</v>
      </c>
      <c r="T3249" s="9">
        <f t="shared" si="203"/>
        <v>42197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42069</v>
      </c>
      <c r="T3250" s="9">
        <f t="shared" si="203"/>
        <v>42099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42146</v>
      </c>
      <c r="T3251" s="9">
        <f t="shared" si="203"/>
        <v>42176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41919</v>
      </c>
      <c r="T3252" s="9">
        <f t="shared" si="203"/>
        <v>41949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42147</v>
      </c>
      <c r="T3253" s="9">
        <f t="shared" si="203"/>
        <v>42177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</v>
      </c>
      <c r="T3254" s="9">
        <f t="shared" si="203"/>
        <v>42620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42603</v>
      </c>
      <c r="T3255" s="9">
        <f t="shared" si="203"/>
        <v>42621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42059</v>
      </c>
      <c r="T3256" s="9">
        <f t="shared" si="203"/>
        <v>42089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41890</v>
      </c>
      <c r="T3257" s="9">
        <f t="shared" si="203"/>
        <v>41920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42145</v>
      </c>
      <c r="T3258" s="9">
        <f t="shared" si="203"/>
        <v>42166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42759</v>
      </c>
      <c r="T3259" s="9">
        <f t="shared" si="203"/>
        <v>42789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41983</v>
      </c>
      <c r="T3260" s="9">
        <f t="shared" si="203"/>
        <v>42013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42615</v>
      </c>
      <c r="T3261" s="9">
        <f t="shared" si="203"/>
        <v>42644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42304</v>
      </c>
      <c r="T3262" s="9">
        <f t="shared" si="203"/>
        <v>42339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42172</v>
      </c>
      <c r="T3263" s="9">
        <f t="shared" si="203"/>
        <v>42202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</v>
      </c>
      <c r="T3264" s="9">
        <f t="shared" si="203"/>
        <v>41995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42285</v>
      </c>
      <c r="T3265" s="9">
        <f t="shared" si="203"/>
        <v>42308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ROUND((E3266/D3266)*100,0)</f>
        <v>103</v>
      </c>
      <c r="P3266">
        <f t="shared" ref="P3266:P3329" si="205">ROUND((E3266/L3266),2)</f>
        <v>52.55</v>
      </c>
      <c r="Q3266" t="s">
        <v>8316</v>
      </c>
      <c r="R3266" t="s">
        <v>8317</v>
      </c>
      <c r="S3266" s="9">
        <f t="shared" ref="S3266:S3329" si="206">ROUND((((J3266/60)/60)/24)+DATE(1970,1,1),0)</f>
        <v>42017</v>
      </c>
      <c r="T3266" s="9">
        <f t="shared" ref="T3266:T3329" si="207">ROUND((((I3266/60)/60)/24)+DATE(1970,1,1),0)</f>
        <v>42033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70.290000000000006</v>
      </c>
      <c r="Q3267" t="s">
        <v>8316</v>
      </c>
      <c r="R3267" t="s">
        <v>8317</v>
      </c>
      <c r="S3267" s="9">
        <f t="shared" si="206"/>
        <v>42312</v>
      </c>
      <c r="T3267" s="9">
        <f t="shared" si="207"/>
        <v>42342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42137</v>
      </c>
      <c r="T3268" s="9">
        <f t="shared" si="207"/>
        <v>42168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42173</v>
      </c>
      <c r="T3269" s="9">
        <f t="shared" si="207"/>
        <v>42203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42591</v>
      </c>
      <c r="T3270" s="9">
        <f t="shared" si="207"/>
        <v>42607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</v>
      </c>
      <c r="T3271" s="9">
        <f t="shared" si="207"/>
        <v>42171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42168</v>
      </c>
      <c r="T3272" s="9">
        <f t="shared" si="207"/>
        <v>42198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</v>
      </c>
      <c r="T3273" s="9">
        <f t="shared" si="207"/>
        <v>41945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42285</v>
      </c>
      <c r="T3274" s="9">
        <f t="shared" si="207"/>
        <v>42315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42612</v>
      </c>
      <c r="T3275" s="9">
        <f t="shared" si="207"/>
        <v>42628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42401</v>
      </c>
      <c r="T3276" s="9">
        <f t="shared" si="207"/>
        <v>42445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42018</v>
      </c>
      <c r="T3277" s="9">
        <f t="shared" si="207"/>
        <v>42044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42427</v>
      </c>
      <c r="T3278" s="9">
        <f t="shared" si="207"/>
        <v>42461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41932</v>
      </c>
      <c r="T3279" s="9">
        <f t="shared" si="207"/>
        <v>41962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42125</v>
      </c>
      <c r="T3280" s="9">
        <f t="shared" si="207"/>
        <v>42155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42431</v>
      </c>
      <c r="T3281" s="9">
        <f t="shared" si="207"/>
        <v>42461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42122</v>
      </c>
      <c r="T3282" s="9">
        <f t="shared" si="207"/>
        <v>42156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42219</v>
      </c>
      <c r="T3283" s="9">
        <f t="shared" si="207"/>
        <v>42249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42445</v>
      </c>
      <c r="T3284" s="9">
        <f t="shared" si="207"/>
        <v>42489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42380</v>
      </c>
      <c r="T3285" s="9">
        <f t="shared" si="207"/>
        <v>42411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42381</v>
      </c>
      <c r="T3286" s="9">
        <f t="shared" si="207"/>
        <v>42398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42763</v>
      </c>
      <c r="T3287" s="9">
        <f t="shared" si="207"/>
        <v>42794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42568</v>
      </c>
      <c r="T3288" s="9">
        <f t="shared" si="207"/>
        <v>42598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42312</v>
      </c>
      <c r="T3289" s="9">
        <f t="shared" si="207"/>
        <v>42337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42506</v>
      </c>
      <c r="T3290" s="9">
        <f t="shared" si="207"/>
        <v>42542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</v>
      </c>
      <c r="T3291" s="9">
        <f t="shared" si="207"/>
        <v>42786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42776</v>
      </c>
      <c r="T3292" s="9">
        <f t="shared" si="207"/>
        <v>42806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42233</v>
      </c>
      <c r="T3293" s="9">
        <f t="shared" si="207"/>
        <v>42264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42283</v>
      </c>
      <c r="T3294" s="9">
        <f t="shared" si="207"/>
        <v>42343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</v>
      </c>
      <c r="T3295" s="9">
        <f t="shared" si="207"/>
        <v>42798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42142</v>
      </c>
      <c r="T3296" s="9">
        <f t="shared" si="207"/>
        <v>42172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</v>
      </c>
      <c r="T3297" s="9">
        <f t="shared" si="207"/>
        <v>42639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42310</v>
      </c>
      <c r="T3298" s="9">
        <f t="shared" si="207"/>
        <v>42331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42194</v>
      </c>
      <c r="T3299" s="9">
        <f t="shared" si="207"/>
        <v>42213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42240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42262</v>
      </c>
      <c r="T3301" s="9">
        <f t="shared" si="207"/>
        <v>42292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42103</v>
      </c>
      <c r="T3302" s="9">
        <f t="shared" si="207"/>
        <v>42124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42539</v>
      </c>
      <c r="T3303" s="9">
        <f t="shared" si="207"/>
        <v>42583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</v>
      </c>
      <c r="T3304" s="9">
        <f t="shared" si="207"/>
        <v>42711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42057</v>
      </c>
      <c r="T3305" s="9">
        <f t="shared" si="207"/>
        <v>42092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42697</v>
      </c>
      <c r="T3306" s="9">
        <f t="shared" si="207"/>
        <v>42727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42187</v>
      </c>
      <c r="T3307" s="9">
        <f t="shared" si="207"/>
        <v>42217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</v>
      </c>
      <c r="T3308" s="9">
        <f t="shared" si="207"/>
        <v>42531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42475</v>
      </c>
      <c r="T3309" s="9">
        <f t="shared" si="207"/>
        <v>42505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42453</v>
      </c>
      <c r="T3310" s="9">
        <f t="shared" si="207"/>
        <v>42474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42629</v>
      </c>
      <c r="T3311" s="9">
        <f t="shared" si="207"/>
        <v>42660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42254</v>
      </c>
      <c r="T3312" s="9">
        <f t="shared" si="207"/>
        <v>42284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</v>
      </c>
      <c r="T3313" s="9">
        <f t="shared" si="207"/>
        <v>42294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42665</v>
      </c>
      <c r="T3314" s="9">
        <f t="shared" si="207"/>
        <v>42686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</v>
      </c>
      <c r="T3315" s="9">
        <f t="shared" si="207"/>
        <v>42396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</v>
      </c>
      <c r="T3316" s="9">
        <f t="shared" si="207"/>
        <v>42133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</v>
      </c>
      <c r="T3317" s="9">
        <f t="shared" si="207"/>
        <v>42496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41827</v>
      </c>
      <c r="T3318" s="9">
        <f t="shared" si="207"/>
        <v>41860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42499</v>
      </c>
      <c r="T3319" s="9">
        <f t="shared" si="207"/>
        <v>42529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</v>
      </c>
      <c r="T3320" s="9">
        <f t="shared" si="207"/>
        <v>42471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41991</v>
      </c>
      <c r="T3321" s="9">
        <f t="shared" si="207"/>
        <v>42036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42513</v>
      </c>
      <c r="T3322" s="9">
        <f t="shared" si="207"/>
        <v>42543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</v>
      </c>
      <c r="T3323" s="9">
        <f t="shared" si="207"/>
        <v>41928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42521</v>
      </c>
      <c r="T3324" s="9">
        <f t="shared" si="207"/>
        <v>42543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</v>
      </c>
      <c r="T3325" s="9">
        <f t="shared" si="207"/>
        <v>42638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42513</v>
      </c>
      <c r="T3326" s="9">
        <f t="shared" si="207"/>
        <v>42527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42065</v>
      </c>
      <c r="T3327" s="9">
        <f t="shared" si="207"/>
        <v>42100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42042</v>
      </c>
      <c r="T3328" s="9">
        <f t="shared" si="207"/>
        <v>42072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</v>
      </c>
      <c r="T3329" s="9">
        <f t="shared" si="207"/>
        <v>42498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ROUND((E3330/D3330)*100,0)</f>
        <v>146</v>
      </c>
      <c r="P3330">
        <f t="shared" ref="P3330:P3393" si="209">ROUND((E3330/L3330),2)</f>
        <v>292.77999999999997</v>
      </c>
      <c r="Q3330" t="s">
        <v>8316</v>
      </c>
      <c r="R3330" t="s">
        <v>8317</v>
      </c>
      <c r="S3330" s="9">
        <f t="shared" ref="S3330:S3393" si="210">ROUND((((J3330/60)/60)/24)+DATE(1970,1,1),0)</f>
        <v>41823</v>
      </c>
      <c r="T3330" s="9">
        <f t="shared" ref="T3330:T3393" si="211">ROUND((((I3330/60)/60)/24)+DATE(1970,1,1),0)</f>
        <v>41825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>
        <f t="shared" si="209"/>
        <v>44.92</v>
      </c>
      <c r="Q3331" t="s">
        <v>8316</v>
      </c>
      <c r="R3331" t="s">
        <v>8317</v>
      </c>
      <c r="S3331" s="9">
        <f t="shared" si="210"/>
        <v>41837</v>
      </c>
      <c r="T3331" s="9">
        <f t="shared" si="211"/>
        <v>41848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42066</v>
      </c>
      <c r="T3332" s="9">
        <f t="shared" si="211"/>
        <v>42096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42249</v>
      </c>
      <c r="T3333" s="9">
        <f t="shared" si="211"/>
        <v>42284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41810</v>
      </c>
      <c r="T3334" s="9">
        <f t="shared" si="211"/>
        <v>41840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42149</v>
      </c>
      <c r="T3335" s="9">
        <f t="shared" si="211"/>
        <v>42171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42186</v>
      </c>
      <c r="T3336" s="9">
        <f t="shared" si="211"/>
        <v>42216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41828</v>
      </c>
      <c r="T3337" s="9">
        <f t="shared" si="211"/>
        <v>41855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</v>
      </c>
      <c r="T3338" s="9">
        <f t="shared" si="211"/>
        <v>42465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</v>
      </c>
      <c r="T3339" s="9">
        <f t="shared" si="211"/>
        <v>41923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42770</v>
      </c>
      <c r="T3340" s="9">
        <f t="shared" si="211"/>
        <v>42791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42550</v>
      </c>
      <c r="T3341" s="9">
        <f t="shared" si="211"/>
        <v>42580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42686</v>
      </c>
      <c r="T3342" s="9">
        <f t="shared" si="211"/>
        <v>42711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42511</v>
      </c>
      <c r="T3343" s="9">
        <f t="shared" si="211"/>
        <v>42534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</v>
      </c>
      <c r="T3344" s="9">
        <f t="shared" si="211"/>
        <v>42095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42453</v>
      </c>
      <c r="T3345" s="9">
        <f t="shared" si="211"/>
        <v>42474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41851</v>
      </c>
      <c r="T3346" s="9">
        <f t="shared" si="211"/>
        <v>41881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</v>
      </c>
      <c r="T3347" s="9">
        <f t="shared" si="211"/>
        <v>42112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42054</v>
      </c>
      <c r="T3348" s="9">
        <f t="shared" si="211"/>
        <v>42061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42485</v>
      </c>
      <c r="T3349" s="9">
        <f t="shared" si="211"/>
        <v>42499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42467</v>
      </c>
      <c r="T3350" s="9">
        <f t="shared" si="211"/>
        <v>42490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42513</v>
      </c>
      <c r="T3351" s="9">
        <f t="shared" si="211"/>
        <v>42535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42303</v>
      </c>
      <c r="T3352" s="9">
        <f t="shared" si="211"/>
        <v>42338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</v>
      </c>
      <c r="T3353" s="9">
        <f t="shared" si="211"/>
        <v>41843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42496</v>
      </c>
      <c r="T3354" s="9">
        <f t="shared" si="211"/>
        <v>42553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</v>
      </c>
      <c r="T3355" s="9">
        <f t="shared" si="211"/>
        <v>42493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42271</v>
      </c>
      <c r="T3356" s="9">
        <f t="shared" si="211"/>
        <v>42306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42490</v>
      </c>
      <c r="T3357" s="9">
        <f t="shared" si="211"/>
        <v>42500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42537</v>
      </c>
      <c r="T3358" s="9">
        <f t="shared" si="211"/>
        <v>42567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</v>
      </c>
      <c r="T3359" s="9">
        <f t="shared" si="211"/>
        <v>41852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</v>
      </c>
      <c r="T3360" s="9">
        <f t="shared" si="211"/>
        <v>41962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42746</v>
      </c>
      <c r="T3361" s="9">
        <f t="shared" si="211"/>
        <v>42791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42697</v>
      </c>
      <c r="T3362" s="9">
        <f t="shared" si="211"/>
        <v>42719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41866</v>
      </c>
      <c r="T3363" s="9">
        <f t="shared" si="211"/>
        <v>41884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</v>
      </c>
      <c r="T3364" s="9">
        <f t="shared" si="211"/>
        <v>42070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41852</v>
      </c>
      <c r="T3365" s="9">
        <f t="shared" si="211"/>
        <v>41871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42423</v>
      </c>
      <c r="T3366" s="9">
        <f t="shared" si="211"/>
        <v>42445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42321</v>
      </c>
      <c r="T3367" s="9">
        <f t="shared" si="211"/>
        <v>42351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42107</v>
      </c>
      <c r="T3368" s="9">
        <f t="shared" si="211"/>
        <v>42137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42193</v>
      </c>
      <c r="T3369" s="9">
        <f t="shared" si="211"/>
        <v>42218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41969</v>
      </c>
      <c r="T3370" s="9">
        <f t="shared" si="211"/>
        <v>42005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42690</v>
      </c>
      <c r="T3371" s="9">
        <f t="shared" si="211"/>
        <v>42750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</v>
      </c>
      <c r="T3372" s="9">
        <f t="shared" si="211"/>
        <v>42721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42313</v>
      </c>
      <c r="T3373" s="9">
        <f t="shared" si="211"/>
        <v>42341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41856</v>
      </c>
      <c r="T3374" s="9">
        <f t="shared" si="211"/>
        <v>41876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42180</v>
      </c>
      <c r="T3375" s="9">
        <f t="shared" si="211"/>
        <v>42204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42276</v>
      </c>
      <c r="T3376" s="9">
        <f t="shared" si="211"/>
        <v>42306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41766</v>
      </c>
      <c r="T3377" s="9">
        <f t="shared" si="211"/>
        <v>41778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42060</v>
      </c>
      <c r="T3378" s="9">
        <f t="shared" si="211"/>
        <v>42120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42054</v>
      </c>
      <c r="T3379" s="9">
        <f t="shared" si="211"/>
        <v>42084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</v>
      </c>
      <c r="T3380" s="9">
        <f t="shared" si="211"/>
        <v>41883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42226</v>
      </c>
      <c r="T3381" s="9">
        <f t="shared" si="211"/>
        <v>42243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41938</v>
      </c>
      <c r="T3382" s="9">
        <f t="shared" si="211"/>
        <v>41973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42044</v>
      </c>
      <c r="T3383" s="9">
        <f t="shared" si="211"/>
        <v>42074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</v>
      </c>
      <c r="T3384" s="9">
        <f t="shared" si="211"/>
        <v>42584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42525</v>
      </c>
      <c r="T3385" s="9">
        <f t="shared" si="211"/>
        <v>42545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42292</v>
      </c>
      <c r="T3386" s="9">
        <f t="shared" si="211"/>
        <v>42329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41954</v>
      </c>
      <c r="T3387" s="9">
        <f t="shared" si="211"/>
        <v>41984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41947</v>
      </c>
      <c r="T3388" s="9">
        <f t="shared" si="211"/>
        <v>41977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41948</v>
      </c>
      <c r="T3389" s="9">
        <f t="shared" si="211"/>
        <v>41988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</v>
      </c>
      <c r="T3390" s="9">
        <f t="shared" si="211"/>
        <v>42173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42495</v>
      </c>
      <c r="T3391" s="9">
        <f t="shared" si="211"/>
        <v>42525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41816</v>
      </c>
      <c r="T3392" s="9">
        <f t="shared" si="211"/>
        <v>41831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41831</v>
      </c>
      <c r="T3393" s="9">
        <f t="shared" si="211"/>
        <v>41860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ROUND((E3394/D3394)*100,0)</f>
        <v>100</v>
      </c>
      <c r="P3394">
        <f t="shared" ref="P3394:P3457" si="213">ROUND((E3394/L3394),2)</f>
        <v>41.67</v>
      </c>
      <c r="Q3394" t="s">
        <v>8316</v>
      </c>
      <c r="R3394" t="s">
        <v>8317</v>
      </c>
      <c r="S3394" s="9">
        <f t="shared" ref="S3394:S3457" si="214">ROUND((((J3394/60)/60)/24)+DATE(1970,1,1),0)</f>
        <v>42447</v>
      </c>
      <c r="T3394" s="9">
        <f t="shared" ref="T3394:T3457" si="215">ROUND((((I3394/60)/60)/24)+DATE(1970,1,1),0)</f>
        <v>42497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>
        <f t="shared" si="213"/>
        <v>36.07</v>
      </c>
      <c r="Q3395" t="s">
        <v>8316</v>
      </c>
      <c r="R3395" t="s">
        <v>8317</v>
      </c>
      <c r="S3395" s="9">
        <f t="shared" si="214"/>
        <v>41924</v>
      </c>
      <c r="T3395" s="9">
        <f t="shared" si="215"/>
        <v>41949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41818</v>
      </c>
      <c r="T3396" s="9">
        <f t="shared" si="215"/>
        <v>41848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42141</v>
      </c>
      <c r="T3397" s="9">
        <f t="shared" si="215"/>
        <v>42155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</v>
      </c>
      <c r="T3398" s="9">
        <f t="shared" si="215"/>
        <v>41791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</v>
      </c>
      <c r="T3399" s="9">
        <f t="shared" si="215"/>
        <v>42419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41942</v>
      </c>
      <c r="T3400" s="9">
        <f t="shared" si="215"/>
        <v>41965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42027</v>
      </c>
      <c r="T3401" s="9">
        <f t="shared" si="215"/>
        <v>42057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41835</v>
      </c>
      <c r="T3402" s="9">
        <f t="shared" si="215"/>
        <v>41880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42194</v>
      </c>
      <c r="T3403" s="9">
        <f t="shared" si="215"/>
        <v>42224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42291</v>
      </c>
      <c r="T3404" s="9">
        <f t="shared" si="215"/>
        <v>42320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</v>
      </c>
      <c r="T3405" s="9">
        <f t="shared" si="215"/>
        <v>42180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42153</v>
      </c>
      <c r="T3406" s="9">
        <f t="shared" si="215"/>
        <v>42173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42410</v>
      </c>
      <c r="T3407" s="9">
        <f t="shared" si="215"/>
        <v>42431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</v>
      </c>
      <c r="T3408" s="9">
        <f t="shared" si="215"/>
        <v>41836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</v>
      </c>
      <c r="T3409" s="9">
        <f t="shared" si="215"/>
        <v>41826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41809</v>
      </c>
      <c r="T3410" s="9">
        <f t="shared" si="215"/>
        <v>41839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42545</v>
      </c>
      <c r="T3411" s="9">
        <f t="shared" si="215"/>
        <v>42583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42500</v>
      </c>
      <c r="T3412" s="9">
        <f t="shared" si="215"/>
        <v>42527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42265</v>
      </c>
      <c r="T3413" s="9">
        <f t="shared" si="215"/>
        <v>42285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41880</v>
      </c>
      <c r="T3414" s="9">
        <f t="shared" si="215"/>
        <v>41910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42054</v>
      </c>
      <c r="T3415" s="9">
        <f t="shared" si="215"/>
        <v>42063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42676</v>
      </c>
      <c r="T3416" s="9">
        <f t="shared" si="215"/>
        <v>42705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42467</v>
      </c>
      <c r="T3417" s="9">
        <f t="shared" si="215"/>
        <v>42478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</v>
      </c>
      <c r="T3418" s="9">
        <f t="shared" si="215"/>
        <v>42118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41895</v>
      </c>
      <c r="T3419" s="9">
        <f t="shared" si="215"/>
        <v>41938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41753</v>
      </c>
      <c r="T3420" s="9">
        <f t="shared" si="215"/>
        <v>41783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42449</v>
      </c>
      <c r="T3421" s="9">
        <f t="shared" si="215"/>
        <v>42467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42405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42038</v>
      </c>
      <c r="T3423" s="9">
        <f t="shared" si="215"/>
        <v>42068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42324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42089</v>
      </c>
      <c r="T3425" s="9">
        <f t="shared" si="215"/>
        <v>42119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42019</v>
      </c>
      <c r="T3426" s="9">
        <f t="shared" si="215"/>
        <v>42040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41885</v>
      </c>
      <c r="T3427" s="9">
        <f t="shared" si="215"/>
        <v>41917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41884</v>
      </c>
      <c r="T3428" s="9">
        <f t="shared" si="215"/>
        <v>41903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41793</v>
      </c>
      <c r="T3429" s="9">
        <f t="shared" si="215"/>
        <v>41823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42039</v>
      </c>
      <c r="T3430" s="9">
        <f t="shared" si="215"/>
        <v>42064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</v>
      </c>
      <c r="T3431" s="9">
        <f t="shared" si="215"/>
        <v>42676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41821</v>
      </c>
      <c r="T3432" s="9">
        <f t="shared" si="215"/>
        <v>41851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41840</v>
      </c>
      <c r="T3433" s="9">
        <f t="shared" si="215"/>
        <v>41870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42381</v>
      </c>
      <c r="T3434" s="9">
        <f t="shared" si="215"/>
        <v>42406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41776</v>
      </c>
      <c r="T3435" s="9">
        <f t="shared" si="215"/>
        <v>41807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</v>
      </c>
      <c r="T3436" s="9">
        <f t="shared" si="215"/>
        <v>41830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42573</v>
      </c>
      <c r="T3437" s="9">
        <f t="shared" si="215"/>
        <v>42589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41852</v>
      </c>
      <c r="T3438" s="9">
        <f t="shared" si="215"/>
        <v>41873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42206</v>
      </c>
      <c r="T3439" s="9">
        <f t="shared" si="215"/>
        <v>42236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42101</v>
      </c>
      <c r="T3440" s="9">
        <f t="shared" si="215"/>
        <v>42127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42375</v>
      </c>
      <c r="T3441" s="9">
        <f t="shared" si="215"/>
        <v>42388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41809</v>
      </c>
      <c r="T3442" s="9">
        <f t="shared" si="215"/>
        <v>41832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</v>
      </c>
      <c r="T3443" s="9">
        <f t="shared" si="215"/>
        <v>42322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42125</v>
      </c>
      <c r="T3444" s="9">
        <f t="shared" si="215"/>
        <v>42155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41862</v>
      </c>
      <c r="T3445" s="9">
        <f t="shared" si="215"/>
        <v>41892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</v>
      </c>
      <c r="T3446" s="9">
        <f t="shared" si="215"/>
        <v>42530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42273</v>
      </c>
      <c r="T3447" s="9">
        <f t="shared" si="215"/>
        <v>42301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42017</v>
      </c>
      <c r="T3448" s="9">
        <f t="shared" si="215"/>
        <v>42041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42403</v>
      </c>
      <c r="T3449" s="9">
        <f t="shared" si="215"/>
        <v>42448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41960</v>
      </c>
      <c r="T3450" s="9">
        <f t="shared" si="215"/>
        <v>41990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</v>
      </c>
      <c r="T3451" s="9">
        <f t="shared" si="215"/>
        <v>42560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42037</v>
      </c>
      <c r="T3452" s="9">
        <f t="shared" si="215"/>
        <v>42097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42089</v>
      </c>
      <c r="T3453" s="9">
        <f t="shared" si="215"/>
        <v>42116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41821</v>
      </c>
      <c r="T3454" s="9">
        <f t="shared" si="215"/>
        <v>41843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42536</v>
      </c>
      <c r="T3455" s="9">
        <f t="shared" si="215"/>
        <v>42596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41822</v>
      </c>
      <c r="T3456" s="9">
        <f t="shared" si="215"/>
        <v>41852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42627</v>
      </c>
      <c r="T3457" s="9">
        <f t="shared" si="215"/>
        <v>42657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ROUND((E3458/D3458)*100,0)</f>
        <v>191</v>
      </c>
      <c r="P3458">
        <f t="shared" ref="P3458:P3521" si="217">ROUND((E3458/L3458),2)</f>
        <v>358.69</v>
      </c>
      <c r="Q3458" t="s">
        <v>8316</v>
      </c>
      <c r="R3458" t="s">
        <v>8317</v>
      </c>
      <c r="S3458" s="9">
        <f t="shared" ref="S3458:S3521" si="218">ROUND((((J3458/60)/60)/24)+DATE(1970,1,1),0)</f>
        <v>41821</v>
      </c>
      <c r="T3458" s="9">
        <f t="shared" ref="T3458:T3521" si="219">ROUND((((I3458/60)/60)/24)+DATE(1970,1,1),0)</f>
        <v>41852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</v>
      </c>
      <c r="P3459">
        <f t="shared" si="217"/>
        <v>50.98</v>
      </c>
      <c r="Q3459" t="s">
        <v>8316</v>
      </c>
      <c r="R3459" t="s">
        <v>8317</v>
      </c>
      <c r="S3459" s="9">
        <f t="shared" si="218"/>
        <v>42017</v>
      </c>
      <c r="T3459" s="9">
        <f t="shared" si="219"/>
        <v>42047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42011</v>
      </c>
      <c r="T3460" s="9">
        <f t="shared" si="219"/>
        <v>42038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</v>
      </c>
      <c r="T3461" s="9">
        <f t="shared" si="219"/>
        <v>42510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41853</v>
      </c>
      <c r="T3462" s="9">
        <f t="shared" si="219"/>
        <v>41867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42644</v>
      </c>
      <c r="T3463" s="9">
        <f t="shared" si="219"/>
        <v>42672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42180</v>
      </c>
      <c r="T3464" s="9">
        <f t="shared" si="219"/>
        <v>42196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42613</v>
      </c>
      <c r="T3465" s="9">
        <f t="shared" si="219"/>
        <v>42654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42575</v>
      </c>
      <c r="T3466" s="9">
        <f t="shared" si="219"/>
        <v>42605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42201</v>
      </c>
      <c r="T3467" s="9">
        <f t="shared" si="219"/>
        <v>42226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42420</v>
      </c>
      <c r="T3468" s="9">
        <f t="shared" si="219"/>
        <v>42480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42054</v>
      </c>
      <c r="T3469" s="9">
        <f t="shared" si="219"/>
        <v>42084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42606</v>
      </c>
      <c r="T3470" s="9">
        <f t="shared" si="219"/>
        <v>42634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42459</v>
      </c>
      <c r="T3471" s="9">
        <f t="shared" si="219"/>
        <v>42489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42529</v>
      </c>
      <c r="T3472" s="9">
        <f t="shared" si="219"/>
        <v>42567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41842</v>
      </c>
      <c r="T3473" s="9">
        <f t="shared" si="219"/>
        <v>41883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41928</v>
      </c>
      <c r="T3474" s="9">
        <f t="shared" si="219"/>
        <v>41949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42063</v>
      </c>
      <c r="T3475" s="9">
        <f t="shared" si="219"/>
        <v>42084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42542</v>
      </c>
      <c r="T3476" s="9">
        <f t="shared" si="219"/>
        <v>42572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</v>
      </c>
      <c r="T3478" s="9">
        <f t="shared" si="219"/>
        <v>41939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42129</v>
      </c>
      <c r="T3479" s="9">
        <f t="shared" si="219"/>
        <v>42141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42054</v>
      </c>
      <c r="T3480" s="9">
        <f t="shared" si="219"/>
        <v>42080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41782</v>
      </c>
      <c r="T3481" s="9">
        <f t="shared" si="219"/>
        <v>41812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</v>
      </c>
      <c r="T3482" s="9">
        <f t="shared" si="219"/>
        <v>42196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</v>
      </c>
      <c r="T3483" s="9">
        <f t="shared" si="219"/>
        <v>42006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41797</v>
      </c>
      <c r="T3484" s="9">
        <f t="shared" si="219"/>
        <v>41827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41794</v>
      </c>
      <c r="T3485" s="9">
        <f t="shared" si="219"/>
        <v>41824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42507</v>
      </c>
      <c r="T3486" s="9">
        <f t="shared" si="219"/>
        <v>42537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42373</v>
      </c>
      <c r="T3487" s="9">
        <f t="shared" si="219"/>
        <v>42403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42127</v>
      </c>
      <c r="T3488" s="9">
        <f t="shared" si="219"/>
        <v>42158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42150</v>
      </c>
      <c r="T3489" s="9">
        <f t="shared" si="219"/>
        <v>42180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42088</v>
      </c>
      <c r="T3490" s="9">
        <f t="shared" si="219"/>
        <v>42112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41754</v>
      </c>
      <c r="T3491" s="9">
        <f t="shared" si="219"/>
        <v>41784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42444</v>
      </c>
      <c r="T3492" s="9">
        <f t="shared" si="219"/>
        <v>42474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</v>
      </c>
      <c r="T3493" s="9">
        <f t="shared" si="219"/>
        <v>42142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42268</v>
      </c>
      <c r="T3494" s="9">
        <f t="shared" si="219"/>
        <v>42303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41849</v>
      </c>
      <c r="T3495" s="9">
        <f t="shared" si="219"/>
        <v>41868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</v>
      </c>
      <c r="T3496" s="9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41916</v>
      </c>
      <c r="T3497" s="9">
        <f t="shared" si="219"/>
        <v>41945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42585</v>
      </c>
      <c r="T3498" s="9">
        <f t="shared" si="219"/>
        <v>42625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42512</v>
      </c>
      <c r="T3499" s="9">
        <f t="shared" si="219"/>
        <v>42524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42459</v>
      </c>
      <c r="T3500" s="9">
        <f t="shared" si="219"/>
        <v>42519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42132</v>
      </c>
      <c r="T3501" s="9">
        <f t="shared" si="219"/>
        <v>42186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42420</v>
      </c>
      <c r="T3502" s="9">
        <f t="shared" si="219"/>
        <v>42436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42234</v>
      </c>
      <c r="T3503" s="9">
        <f t="shared" si="219"/>
        <v>42259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42431</v>
      </c>
      <c r="T3504" s="9">
        <f t="shared" si="219"/>
        <v>42445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</v>
      </c>
      <c r="T3505" s="9">
        <f t="shared" si="219"/>
        <v>42575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42298</v>
      </c>
      <c r="T3506" s="9">
        <f t="shared" si="219"/>
        <v>42328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41761</v>
      </c>
      <c r="T3507" s="9">
        <f t="shared" si="219"/>
        <v>41772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41830</v>
      </c>
      <c r="T3508" s="9">
        <f t="shared" si="219"/>
        <v>41875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42492</v>
      </c>
      <c r="T3509" s="9">
        <f t="shared" si="219"/>
        <v>42522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42478</v>
      </c>
      <c r="T3510" s="9">
        <f t="shared" si="219"/>
        <v>42501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41951</v>
      </c>
      <c r="T3511" s="9">
        <f t="shared" si="219"/>
        <v>41964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41803</v>
      </c>
      <c r="T3512" s="9">
        <f t="shared" si="219"/>
        <v>41823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41928</v>
      </c>
      <c r="T3513" s="9">
        <f t="shared" si="219"/>
        <v>41951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42058</v>
      </c>
      <c r="T3514" s="9">
        <f t="shared" si="219"/>
        <v>42117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41781</v>
      </c>
      <c r="T3515" s="9">
        <f t="shared" si="219"/>
        <v>41794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42021</v>
      </c>
      <c r="T3516" s="9">
        <f t="shared" si="219"/>
        <v>42037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42126</v>
      </c>
      <c r="T3517" s="9">
        <f t="shared" si="219"/>
        <v>42156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41856</v>
      </c>
      <c r="T3518" s="9">
        <f t="shared" si="219"/>
        <v>41890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41795</v>
      </c>
      <c r="T3519" s="9">
        <f t="shared" si="219"/>
        <v>41824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41894</v>
      </c>
      <c r="T3520" s="9">
        <f t="shared" si="219"/>
        <v>41915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42038</v>
      </c>
      <c r="T3521" s="9">
        <f t="shared" si="219"/>
        <v>42068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ROUND((E3522/D3522)*100,0)</f>
        <v>101</v>
      </c>
      <c r="P3522">
        <f t="shared" ref="P3522:P3585" si="221">ROUND((E3522/L3522),2)</f>
        <v>95.95</v>
      </c>
      <c r="Q3522" t="s">
        <v>8316</v>
      </c>
      <c r="R3522" t="s">
        <v>8317</v>
      </c>
      <c r="S3522" s="9">
        <f t="shared" ref="S3522:S3585" si="222">ROUND((((J3522/60)/60)/24)+DATE(1970,1,1),0)</f>
        <v>42228</v>
      </c>
      <c r="T3522" s="9">
        <f t="shared" ref="T3522:T3585" si="223">ROUND((((I3522/60)/60)/24)+DATE(1970,1,1),0)</f>
        <v>42254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</v>
      </c>
      <c r="P3523">
        <f t="shared" si="221"/>
        <v>45.62</v>
      </c>
      <c r="Q3523" t="s">
        <v>8316</v>
      </c>
      <c r="R3523" t="s">
        <v>8317</v>
      </c>
      <c r="S3523" s="9">
        <f t="shared" si="222"/>
        <v>41881</v>
      </c>
      <c r="T3523" s="9">
        <f t="shared" si="223"/>
        <v>41911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42235</v>
      </c>
      <c r="T3524" s="9">
        <f t="shared" si="223"/>
        <v>42262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</v>
      </c>
      <c r="T3525" s="9">
        <f t="shared" si="223"/>
        <v>42639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41881</v>
      </c>
      <c r="T3526" s="9">
        <f t="shared" si="223"/>
        <v>41895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42215</v>
      </c>
      <c r="T3527" s="9">
        <f t="shared" si="223"/>
        <v>42226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</v>
      </c>
      <c r="T3528" s="9">
        <f t="shared" si="223"/>
        <v>42488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42167</v>
      </c>
      <c r="T3529" s="9">
        <f t="shared" si="223"/>
        <v>42196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42734</v>
      </c>
      <c r="T3530" s="9">
        <f t="shared" si="223"/>
        <v>42754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42178</v>
      </c>
      <c r="T3531" s="9">
        <f t="shared" si="223"/>
        <v>42198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42443</v>
      </c>
      <c r="T3532" s="9">
        <f t="shared" si="223"/>
        <v>42471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42522</v>
      </c>
      <c r="T3533" s="9">
        <f t="shared" si="223"/>
        <v>42552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41885</v>
      </c>
      <c r="T3534" s="9">
        <f t="shared" si="223"/>
        <v>41900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42290</v>
      </c>
      <c r="T3535" s="9">
        <f t="shared" si="223"/>
        <v>42320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42244</v>
      </c>
      <c r="T3536" s="9">
        <f t="shared" si="223"/>
        <v>42279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42249</v>
      </c>
      <c r="T3537" s="9">
        <f t="shared" si="223"/>
        <v>42280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42329</v>
      </c>
      <c r="T3538" s="9">
        <f t="shared" si="223"/>
        <v>42358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</v>
      </c>
      <c r="T3539" s="9">
        <f t="shared" si="223"/>
        <v>41960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</v>
      </c>
      <c r="T3540" s="9">
        <f t="shared" si="223"/>
        <v>42599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42601</v>
      </c>
      <c r="T3541" s="9">
        <f t="shared" si="223"/>
        <v>42622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42517</v>
      </c>
      <c r="T3542" s="9">
        <f t="shared" si="223"/>
        <v>42547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42223</v>
      </c>
      <c r="T3543" s="9">
        <f t="shared" si="223"/>
        <v>42248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41830</v>
      </c>
      <c r="T3544" s="9">
        <f t="shared" si="223"/>
        <v>41890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42151</v>
      </c>
      <c r="T3545" s="9">
        <f t="shared" si="223"/>
        <v>42181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42041</v>
      </c>
      <c r="T3546" s="9">
        <f t="shared" si="223"/>
        <v>42071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42076</v>
      </c>
      <c r="T3547" s="9">
        <f t="shared" si="223"/>
        <v>42106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42074</v>
      </c>
      <c r="T3548" s="9">
        <f t="shared" si="223"/>
        <v>42095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42480</v>
      </c>
      <c r="T3549" s="9">
        <f t="shared" si="223"/>
        <v>42504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42412</v>
      </c>
      <c r="T3550" s="9">
        <f t="shared" si="223"/>
        <v>42434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</v>
      </c>
      <c r="T3551" s="9">
        <f t="shared" si="223"/>
        <v>42251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42463</v>
      </c>
      <c r="T3552" s="9">
        <f t="shared" si="223"/>
        <v>42493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41754</v>
      </c>
      <c r="T3553" s="9">
        <f t="shared" si="223"/>
        <v>41782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41789</v>
      </c>
      <c r="T3554" s="9">
        <f t="shared" si="223"/>
        <v>41819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42196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42016</v>
      </c>
      <c r="T3556" s="9">
        <f t="shared" si="223"/>
        <v>42047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</v>
      </c>
      <c r="T3557" s="9">
        <f t="shared" si="223"/>
        <v>42691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41809</v>
      </c>
      <c r="T3558" s="9">
        <f t="shared" si="223"/>
        <v>41869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</v>
      </c>
      <c r="T3559" s="9">
        <f t="shared" si="223"/>
        <v>41764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42140</v>
      </c>
      <c r="T3560" s="9">
        <f t="shared" si="223"/>
        <v>42182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42194</v>
      </c>
      <c r="T3561" s="9">
        <f t="shared" si="223"/>
        <v>42216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42116</v>
      </c>
      <c r="T3562" s="9">
        <f t="shared" si="223"/>
        <v>42151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42204</v>
      </c>
      <c r="T3563" s="9">
        <f t="shared" si="223"/>
        <v>42222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42434</v>
      </c>
      <c r="T3564" s="9">
        <f t="shared" si="223"/>
        <v>42443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42556</v>
      </c>
      <c r="T3565" s="9">
        <f t="shared" si="223"/>
        <v>42584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42237</v>
      </c>
      <c r="T3566" s="9">
        <f t="shared" si="223"/>
        <v>42283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41975</v>
      </c>
      <c r="T3567" s="9">
        <f t="shared" si="223"/>
        <v>42005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41998</v>
      </c>
      <c r="T3568" s="9">
        <f t="shared" si="223"/>
        <v>42028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42136</v>
      </c>
      <c r="T3569" s="9">
        <f t="shared" si="223"/>
        <v>42166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41870</v>
      </c>
      <c r="T3570" s="9">
        <f t="shared" si="223"/>
        <v>41900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41983</v>
      </c>
      <c r="T3571" s="9">
        <f t="shared" si="223"/>
        <v>42013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</v>
      </c>
      <c r="T3572" s="9">
        <f t="shared" si="223"/>
        <v>42004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41913</v>
      </c>
      <c r="T3573" s="9">
        <f t="shared" si="223"/>
        <v>41943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42147</v>
      </c>
      <c r="T3574" s="9">
        <f t="shared" si="223"/>
        <v>42177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</v>
      </c>
      <c r="T3575" s="9">
        <f t="shared" si="223"/>
        <v>41951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41927</v>
      </c>
      <c r="T3576" s="9">
        <f t="shared" si="223"/>
        <v>41957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42562</v>
      </c>
      <c r="T3577" s="9">
        <f t="shared" si="223"/>
        <v>42593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42650</v>
      </c>
      <c r="T3578" s="9">
        <f t="shared" si="223"/>
        <v>42710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42094</v>
      </c>
      <c r="T3579" s="9">
        <f t="shared" si="223"/>
        <v>42120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42461</v>
      </c>
      <c r="T3580" s="9">
        <f t="shared" si="223"/>
        <v>42491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42431</v>
      </c>
      <c r="T3581" s="9">
        <f t="shared" si="223"/>
        <v>42461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42026</v>
      </c>
      <c r="T3582" s="9">
        <f t="shared" si="223"/>
        <v>42064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</v>
      </c>
      <c r="T3583" s="9">
        <f t="shared" si="223"/>
        <v>41850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42451</v>
      </c>
      <c r="T3584" s="9">
        <f t="shared" si="223"/>
        <v>42465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</v>
      </c>
      <c r="T3585" s="9">
        <f t="shared" si="223"/>
        <v>42478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ROUND((E3586/D3586)*100,0)</f>
        <v>116</v>
      </c>
      <c r="P3586">
        <f t="shared" ref="P3586:P3649" si="225">ROUND((E3586/L3586),2)</f>
        <v>30.94</v>
      </c>
      <c r="Q3586" t="s">
        <v>8316</v>
      </c>
      <c r="R3586" t="s">
        <v>8317</v>
      </c>
      <c r="S3586" s="9">
        <f t="shared" ref="S3586:S3649" si="226">ROUND((((J3586/60)/60)/24)+DATE(1970,1,1),0)</f>
        <v>42168</v>
      </c>
      <c r="T3586" s="9">
        <f t="shared" ref="T3586:T3649" si="227">ROUND((((I3586/60)/60)/24)+DATE(1970,1,1),0)</f>
        <v>42198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</v>
      </c>
      <c r="P3587">
        <f t="shared" si="225"/>
        <v>176.09</v>
      </c>
      <c r="Q3587" t="s">
        <v>8316</v>
      </c>
      <c r="R3587" t="s">
        <v>8317</v>
      </c>
      <c r="S3587" s="9">
        <f t="shared" si="226"/>
        <v>41965</v>
      </c>
      <c r="T3587" s="9">
        <f t="shared" si="227"/>
        <v>41995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42577</v>
      </c>
      <c r="T3588" s="9">
        <f t="shared" si="227"/>
        <v>42637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42504</v>
      </c>
      <c r="T3589" s="9">
        <f t="shared" si="227"/>
        <v>42549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42102</v>
      </c>
      <c r="T3590" s="9">
        <f t="shared" si="227"/>
        <v>42124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42126</v>
      </c>
      <c r="T3591" s="9">
        <f t="shared" si="227"/>
        <v>42151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</v>
      </c>
      <c r="T3592" s="9">
        <f t="shared" si="227"/>
        <v>41932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42004</v>
      </c>
      <c r="T3593" s="9">
        <f t="shared" si="227"/>
        <v>42028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41989</v>
      </c>
      <c r="T3594" s="9">
        <f t="shared" si="227"/>
        <v>42046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41975</v>
      </c>
      <c r="T3595" s="9">
        <f t="shared" si="227"/>
        <v>42010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42592</v>
      </c>
      <c r="T3596" s="9">
        <f t="shared" si="227"/>
        <v>42617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42050</v>
      </c>
      <c r="T3597" s="9">
        <f t="shared" si="227"/>
        <v>42076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41857</v>
      </c>
      <c r="T3598" s="9">
        <f t="shared" si="227"/>
        <v>41878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42418</v>
      </c>
      <c r="T3599" s="9">
        <f t="shared" si="227"/>
        <v>42432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41867</v>
      </c>
      <c r="T3600" s="9">
        <f t="shared" si="227"/>
        <v>41885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42221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42629</v>
      </c>
      <c r="T3602" s="9">
        <f t="shared" si="227"/>
        <v>42657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41991</v>
      </c>
      <c r="T3603" s="9">
        <f t="shared" si="227"/>
        <v>42021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42448</v>
      </c>
      <c r="T3604" s="9">
        <f t="shared" si="227"/>
        <v>42508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42284</v>
      </c>
      <c r="T3605" s="9">
        <f t="shared" si="227"/>
        <v>42314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42483</v>
      </c>
      <c r="T3606" s="9">
        <f t="shared" si="227"/>
        <v>42489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42384</v>
      </c>
      <c r="T3607" s="9">
        <f t="shared" si="227"/>
        <v>42414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42567</v>
      </c>
      <c r="T3608" s="9">
        <f t="shared" si="227"/>
        <v>42597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42339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42507</v>
      </c>
      <c r="T3610" s="9">
        <f t="shared" si="227"/>
        <v>42539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42430</v>
      </c>
      <c r="T3611" s="9">
        <f t="shared" si="227"/>
        <v>42460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</v>
      </c>
      <c r="T3612" s="9">
        <f t="shared" si="227"/>
        <v>42233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</v>
      </c>
      <c r="T3613" s="9">
        <f t="shared" si="227"/>
        <v>42102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41790</v>
      </c>
      <c r="T3614" s="9">
        <f t="shared" si="227"/>
        <v>41800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41789</v>
      </c>
      <c r="T3615" s="9">
        <f t="shared" si="227"/>
        <v>41819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42144</v>
      </c>
      <c r="T3616" s="9">
        <f t="shared" si="227"/>
        <v>42174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42319</v>
      </c>
      <c r="T3617" s="9">
        <f t="shared" si="227"/>
        <v>42349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42053</v>
      </c>
      <c r="T3618" s="9">
        <f t="shared" si="227"/>
        <v>42083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42780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42129</v>
      </c>
      <c r="T3620" s="9">
        <f t="shared" si="227"/>
        <v>42159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42661</v>
      </c>
      <c r="T3621" s="9">
        <f t="shared" si="227"/>
        <v>42694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42038</v>
      </c>
      <c r="T3622" s="9">
        <f t="shared" si="227"/>
        <v>42068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42620</v>
      </c>
      <c r="T3623" s="9">
        <f t="shared" si="227"/>
        <v>42644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</v>
      </c>
      <c r="T3624" s="9">
        <f t="shared" si="227"/>
        <v>41910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41829</v>
      </c>
      <c r="T3625" s="9">
        <f t="shared" si="227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42546</v>
      </c>
      <c r="T3626" s="9">
        <f t="shared" si="227"/>
        <v>42606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42158</v>
      </c>
      <c r="T3627" s="9">
        <f t="shared" si="227"/>
        <v>42188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41847</v>
      </c>
      <c r="T3628" s="9">
        <f t="shared" si="227"/>
        <v>41868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42461</v>
      </c>
      <c r="T3629" s="9">
        <f t="shared" si="227"/>
        <v>42511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42292</v>
      </c>
      <c r="T3630" s="9">
        <f t="shared" si="227"/>
        <v>42352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</v>
      </c>
      <c r="T3631" s="9">
        <f t="shared" si="227"/>
        <v>42496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41943</v>
      </c>
      <c r="T3632" s="9">
        <f t="shared" si="227"/>
        <v>41973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41881</v>
      </c>
      <c r="T3633" s="9">
        <f t="shared" si="227"/>
        <v>41905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41947</v>
      </c>
      <c r="T3634" s="9">
        <f t="shared" si="227"/>
        <v>41967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42650</v>
      </c>
      <c r="T3635" s="9">
        <f t="shared" si="227"/>
        <v>42693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42701</v>
      </c>
      <c r="T3636" s="9">
        <f t="shared" si="227"/>
        <v>42749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42451</v>
      </c>
      <c r="T3637" s="9">
        <f t="shared" si="227"/>
        <v>42481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42227</v>
      </c>
      <c r="T3638" s="9">
        <f t="shared" si="227"/>
        <v>42262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41976</v>
      </c>
      <c r="T3639" s="9">
        <f t="shared" si="227"/>
        <v>42006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42054</v>
      </c>
      <c r="T3640" s="9">
        <f t="shared" si="227"/>
        <v>42114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42591</v>
      </c>
      <c r="T3641" s="9">
        <f t="shared" si="227"/>
        <v>42651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42105</v>
      </c>
      <c r="T3642" s="9">
        <f t="shared" si="227"/>
        <v>42135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41900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42298</v>
      </c>
      <c r="T3644" s="9">
        <f t="shared" si="227"/>
        <v>42339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42285</v>
      </c>
      <c r="T3645" s="9">
        <f t="shared" si="227"/>
        <v>42325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</v>
      </c>
      <c r="T3646" s="9">
        <f t="shared" si="227"/>
        <v>42437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42666</v>
      </c>
      <c r="T3647" s="9">
        <f t="shared" si="227"/>
        <v>42696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</v>
      </c>
      <c r="T3648" s="9">
        <f t="shared" si="227"/>
        <v>42172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42599</v>
      </c>
      <c r="T3649" s="9">
        <f t="shared" si="227"/>
        <v>42644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ROUND((E3650/D3650)*100,0)</f>
        <v>100</v>
      </c>
      <c r="P3650">
        <f t="shared" ref="P3650:P3713" si="229">ROUND((E3650/L3650),2)</f>
        <v>550.04</v>
      </c>
      <c r="Q3650" t="s">
        <v>8316</v>
      </c>
      <c r="R3650" t="s">
        <v>8317</v>
      </c>
      <c r="S3650" s="9">
        <f t="shared" ref="S3650:S3713" si="230">ROUND((((J3650/60)/60)/24)+DATE(1970,1,1),0)</f>
        <v>41887</v>
      </c>
      <c r="T3650" s="9">
        <f t="shared" ref="T3650:T3713" si="231">ROUND((((I3650/60)/60)/24)+DATE(1970,1,1),0)</f>
        <v>41917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9">
        <f t="shared" si="230"/>
        <v>41781</v>
      </c>
      <c r="T3651" s="9">
        <f t="shared" si="231"/>
        <v>41807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</v>
      </c>
      <c r="T3652" s="9">
        <f t="shared" si="231"/>
        <v>42402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41829</v>
      </c>
      <c r="T3653" s="9">
        <f t="shared" si="231"/>
        <v>41862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42597</v>
      </c>
      <c r="T3654" s="9">
        <f t="shared" si="231"/>
        <v>42607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</v>
      </c>
      <c r="T3655" s="9">
        <f t="shared" si="231"/>
        <v>42221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</v>
      </c>
      <c r="T3656" s="9">
        <f t="shared" si="231"/>
        <v>42464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42174</v>
      </c>
      <c r="T3657" s="9">
        <f t="shared" si="231"/>
        <v>42203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42738</v>
      </c>
      <c r="T3658" s="9">
        <f t="shared" si="231"/>
        <v>42768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42500</v>
      </c>
      <c r="T3659" s="9">
        <f t="shared" si="231"/>
        <v>42523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41776</v>
      </c>
      <c r="T3660" s="9">
        <f t="shared" si="231"/>
        <v>41822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</v>
      </c>
      <c r="T3661" s="9">
        <f t="shared" si="231"/>
        <v>42083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41972</v>
      </c>
      <c r="T3662" s="9">
        <f t="shared" si="231"/>
        <v>41997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42448</v>
      </c>
      <c r="T3663" s="9">
        <f t="shared" si="231"/>
        <v>42470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</v>
      </c>
      <c r="T3664" s="9">
        <f t="shared" si="231"/>
        <v>42094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</v>
      </c>
      <c r="T3665" s="9">
        <f t="shared" si="231"/>
        <v>42725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</v>
      </c>
      <c r="T3666" s="9">
        <f t="shared" si="231"/>
        <v>42537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42295</v>
      </c>
      <c r="T3667" s="9">
        <f t="shared" si="231"/>
        <v>42306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41823</v>
      </c>
      <c r="T3668" s="9">
        <f t="shared" si="231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42174</v>
      </c>
      <c r="T3669" s="9">
        <f t="shared" si="231"/>
        <v>42204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42186</v>
      </c>
      <c r="T3670" s="9">
        <f t="shared" si="231"/>
        <v>42209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42137</v>
      </c>
      <c r="T3671" s="9">
        <f t="shared" si="231"/>
        <v>42167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42143</v>
      </c>
      <c r="T3672" s="9">
        <f t="shared" si="231"/>
        <v>42156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41821</v>
      </c>
      <c r="T3673" s="9">
        <f t="shared" si="231"/>
        <v>41841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41879</v>
      </c>
      <c r="T3674" s="9">
        <f t="shared" si="231"/>
        <v>41909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</v>
      </c>
      <c r="T3675" s="9">
        <f t="shared" si="231"/>
        <v>41949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42557</v>
      </c>
      <c r="T3676" s="9">
        <f t="shared" si="231"/>
        <v>42617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42494</v>
      </c>
      <c r="T3677" s="9">
        <f t="shared" si="231"/>
        <v>42506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41877</v>
      </c>
      <c r="T3678" s="9">
        <f t="shared" si="231"/>
        <v>41895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41803</v>
      </c>
      <c r="T3679" s="9">
        <f t="shared" si="231"/>
        <v>41823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42121</v>
      </c>
      <c r="T3680" s="9">
        <f t="shared" si="231"/>
        <v>42156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41787</v>
      </c>
      <c r="T3681" s="9">
        <f t="shared" si="231"/>
        <v>41821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</v>
      </c>
      <c r="T3682" s="9">
        <f t="shared" si="231"/>
        <v>42648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42375</v>
      </c>
      <c r="T3683" s="9">
        <f t="shared" si="231"/>
        <v>42385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41773</v>
      </c>
      <c r="T3684" s="9">
        <f t="shared" si="231"/>
        <v>41806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42633</v>
      </c>
      <c r="T3685" s="9">
        <f t="shared" si="231"/>
        <v>42663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42219</v>
      </c>
      <c r="T3686" s="9">
        <f t="shared" si="231"/>
        <v>42249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41754</v>
      </c>
      <c r="T3687" s="9">
        <f t="shared" si="231"/>
        <v>41779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42231</v>
      </c>
      <c r="T3688" s="9">
        <f t="shared" si="231"/>
        <v>42245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</v>
      </c>
      <c r="T3689" s="9">
        <f t="shared" si="231"/>
        <v>41817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41830</v>
      </c>
      <c r="T3690" s="9">
        <f t="shared" si="231"/>
        <v>41860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42148</v>
      </c>
      <c r="T3691" s="9">
        <f t="shared" si="231"/>
        <v>42177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41941</v>
      </c>
      <c r="T3692" s="9">
        <f t="shared" si="231"/>
        <v>41971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42021</v>
      </c>
      <c r="T3693" s="9">
        <f t="shared" si="231"/>
        <v>42065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42309</v>
      </c>
      <c r="T3695" s="9">
        <f t="shared" si="231"/>
        <v>42339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42490</v>
      </c>
      <c r="T3696" s="9">
        <f t="shared" si="231"/>
        <v>42527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41996</v>
      </c>
      <c r="T3697" s="9">
        <f t="shared" si="231"/>
        <v>42016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41989</v>
      </c>
      <c r="T3698" s="9">
        <f t="shared" si="231"/>
        <v>42049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</v>
      </c>
      <c r="T3699" s="9">
        <f t="shared" si="231"/>
        <v>42500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42402</v>
      </c>
      <c r="T3700" s="9">
        <f t="shared" si="231"/>
        <v>42432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41898</v>
      </c>
      <c r="T3701" s="9">
        <f t="shared" si="231"/>
        <v>41928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41883</v>
      </c>
      <c r="T3702" s="9">
        <f t="shared" si="231"/>
        <v>41913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42130</v>
      </c>
      <c r="T3703" s="9">
        <f t="shared" si="231"/>
        <v>42160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42525</v>
      </c>
      <c r="T3704" s="9">
        <f t="shared" si="231"/>
        <v>42562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42557</v>
      </c>
      <c r="T3705" s="9">
        <f t="shared" si="231"/>
        <v>42595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42462</v>
      </c>
      <c r="T3706" s="9">
        <f t="shared" si="231"/>
        <v>42522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41793</v>
      </c>
      <c r="T3707" s="9">
        <f t="shared" si="231"/>
        <v>41814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41880</v>
      </c>
      <c r="T3708" s="9">
        <f t="shared" si="231"/>
        <v>41895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42552</v>
      </c>
      <c r="T3709" s="9">
        <f t="shared" si="231"/>
        <v>42573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41810</v>
      </c>
      <c r="T3710" s="9">
        <f t="shared" si="231"/>
        <v>41824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41786</v>
      </c>
      <c r="T3711" s="9">
        <f t="shared" si="231"/>
        <v>41816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42073</v>
      </c>
      <c r="T3712" s="9">
        <f t="shared" si="231"/>
        <v>42098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41780</v>
      </c>
      <c r="T3713" s="9">
        <f t="shared" si="231"/>
        <v>41806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ROUND((E3714/D3714)*100,0)</f>
        <v>154</v>
      </c>
      <c r="P3714">
        <f t="shared" ref="P3714:P3777" si="233">ROUND((E3714/L3714),2)</f>
        <v>110.87</v>
      </c>
      <c r="Q3714" t="s">
        <v>8316</v>
      </c>
      <c r="R3714" t="s">
        <v>8317</v>
      </c>
      <c r="S3714" s="9">
        <f t="shared" ref="S3714:S3777" si="234">ROUND((((J3714/60)/60)/24)+DATE(1970,1,1),0)</f>
        <v>42134</v>
      </c>
      <c r="T3714" s="9">
        <f t="shared" ref="T3714:T3777" si="235">ROUND((((I3714/60)/60)/24)+DATE(1970,1,1),0)</f>
        <v>42155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>
        <f t="shared" si="233"/>
        <v>106.84</v>
      </c>
      <c r="Q3715" t="s">
        <v>8316</v>
      </c>
      <c r="R3715" t="s">
        <v>8317</v>
      </c>
      <c r="S3715" s="9">
        <f t="shared" si="234"/>
        <v>42506</v>
      </c>
      <c r="T3715" s="9">
        <f t="shared" si="235"/>
        <v>42526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42119</v>
      </c>
      <c r="T3716" s="9">
        <f t="shared" si="235"/>
        <v>42150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42037</v>
      </c>
      <c r="T3717" s="9">
        <f t="shared" si="235"/>
        <v>42095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42361</v>
      </c>
      <c r="T3718" s="9">
        <f t="shared" si="235"/>
        <v>42391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42103</v>
      </c>
      <c r="T3719" s="9">
        <f t="shared" si="235"/>
        <v>42134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42033</v>
      </c>
      <c r="T3720" s="9">
        <f t="shared" si="235"/>
        <v>42063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42148</v>
      </c>
      <c r="T3721" s="9">
        <f t="shared" si="235"/>
        <v>42178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42166</v>
      </c>
      <c r="T3722" s="9">
        <f t="shared" si="235"/>
        <v>42188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41928</v>
      </c>
      <c r="T3723" s="9">
        <f t="shared" si="235"/>
        <v>41949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42382</v>
      </c>
      <c r="T3724" s="9">
        <f t="shared" si="235"/>
        <v>42412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41944</v>
      </c>
      <c r="T3725" s="9">
        <f t="shared" si="235"/>
        <v>41974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</v>
      </c>
      <c r="T3726" s="9">
        <f t="shared" si="235"/>
        <v>42495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42402</v>
      </c>
      <c r="T3727" s="9">
        <f t="shared" si="235"/>
        <v>42419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42462</v>
      </c>
      <c r="T3728" s="9">
        <f t="shared" si="235"/>
        <v>42490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</v>
      </c>
      <c r="T3729" s="9">
        <f t="shared" si="235"/>
        <v>42663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42205</v>
      </c>
      <c r="T3730" s="9">
        <f t="shared" si="235"/>
        <v>42235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</v>
      </c>
      <c r="T3731" s="9">
        <f t="shared" si="235"/>
        <v>42086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42204</v>
      </c>
      <c r="T3732" s="9">
        <f t="shared" si="235"/>
        <v>42234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41984</v>
      </c>
      <c r="T3733" s="9">
        <f t="shared" si="235"/>
        <v>42014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41969</v>
      </c>
      <c r="T3734" s="9">
        <f t="shared" si="235"/>
        <v>42029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42103</v>
      </c>
      <c r="T3735" s="9">
        <f t="shared" si="235"/>
        <v>42113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42090</v>
      </c>
      <c r="T3736" s="9">
        <f t="shared" si="235"/>
        <v>42150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42123</v>
      </c>
      <c r="T3737" s="9">
        <f t="shared" si="235"/>
        <v>42153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42049</v>
      </c>
      <c r="T3738" s="9">
        <f t="shared" si="235"/>
        <v>42087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42298</v>
      </c>
      <c r="T3739" s="9">
        <f t="shared" si="235"/>
        <v>42320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41814</v>
      </c>
      <c r="T3740" s="9">
        <f t="shared" si="235"/>
        <v>41836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</v>
      </c>
      <c r="T3741" s="9">
        <f t="shared" si="235"/>
        <v>42568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41833</v>
      </c>
      <c r="T3742" s="9">
        <f t="shared" si="235"/>
        <v>41863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42326</v>
      </c>
      <c r="T3743" s="9">
        <f t="shared" si="235"/>
        <v>42356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</v>
      </c>
      <c r="T3744" s="9">
        <f t="shared" si="235"/>
        <v>41888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41794</v>
      </c>
      <c r="T3745" s="9">
        <f t="shared" si="235"/>
        <v>41824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41794</v>
      </c>
      <c r="T3746" s="9">
        <f t="shared" si="235"/>
        <v>41825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41832</v>
      </c>
      <c r="T3747" s="9">
        <f t="shared" si="235"/>
        <v>41862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</v>
      </c>
      <c r="T3748" s="9">
        <f t="shared" si="235"/>
        <v>42651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</v>
      </c>
      <c r="T3749" s="9">
        <f t="shared" si="235"/>
        <v>42191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42396</v>
      </c>
      <c r="T3750" s="9">
        <f t="shared" si="235"/>
        <v>42416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</v>
      </c>
      <c r="T3751" s="9">
        <f t="shared" si="235"/>
        <v>42489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42017</v>
      </c>
      <c r="T3752" s="9">
        <f t="shared" si="235"/>
        <v>42045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42403</v>
      </c>
      <c r="T3753" s="9">
        <f t="shared" si="235"/>
        <v>42463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42620</v>
      </c>
      <c r="T3754" s="9">
        <f t="shared" si="235"/>
        <v>42660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42129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41809</v>
      </c>
      <c r="T3756" s="9">
        <f t="shared" si="235"/>
        <v>41846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42446</v>
      </c>
      <c r="T3757" s="9">
        <f t="shared" si="235"/>
        <v>42476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41772</v>
      </c>
      <c r="T3758" s="9">
        <f t="shared" si="235"/>
        <v>41802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41955</v>
      </c>
      <c r="T3759" s="9">
        <f t="shared" si="235"/>
        <v>41975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42182</v>
      </c>
      <c r="T3761" s="9">
        <f t="shared" si="235"/>
        <v>42242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41740</v>
      </c>
      <c r="T3762" s="9">
        <f t="shared" si="235"/>
        <v>41765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</v>
      </c>
      <c r="T3763" s="9">
        <f t="shared" si="235"/>
        <v>42227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42194</v>
      </c>
      <c r="T3764" s="9">
        <f t="shared" si="235"/>
        <v>42219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42066</v>
      </c>
      <c r="T3765" s="9">
        <f t="shared" si="235"/>
        <v>42096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42500</v>
      </c>
      <c r="T3766" s="9">
        <f t="shared" si="235"/>
        <v>42519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41821</v>
      </c>
      <c r="T3767" s="9">
        <f t="shared" si="235"/>
        <v>41851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41788</v>
      </c>
      <c r="T3768" s="9">
        <f t="shared" si="235"/>
        <v>41823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42050</v>
      </c>
      <c r="T3769" s="9">
        <f t="shared" si="235"/>
        <v>42064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41773</v>
      </c>
      <c r="T3770" s="9">
        <f t="shared" si="235"/>
        <v>41803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42446</v>
      </c>
      <c r="T3771" s="9">
        <f t="shared" si="235"/>
        <v>42476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42139</v>
      </c>
      <c r="T3772" s="9">
        <f t="shared" si="235"/>
        <v>42169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42494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42683</v>
      </c>
      <c r="T3774" s="9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42656</v>
      </c>
      <c r="T3775" s="9">
        <f t="shared" si="235"/>
        <v>42689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42088</v>
      </c>
      <c r="T3776" s="9">
        <f t="shared" si="235"/>
        <v>42104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42076</v>
      </c>
      <c r="T3777" s="9">
        <f t="shared" si="235"/>
        <v>42103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ROUND((E3778/D3778)*100,0)</f>
        <v>107</v>
      </c>
      <c r="P3778">
        <f t="shared" ref="P3778:P3841" si="237">ROUND((E3778/L3778),2)</f>
        <v>90.82</v>
      </c>
      <c r="Q3778" t="s">
        <v>8316</v>
      </c>
      <c r="R3778" t="s">
        <v>8358</v>
      </c>
      <c r="S3778" s="9">
        <f t="shared" ref="S3778:S3841" si="238">ROUND((((J3778/60)/60)/24)+DATE(1970,1,1),0)</f>
        <v>41814</v>
      </c>
      <c r="T3778" s="9">
        <f t="shared" ref="T3778:T3841" si="239">ROUND((((I3778/60)/60)/24)+DATE(1970,1,1),0)</f>
        <v>41852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</v>
      </c>
      <c r="P3779">
        <f t="shared" si="237"/>
        <v>48.54</v>
      </c>
      <c r="Q3779" t="s">
        <v>8316</v>
      </c>
      <c r="R3779" t="s">
        <v>8358</v>
      </c>
      <c r="S3779" s="9">
        <f t="shared" si="238"/>
        <v>41887</v>
      </c>
      <c r="T3779" s="9">
        <f t="shared" si="239"/>
        <v>41909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41990</v>
      </c>
      <c r="T3780" s="9">
        <f t="shared" si="239"/>
        <v>42050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42426</v>
      </c>
      <c r="T3781" s="9">
        <f t="shared" si="239"/>
        <v>42456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</v>
      </c>
      <c r="T3782" s="9">
        <f t="shared" si="239"/>
        <v>42199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41866</v>
      </c>
      <c r="T3783" s="9">
        <f t="shared" si="239"/>
        <v>41891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42547</v>
      </c>
      <c r="T3784" s="9">
        <f t="shared" si="239"/>
        <v>42576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42420</v>
      </c>
      <c r="T3785" s="9">
        <f t="shared" si="239"/>
        <v>42445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42532</v>
      </c>
      <c r="T3786" s="9">
        <f t="shared" si="239"/>
        <v>42562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42549</v>
      </c>
      <c r="T3787" s="9">
        <f t="shared" si="239"/>
        <v>42584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42487</v>
      </c>
      <c r="T3788" s="9">
        <f t="shared" si="239"/>
        <v>42517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42168</v>
      </c>
      <c r="T3789" s="9">
        <f t="shared" si="239"/>
        <v>42196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42334</v>
      </c>
      <c r="T3790" s="9">
        <f t="shared" si="239"/>
        <v>42362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42139</v>
      </c>
      <c r="T3791" s="9">
        <f t="shared" si="239"/>
        <v>42171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42667</v>
      </c>
      <c r="T3792" s="9">
        <f t="shared" si="239"/>
        <v>42697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41767</v>
      </c>
      <c r="T3793" s="9">
        <f t="shared" si="239"/>
        <v>41827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</v>
      </c>
      <c r="T3794" s="9">
        <f t="shared" si="239"/>
        <v>42200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41969</v>
      </c>
      <c r="T3795" s="9">
        <f t="shared" si="239"/>
        <v>41990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42133</v>
      </c>
      <c r="T3796" s="9">
        <f t="shared" si="239"/>
        <v>42163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</v>
      </c>
      <c r="T3797" s="9">
        <f t="shared" si="239"/>
        <v>42245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</v>
      </c>
      <c r="T3798" s="9">
        <f t="shared" si="239"/>
        <v>42749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42085</v>
      </c>
      <c r="T3799" s="9">
        <f t="shared" si="239"/>
        <v>42115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41832</v>
      </c>
      <c r="T3800" s="9">
        <f t="shared" si="239"/>
        <v>41862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42411</v>
      </c>
      <c r="T3801" s="9">
        <f t="shared" si="239"/>
        <v>42441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41983</v>
      </c>
      <c r="T3802" s="9">
        <f t="shared" si="239"/>
        <v>42015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41976</v>
      </c>
      <c r="T3803" s="9">
        <f t="shared" si="239"/>
        <v>42007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42269</v>
      </c>
      <c r="T3804" s="9">
        <f t="shared" si="239"/>
        <v>42299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42404</v>
      </c>
      <c r="T3805" s="9">
        <f t="shared" si="239"/>
        <v>42434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42527</v>
      </c>
      <c r="T3806" s="9">
        <f t="shared" si="239"/>
        <v>42582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41850</v>
      </c>
      <c r="T3807" s="9">
        <f t="shared" si="239"/>
        <v>41910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</v>
      </c>
      <c r="T3808" s="9">
        <f t="shared" si="239"/>
        <v>41819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42091</v>
      </c>
      <c r="T3809" s="9">
        <f t="shared" si="239"/>
        <v>42098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</v>
      </c>
      <c r="T3810" s="9">
        <f t="shared" si="239"/>
        <v>42119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41801</v>
      </c>
      <c r="T3811" s="9">
        <f t="shared" si="239"/>
        <v>41851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42055</v>
      </c>
      <c r="T3812" s="9">
        <f t="shared" si="239"/>
        <v>42085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42488</v>
      </c>
      <c r="T3813" s="9">
        <f t="shared" si="239"/>
        <v>42521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42110</v>
      </c>
      <c r="T3814" s="9">
        <f t="shared" si="239"/>
        <v>42156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</v>
      </c>
      <c r="T3815" s="9">
        <f t="shared" si="239"/>
        <v>42536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42059</v>
      </c>
      <c r="T3816" s="9">
        <f t="shared" si="239"/>
        <v>42095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</v>
      </c>
      <c r="T3817" s="9">
        <f t="shared" si="239"/>
        <v>42237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41808</v>
      </c>
      <c r="T3818" s="9">
        <f t="shared" si="239"/>
        <v>41838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42285</v>
      </c>
      <c r="T3819" s="9">
        <f t="shared" si="239"/>
        <v>42301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42046</v>
      </c>
      <c r="T3820" s="9">
        <f t="shared" si="239"/>
        <v>42076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</v>
      </c>
      <c r="T3821" s="9">
        <f t="shared" si="239"/>
        <v>42203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42161</v>
      </c>
      <c r="T3822" s="9">
        <f t="shared" si="239"/>
        <v>42191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42341</v>
      </c>
      <c r="T3823" s="9">
        <f t="shared" si="239"/>
        <v>42373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42330</v>
      </c>
      <c r="T3824" s="9">
        <f t="shared" si="239"/>
        <v>42389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42171</v>
      </c>
      <c r="T3825" s="9">
        <f t="shared" si="239"/>
        <v>42205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42572</v>
      </c>
      <c r="T3826" s="9">
        <f t="shared" si="239"/>
        <v>42584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42151</v>
      </c>
      <c r="T3827" s="9">
        <f t="shared" si="239"/>
        <v>42172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</v>
      </c>
      <c r="T3828" s="9">
        <f t="shared" si="239"/>
        <v>42131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42035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41945</v>
      </c>
      <c r="T3830" s="9">
        <f t="shared" si="239"/>
        <v>42005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42594</v>
      </c>
      <c r="T3831" s="9">
        <f t="shared" si="239"/>
        <v>42614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42504</v>
      </c>
      <c r="T3832" s="9">
        <f t="shared" si="239"/>
        <v>42518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41928</v>
      </c>
      <c r="T3833" s="9">
        <f t="shared" si="239"/>
        <v>41949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42375</v>
      </c>
      <c r="T3834" s="9">
        <f t="shared" si="239"/>
        <v>42420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41964</v>
      </c>
      <c r="T3835" s="9">
        <f t="shared" si="239"/>
        <v>41975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</v>
      </c>
      <c r="T3836" s="9">
        <f t="shared" si="239"/>
        <v>42173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42461</v>
      </c>
      <c r="T3837" s="9">
        <f t="shared" si="239"/>
        <v>42482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42554</v>
      </c>
      <c r="T3838" s="9">
        <f t="shared" si="239"/>
        <v>42585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42153</v>
      </c>
      <c r="T3839" s="9">
        <f t="shared" si="239"/>
        <v>42189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42117</v>
      </c>
      <c r="T3840" s="9">
        <f t="shared" si="239"/>
        <v>42147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42155</v>
      </c>
      <c r="T3841" s="9">
        <f t="shared" si="239"/>
        <v>42215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ROUND((E3842/D3842)*100,0)</f>
        <v>6500</v>
      </c>
      <c r="P3842">
        <f t="shared" ref="P3842:P3905" si="241">ROUND((E3842/L3842),2)</f>
        <v>21.67</v>
      </c>
      <c r="Q3842" t="s">
        <v>8316</v>
      </c>
      <c r="R3842" t="s">
        <v>8317</v>
      </c>
      <c r="S3842" s="9">
        <f t="shared" ref="S3842:S3905" si="242">ROUND((((J3842/60)/60)/24)+DATE(1970,1,1),0)</f>
        <v>42433</v>
      </c>
      <c r="T3842" s="9">
        <f t="shared" ref="T3842:T3905" si="243">ROUND((((I3842/60)/60)/24)+DATE(1970,1,1),0)</f>
        <v>42458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>
        <f t="shared" si="241"/>
        <v>25.65</v>
      </c>
      <c r="Q3843" t="s">
        <v>8316</v>
      </c>
      <c r="R3843" t="s">
        <v>8317</v>
      </c>
      <c r="S3843" s="9">
        <f t="shared" si="242"/>
        <v>41781</v>
      </c>
      <c r="T3843" s="9">
        <f t="shared" si="243"/>
        <v>41841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</v>
      </c>
      <c r="T3844" s="9">
        <f t="shared" si="243"/>
        <v>41770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41766</v>
      </c>
      <c r="T3845" s="9">
        <f t="shared" si="243"/>
        <v>41791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41767</v>
      </c>
      <c r="T3846" s="9">
        <f t="shared" si="243"/>
        <v>41793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42249</v>
      </c>
      <c r="T3847" s="9">
        <f t="shared" si="243"/>
        <v>42279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</v>
      </c>
      <c r="T3848" s="9">
        <f t="shared" si="243"/>
        <v>41916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</v>
      </c>
      <c r="T3849" s="9">
        <f t="shared" si="243"/>
        <v>42204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42266</v>
      </c>
      <c r="T3850" s="9">
        <f t="shared" si="243"/>
        <v>42296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42137</v>
      </c>
      <c r="T3851" s="9">
        <f t="shared" si="243"/>
        <v>42167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</v>
      </c>
      <c r="T3852" s="9">
        <f t="shared" si="243"/>
        <v>42005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</v>
      </c>
      <c r="T3853" s="9">
        <f t="shared" si="243"/>
        <v>42202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</v>
      </c>
      <c r="T3854" s="9">
        <f t="shared" si="243"/>
        <v>42090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41849</v>
      </c>
      <c r="T3855" s="9">
        <f t="shared" si="243"/>
        <v>41884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42104</v>
      </c>
      <c r="T3856" s="9">
        <f t="shared" si="243"/>
        <v>42134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42060</v>
      </c>
      <c r="T3857" s="9">
        <f t="shared" si="243"/>
        <v>42090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42042</v>
      </c>
      <c r="T3858" s="9">
        <f t="shared" si="243"/>
        <v>42072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41830</v>
      </c>
      <c r="T3859" s="9">
        <f t="shared" si="243"/>
        <v>41853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</v>
      </c>
      <c r="T3860" s="9">
        <f t="shared" si="243"/>
        <v>42147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41790</v>
      </c>
      <c r="T3861" s="9">
        <f t="shared" si="243"/>
        <v>41816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41834</v>
      </c>
      <c r="T3862" s="9">
        <f t="shared" si="243"/>
        <v>41864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41915</v>
      </c>
      <c r="T3863" s="9">
        <f t="shared" si="243"/>
        <v>41956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</v>
      </c>
      <c r="T3864" s="9">
        <f t="shared" si="243"/>
        <v>42626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42254</v>
      </c>
      <c r="T3865" s="9">
        <f t="shared" si="243"/>
        <v>42314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42296</v>
      </c>
      <c r="T3866" s="9">
        <f t="shared" si="243"/>
        <v>42326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41842</v>
      </c>
      <c r="T3867" s="9">
        <f t="shared" si="243"/>
        <v>41881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42403</v>
      </c>
      <c r="T3868" s="9">
        <f t="shared" si="243"/>
        <v>42452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42510</v>
      </c>
      <c r="T3869" s="9">
        <f t="shared" si="243"/>
        <v>42540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41866</v>
      </c>
      <c r="T3870" s="9">
        <f t="shared" si="243"/>
        <v>41891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42048</v>
      </c>
      <c r="T3871" s="9">
        <f t="shared" si="243"/>
        <v>42077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</v>
      </c>
      <c r="T3872" s="9">
        <f t="shared" si="243"/>
        <v>41823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42764</v>
      </c>
      <c r="T3873" s="9">
        <f t="shared" si="243"/>
        <v>42824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42180</v>
      </c>
      <c r="T3874" s="9">
        <f t="shared" si="243"/>
        <v>42230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42256</v>
      </c>
      <c r="T3875" s="9">
        <f t="shared" si="243"/>
        <v>42286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42007</v>
      </c>
      <c r="T3876" s="9">
        <f t="shared" si="243"/>
        <v>42028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</v>
      </c>
      <c r="T3877" s="9">
        <f t="shared" si="243"/>
        <v>42616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42373</v>
      </c>
      <c r="T3878" s="9">
        <f t="shared" si="243"/>
        <v>42403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42683</v>
      </c>
      <c r="T3879" s="9">
        <f t="shared" si="243"/>
        <v>42713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42155</v>
      </c>
      <c r="T3880" s="9">
        <f t="shared" si="243"/>
        <v>42185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42000</v>
      </c>
      <c r="T3881" s="9">
        <f t="shared" si="243"/>
        <v>42030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41816</v>
      </c>
      <c r="T3882" s="9">
        <f t="shared" si="243"/>
        <v>41851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</v>
      </c>
      <c r="T3883" s="9">
        <f t="shared" si="243"/>
        <v>42786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42374</v>
      </c>
      <c r="T3884" s="9">
        <f t="shared" si="243"/>
        <v>42401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41855</v>
      </c>
      <c r="T3885" s="9">
        <f t="shared" si="243"/>
        <v>41885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42066</v>
      </c>
      <c r="T3886" s="9">
        <f t="shared" si="243"/>
        <v>42091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42470</v>
      </c>
      <c r="T3887" s="9">
        <f t="shared" si="243"/>
        <v>42500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</v>
      </c>
      <c r="T3888" s="9">
        <f t="shared" si="243"/>
        <v>41984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42080</v>
      </c>
      <c r="T3889" s="9">
        <f t="shared" si="243"/>
        <v>42126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42763</v>
      </c>
      <c r="T3890" s="9">
        <f t="shared" si="243"/>
        <v>42793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41977</v>
      </c>
      <c r="T3891" s="9">
        <f t="shared" si="243"/>
        <v>42009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42172</v>
      </c>
      <c r="T3892" s="9">
        <f t="shared" si="243"/>
        <v>42232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42056</v>
      </c>
      <c r="T3893" s="9">
        <f t="shared" si="243"/>
        <v>42086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41868</v>
      </c>
      <c r="T3894" s="9">
        <f t="shared" si="243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41780</v>
      </c>
      <c r="T3895" s="9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42680</v>
      </c>
      <c r="T3896" s="9">
        <f t="shared" si="243"/>
        <v>42710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</v>
      </c>
      <c r="T3897" s="9">
        <f t="shared" si="243"/>
        <v>42063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</v>
      </c>
      <c r="T3898" s="9">
        <f t="shared" si="243"/>
        <v>41807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41983</v>
      </c>
      <c r="T3899" s="9">
        <f t="shared" si="243"/>
        <v>42013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</v>
      </c>
      <c r="T3900" s="9">
        <f t="shared" si="243"/>
        <v>42234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41844</v>
      </c>
      <c r="T3901" s="9">
        <f t="shared" si="243"/>
        <v>41864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</v>
      </c>
      <c r="T3902" s="9">
        <f t="shared" si="243"/>
        <v>42166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42318</v>
      </c>
      <c r="T3903" s="9">
        <f t="shared" si="243"/>
        <v>42358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</v>
      </c>
      <c r="T3904" s="9">
        <f t="shared" si="243"/>
        <v>42689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42186</v>
      </c>
      <c r="T3905" s="9">
        <f t="shared" si="243"/>
        <v>42231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ROUND((E3906/D3906)*100,0)</f>
        <v>0</v>
      </c>
      <c r="P3906">
        <f t="shared" ref="P3906:P3969" si="245">ROUND((E3906/L3906),2)</f>
        <v>1.5</v>
      </c>
      <c r="Q3906" t="s">
        <v>8316</v>
      </c>
      <c r="R3906" t="s">
        <v>8317</v>
      </c>
      <c r="S3906" s="9">
        <f t="shared" ref="S3906:S3969" si="246">ROUND((((J3906/60)/60)/24)+DATE(1970,1,1),0)</f>
        <v>42095</v>
      </c>
      <c r="T3906" s="9">
        <f t="shared" ref="T3906:T3969" si="247">ROUND((((I3906/60)/60)/24)+DATE(1970,1,1),0)</f>
        <v>42109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>
        <f t="shared" si="245"/>
        <v>24.71</v>
      </c>
      <c r="Q3907" t="s">
        <v>8316</v>
      </c>
      <c r="R3907" t="s">
        <v>8317</v>
      </c>
      <c r="S3907" s="9">
        <f t="shared" si="246"/>
        <v>42125</v>
      </c>
      <c r="T3907" s="9">
        <f t="shared" si="247"/>
        <v>42167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42144</v>
      </c>
      <c r="T3908" s="9">
        <f t="shared" si="247"/>
        <v>42182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41907</v>
      </c>
      <c r="T3909" s="9">
        <f t="shared" si="247"/>
        <v>41939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</v>
      </c>
      <c r="T3910" s="9">
        <f t="shared" si="247"/>
        <v>41849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</v>
      </c>
      <c r="T3911" s="9">
        <f t="shared" si="247"/>
        <v>41893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42225</v>
      </c>
      <c r="T3912" s="9">
        <f t="shared" si="247"/>
        <v>42255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41940</v>
      </c>
      <c r="T3913" s="9">
        <f t="shared" si="247"/>
        <v>41970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</v>
      </c>
      <c r="T3914" s="9">
        <f t="shared" si="247"/>
        <v>42119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</v>
      </c>
      <c r="T3915" s="9">
        <f t="shared" si="247"/>
        <v>42338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42115</v>
      </c>
      <c r="T3916" s="9">
        <f t="shared" si="247"/>
        <v>42135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42493</v>
      </c>
      <c r="T3917" s="9">
        <f t="shared" si="247"/>
        <v>42523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</v>
      </c>
      <c r="T3918" s="9">
        <f t="shared" si="247"/>
        <v>42524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41864</v>
      </c>
      <c r="T3919" s="9">
        <f t="shared" si="247"/>
        <v>41894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41844</v>
      </c>
      <c r="T3920" s="9">
        <f t="shared" si="247"/>
        <v>41856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</v>
      </c>
      <c r="T3922" s="9">
        <f t="shared" si="247"/>
        <v>42687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41927</v>
      </c>
      <c r="T3923" s="9">
        <f t="shared" si="247"/>
        <v>41939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42021</v>
      </c>
      <c r="T3924" s="9">
        <f t="shared" si="247"/>
        <v>42066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42076</v>
      </c>
      <c r="T3925" s="9">
        <f t="shared" si="247"/>
        <v>42104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41787</v>
      </c>
      <c r="T3926" s="9">
        <f t="shared" si="247"/>
        <v>41817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41821</v>
      </c>
      <c r="T3927" s="9">
        <f t="shared" si="247"/>
        <v>41851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</v>
      </c>
      <c r="T3928" s="9">
        <f t="shared" si="247"/>
        <v>42000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</v>
      </c>
      <c r="T3929" s="9">
        <f t="shared" si="247"/>
        <v>41860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42266</v>
      </c>
      <c r="T3930" s="9">
        <f t="shared" si="247"/>
        <v>42293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42602</v>
      </c>
      <c r="T3931" s="9">
        <f t="shared" si="247"/>
        <v>42632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</v>
      </c>
      <c r="T3932" s="9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42228</v>
      </c>
      <c r="T3933" s="9">
        <f t="shared" si="247"/>
        <v>42253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</v>
      </c>
      <c r="T3934" s="9">
        <f t="shared" si="247"/>
        <v>42445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42539</v>
      </c>
      <c r="T3935" s="9">
        <f t="shared" si="247"/>
        <v>42568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42234</v>
      </c>
      <c r="T3936" s="9">
        <f t="shared" si="247"/>
        <v>42279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42222</v>
      </c>
      <c r="T3937" s="9">
        <f t="shared" si="247"/>
        <v>42282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</v>
      </c>
      <c r="T3938" s="9">
        <f t="shared" si="247"/>
        <v>42705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42535</v>
      </c>
      <c r="T3939" s="9">
        <f t="shared" si="247"/>
        <v>42563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42152</v>
      </c>
      <c r="T3940" s="9">
        <f t="shared" si="247"/>
        <v>42183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</v>
      </c>
      <c r="T3941" s="9">
        <f t="shared" si="247"/>
        <v>41919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</v>
      </c>
      <c r="T3942" s="9">
        <f t="shared" si="247"/>
        <v>42006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41941</v>
      </c>
      <c r="T3943" s="9">
        <f t="shared" si="247"/>
        <v>41968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42112</v>
      </c>
      <c r="T3944" s="9">
        <f t="shared" si="247"/>
        <v>42172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42280</v>
      </c>
      <c r="T3945" s="9">
        <f t="shared" si="247"/>
        <v>42311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42214</v>
      </c>
      <c r="T3946" s="9">
        <f t="shared" si="247"/>
        <v>42244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42110</v>
      </c>
      <c r="T3947" s="9">
        <f t="shared" si="247"/>
        <v>42140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42032</v>
      </c>
      <c r="T3948" s="9">
        <f t="shared" si="247"/>
        <v>42063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</v>
      </c>
      <c r="T3949" s="9">
        <f t="shared" si="247"/>
        <v>42645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</v>
      </c>
      <c r="T3950" s="9">
        <f t="shared" si="247"/>
        <v>41889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42016</v>
      </c>
      <c r="T3951" s="9">
        <f t="shared" si="247"/>
        <v>42046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42440</v>
      </c>
      <c r="T3952" s="9">
        <f t="shared" si="247"/>
        <v>42469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42434</v>
      </c>
      <c r="T3953" s="9">
        <f t="shared" si="247"/>
        <v>42494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42244</v>
      </c>
      <c r="T3954" s="9">
        <f t="shared" si="247"/>
        <v>42304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42550</v>
      </c>
      <c r="T3955" s="9">
        <f t="shared" si="247"/>
        <v>42581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41775</v>
      </c>
      <c r="T3956" s="9">
        <f t="shared" si="247"/>
        <v>41835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42307</v>
      </c>
      <c r="T3957" s="9">
        <f t="shared" si="247"/>
        <v>42337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42458</v>
      </c>
      <c r="T3958" s="9">
        <f t="shared" si="247"/>
        <v>42485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42514</v>
      </c>
      <c r="T3959" s="9">
        <f t="shared" si="247"/>
        <v>42560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41817</v>
      </c>
      <c r="T3960" s="9">
        <f t="shared" si="247"/>
        <v>41854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41881</v>
      </c>
      <c r="T3961" s="9">
        <f t="shared" si="247"/>
        <v>41911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42343</v>
      </c>
      <c r="T3962" s="9">
        <f t="shared" si="247"/>
        <v>42373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41746</v>
      </c>
      <c r="T3963" s="9">
        <f t="shared" si="247"/>
        <v>41768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42312</v>
      </c>
      <c r="T3964" s="9">
        <f t="shared" si="247"/>
        <v>42337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42296</v>
      </c>
      <c r="T3965" s="9">
        <f t="shared" si="247"/>
        <v>42326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42054</v>
      </c>
      <c r="T3966" s="9">
        <f t="shared" si="247"/>
        <v>42114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</v>
      </c>
      <c r="T3967" s="9">
        <f t="shared" si="247"/>
        <v>42474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41802</v>
      </c>
      <c r="T3968" s="9">
        <f t="shared" si="247"/>
        <v>41844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</v>
      </c>
      <c r="T3969" s="9">
        <f t="shared" si="247"/>
        <v>42800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ROUND((E3970/D3970)*100,0)</f>
        <v>11</v>
      </c>
      <c r="P3970">
        <f t="shared" ref="P3970:P4033" si="249">ROUND((E3970/L3970),2)</f>
        <v>47.91</v>
      </c>
      <c r="Q3970" t="s">
        <v>8316</v>
      </c>
      <c r="R3970" t="s">
        <v>8317</v>
      </c>
      <c r="S3970" s="9">
        <f t="shared" ref="S3970:S4033" si="250">ROUND((((J3970/60)/60)/24)+DATE(1970,1,1),0)</f>
        <v>42453</v>
      </c>
      <c r="T3970" s="9">
        <f t="shared" ref="T3970:T4033" si="251">ROUND((((I3970/60)/60)/24)+DATE(1970,1,1),0)</f>
        <v>42513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>
        <f t="shared" si="249"/>
        <v>35.17</v>
      </c>
      <c r="Q3971" t="s">
        <v>8316</v>
      </c>
      <c r="R3971" t="s">
        <v>8317</v>
      </c>
      <c r="S3971" s="9">
        <f t="shared" si="250"/>
        <v>42602</v>
      </c>
      <c r="T3971" s="9">
        <f t="shared" si="251"/>
        <v>42611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42448</v>
      </c>
      <c r="T3972" s="9">
        <f t="shared" si="251"/>
        <v>42478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41812</v>
      </c>
      <c r="T3973" s="9">
        <f t="shared" si="251"/>
        <v>41842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41981</v>
      </c>
      <c r="T3974" s="9">
        <f t="shared" si="251"/>
        <v>42041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42470</v>
      </c>
      <c r="T3975" s="9">
        <f t="shared" si="251"/>
        <v>42499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42494</v>
      </c>
      <c r="T3976" s="9">
        <f t="shared" si="251"/>
        <v>42524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42535</v>
      </c>
      <c r="T3977" s="9">
        <f t="shared" si="251"/>
        <v>42565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41831</v>
      </c>
      <c r="T3978" s="9">
        <f t="shared" si="251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42544</v>
      </c>
      <c r="T3979" s="9">
        <f t="shared" si="251"/>
        <v>42574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41976</v>
      </c>
      <c r="T3980" s="9">
        <f t="shared" si="251"/>
        <v>42036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42070</v>
      </c>
      <c r="T3981" s="9">
        <f t="shared" si="251"/>
        <v>42093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41796</v>
      </c>
      <c r="T3982" s="9">
        <f t="shared" si="251"/>
        <v>41826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</v>
      </c>
      <c r="T3983" s="9">
        <f t="shared" si="251"/>
        <v>42568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42133</v>
      </c>
      <c r="T3984" s="9">
        <f t="shared" si="251"/>
        <v>42193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41748</v>
      </c>
      <c r="T3985" s="9">
        <f t="shared" si="251"/>
        <v>41779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41921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42400</v>
      </c>
      <c r="T3987" s="9">
        <f t="shared" si="251"/>
        <v>42421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42468</v>
      </c>
      <c r="T3988" s="9">
        <f t="shared" si="251"/>
        <v>42497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41766</v>
      </c>
      <c r="T3989" s="9">
        <f t="shared" si="251"/>
        <v>41776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</v>
      </c>
      <c r="T3990" s="9">
        <f t="shared" si="251"/>
        <v>42245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42287</v>
      </c>
      <c r="T3991" s="9">
        <f t="shared" si="251"/>
        <v>42317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42402</v>
      </c>
      <c r="T3992" s="9">
        <f t="shared" si="251"/>
        <v>42432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42126</v>
      </c>
      <c r="T3993" s="9">
        <f t="shared" si="251"/>
        <v>42156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42290</v>
      </c>
      <c r="T3994" s="9">
        <f t="shared" si="251"/>
        <v>42350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42108</v>
      </c>
      <c r="T3995" s="9">
        <f t="shared" si="251"/>
        <v>42138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</v>
      </c>
      <c r="T3996" s="9">
        <f t="shared" si="251"/>
        <v>41839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42020</v>
      </c>
      <c r="T3997" s="9">
        <f t="shared" si="251"/>
        <v>42049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</v>
      </c>
      <c r="T3998" s="9">
        <f t="shared" si="251"/>
        <v>41964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</v>
      </c>
      <c r="T3999" s="9">
        <f t="shared" si="251"/>
        <v>42099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42062</v>
      </c>
      <c r="T4000" s="9">
        <f t="shared" si="251"/>
        <v>42092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41843</v>
      </c>
      <c r="T4001" s="9">
        <f t="shared" si="251"/>
        <v>41883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42438</v>
      </c>
      <c r="T4002" s="9">
        <f t="shared" si="251"/>
        <v>42498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42776</v>
      </c>
      <c r="T4003" s="9">
        <f t="shared" si="251"/>
        <v>42796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</v>
      </c>
      <c r="T4004" s="9">
        <f t="shared" si="251"/>
        <v>41909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42021</v>
      </c>
      <c r="T4005" s="9">
        <f t="shared" si="251"/>
        <v>42051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</v>
      </c>
      <c r="T4006" s="9">
        <f t="shared" si="251"/>
        <v>41920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41873</v>
      </c>
      <c r="T4007" s="9">
        <f t="shared" si="251"/>
        <v>41933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42392</v>
      </c>
      <c r="T4008" s="9">
        <f t="shared" si="251"/>
        <v>42417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41849</v>
      </c>
      <c r="T4009" s="9">
        <f t="shared" si="251"/>
        <v>41878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42178</v>
      </c>
      <c r="T4010" s="9">
        <f t="shared" si="251"/>
        <v>42208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41852</v>
      </c>
      <c r="T4011" s="9">
        <f t="shared" si="251"/>
        <v>41892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41922</v>
      </c>
      <c r="T4012" s="9">
        <f t="shared" si="251"/>
        <v>41939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42003</v>
      </c>
      <c r="T4013" s="9">
        <f t="shared" si="251"/>
        <v>42033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42097</v>
      </c>
      <c r="T4014" s="9">
        <f t="shared" si="251"/>
        <v>42127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</v>
      </c>
      <c r="T4015" s="9">
        <f t="shared" si="251"/>
        <v>42051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</v>
      </c>
      <c r="T4016" s="9">
        <f t="shared" si="251"/>
        <v>42434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42175</v>
      </c>
      <c r="T4017" s="9">
        <f t="shared" si="251"/>
        <v>42205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41870</v>
      </c>
      <c r="T4018" s="9">
        <f t="shared" si="251"/>
        <v>41900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41857</v>
      </c>
      <c r="T4019" s="9">
        <f t="shared" si="251"/>
        <v>41887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42621</v>
      </c>
      <c r="T4020" s="9">
        <f t="shared" si="251"/>
        <v>42651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42418</v>
      </c>
      <c r="T4021" s="9">
        <f t="shared" si="251"/>
        <v>42476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42057</v>
      </c>
      <c r="T4022" s="9">
        <f t="shared" si="251"/>
        <v>42087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41879</v>
      </c>
      <c r="T4023" s="9">
        <f t="shared" si="251"/>
        <v>41939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41991</v>
      </c>
      <c r="T4024" s="9">
        <f t="shared" si="251"/>
        <v>42036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42409</v>
      </c>
      <c r="T4025" s="9">
        <f t="shared" si="251"/>
        <v>42454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42218</v>
      </c>
      <c r="T4026" s="9">
        <f t="shared" si="251"/>
        <v>42248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</v>
      </c>
      <c r="T4027" s="9">
        <f t="shared" si="251"/>
        <v>42211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42283</v>
      </c>
      <c r="T4028" s="9">
        <f t="shared" si="251"/>
        <v>42343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42769</v>
      </c>
      <c r="T4029" s="9">
        <f t="shared" si="251"/>
        <v>42789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41766</v>
      </c>
      <c r="T4030" s="9">
        <f t="shared" si="251"/>
        <v>41796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42322</v>
      </c>
      <c r="T4031" s="9">
        <f t="shared" si="251"/>
        <v>42352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42375</v>
      </c>
      <c r="T4032" s="9">
        <f t="shared" si="251"/>
        <v>42404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41942</v>
      </c>
      <c r="T4033" s="9">
        <f t="shared" si="251"/>
        <v>41992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ROUND((E4034/D4034)*100,0)</f>
        <v>7</v>
      </c>
      <c r="P4034">
        <f t="shared" ref="P4034:P4097" si="253">ROUND((E4034/L4034),2)</f>
        <v>59</v>
      </c>
      <c r="Q4034" t="s">
        <v>8316</v>
      </c>
      <c r="R4034" t="s">
        <v>8317</v>
      </c>
      <c r="S4034" s="9">
        <f t="shared" ref="S4034:S4097" si="254">ROUND((((J4034/60)/60)/24)+DATE(1970,1,1),0)</f>
        <v>42294</v>
      </c>
      <c r="T4034" s="9">
        <f t="shared" ref="T4034:T4097" si="255">ROUND((((I4034/60)/60)/24)+DATE(1970,1,1),0)</f>
        <v>42354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>
        <f t="shared" si="253"/>
        <v>65.34</v>
      </c>
      <c r="Q4035" t="s">
        <v>8316</v>
      </c>
      <c r="R4035" t="s">
        <v>8317</v>
      </c>
      <c r="S4035" s="9">
        <f t="shared" si="254"/>
        <v>42614</v>
      </c>
      <c r="T4035" s="9">
        <f t="shared" si="255"/>
        <v>42645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42068</v>
      </c>
      <c r="T4036" s="9">
        <f t="shared" si="255"/>
        <v>42098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41904</v>
      </c>
      <c r="T4037" s="9">
        <f t="shared" si="255"/>
        <v>41934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41805</v>
      </c>
      <c r="T4038" s="9">
        <f t="shared" si="255"/>
        <v>41822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</v>
      </c>
      <c r="T4039" s="9">
        <f t="shared" si="255"/>
        <v>42515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41870</v>
      </c>
      <c r="T4040" s="9">
        <f t="shared" si="255"/>
        <v>41930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42306</v>
      </c>
      <c r="T4041" s="9">
        <f t="shared" si="255"/>
        <v>42339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</v>
      </c>
      <c r="T4042" s="9">
        <f t="shared" si="255"/>
        <v>42203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</v>
      </c>
      <c r="T4043" s="9">
        <f t="shared" si="255"/>
        <v>42619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</v>
      </c>
      <c r="T4044" s="9">
        <f t="shared" si="255"/>
        <v>42025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41949</v>
      </c>
      <c r="T4045" s="9">
        <f t="shared" si="255"/>
        <v>41964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</v>
      </c>
      <c r="T4046" s="9">
        <f t="shared" si="255"/>
        <v>42104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</v>
      </c>
      <c r="T4047" s="9">
        <f t="shared" si="255"/>
        <v>41872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41905</v>
      </c>
      <c r="T4048" s="9">
        <f t="shared" si="255"/>
        <v>41935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</v>
      </c>
      <c r="T4049" s="9">
        <f t="shared" si="255"/>
        <v>42015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42437</v>
      </c>
      <c r="T4050" s="9">
        <f t="shared" si="255"/>
        <v>42471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42170</v>
      </c>
      <c r="T4051" s="9">
        <f t="shared" si="255"/>
        <v>42200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41906</v>
      </c>
      <c r="T4052" s="9">
        <f t="shared" si="255"/>
        <v>41936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41762</v>
      </c>
      <c r="T4053" s="9">
        <f t="shared" si="255"/>
        <v>41768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41866</v>
      </c>
      <c r="T4054" s="9">
        <f t="shared" si="255"/>
        <v>41926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41929</v>
      </c>
      <c r="T4055" s="9">
        <f t="shared" si="255"/>
        <v>41959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42614</v>
      </c>
      <c r="T4056" s="9">
        <f t="shared" si="255"/>
        <v>42644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41780</v>
      </c>
      <c r="T4057" s="9">
        <f t="shared" si="255"/>
        <v>41810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42535</v>
      </c>
      <c r="T4058" s="9">
        <f t="shared" si="255"/>
        <v>42555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42311</v>
      </c>
      <c r="T4059" s="9">
        <f t="shared" si="255"/>
        <v>42334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</v>
      </c>
      <c r="T4060" s="9">
        <f t="shared" si="255"/>
        <v>42461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41867</v>
      </c>
      <c r="T4061" s="9">
        <f t="shared" si="255"/>
        <v>41898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41780</v>
      </c>
      <c r="T4062" s="9">
        <f t="shared" si="255"/>
        <v>41814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42421</v>
      </c>
      <c r="T4063" s="9">
        <f t="shared" si="255"/>
        <v>42481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42524</v>
      </c>
      <c r="T4064" s="9">
        <f t="shared" si="255"/>
        <v>42554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41788</v>
      </c>
      <c r="T4065" s="9">
        <f t="shared" si="255"/>
        <v>41818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42094</v>
      </c>
      <c r="T4066" s="9">
        <f t="shared" si="255"/>
        <v>42124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41834</v>
      </c>
      <c r="T4067" s="9">
        <f t="shared" si="255"/>
        <v>41864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</v>
      </c>
      <c r="T4068" s="9">
        <f t="shared" si="255"/>
        <v>42509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42235</v>
      </c>
      <c r="T4069" s="9">
        <f t="shared" si="255"/>
        <v>42275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42719</v>
      </c>
      <c r="T4070" s="9">
        <f t="shared" si="255"/>
        <v>42749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42023</v>
      </c>
      <c r="T4071" s="9">
        <f t="shared" si="255"/>
        <v>42064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42032</v>
      </c>
      <c r="T4072" s="9">
        <f t="shared" si="255"/>
        <v>42064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42701</v>
      </c>
      <c r="T4073" s="9">
        <f t="shared" si="255"/>
        <v>42731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41813</v>
      </c>
      <c r="T4074" s="9">
        <f t="shared" si="255"/>
        <v>41873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</v>
      </c>
      <c r="T4075" s="9">
        <f t="shared" si="255"/>
        <v>42133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42284</v>
      </c>
      <c r="T4076" s="9">
        <f t="shared" si="255"/>
        <v>42314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41779</v>
      </c>
      <c r="T4077" s="9">
        <f t="shared" si="255"/>
        <v>41821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41906</v>
      </c>
      <c r="T4078" s="9">
        <f t="shared" si="255"/>
        <v>41934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42696</v>
      </c>
      <c r="T4079" s="9">
        <f t="shared" si="255"/>
        <v>42726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42733</v>
      </c>
      <c r="T4080" s="9">
        <f t="shared" si="255"/>
        <v>42763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42511</v>
      </c>
      <c r="T4081" s="9">
        <f t="shared" si="255"/>
        <v>42541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42512</v>
      </c>
      <c r="T4082" s="9">
        <f t="shared" si="255"/>
        <v>42536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42042</v>
      </c>
      <c r="T4083" s="9">
        <f t="shared" si="255"/>
        <v>42072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</v>
      </c>
      <c r="T4084" s="9">
        <f t="shared" si="255"/>
        <v>42323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42354</v>
      </c>
      <c r="T4085" s="9">
        <f t="shared" si="255"/>
        <v>42384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</v>
      </c>
      <c r="T4086" s="9">
        <f t="shared" si="255"/>
        <v>42652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42059</v>
      </c>
      <c r="T4087" s="9">
        <f t="shared" si="255"/>
        <v>42087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42305</v>
      </c>
      <c r="T4088" s="9">
        <f t="shared" si="255"/>
        <v>42329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42539</v>
      </c>
      <c r="T4089" s="9">
        <f t="shared" si="255"/>
        <v>42569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41991</v>
      </c>
      <c r="T4090" s="9">
        <f t="shared" si="255"/>
        <v>42020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42123</v>
      </c>
      <c r="T4091" s="9">
        <f t="shared" si="255"/>
        <v>42156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42210</v>
      </c>
      <c r="T4092" s="9">
        <f t="shared" si="255"/>
        <v>42224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41991</v>
      </c>
      <c r="T4093" s="9">
        <f t="shared" si="255"/>
        <v>42021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</v>
      </c>
      <c r="T4094" s="9">
        <f t="shared" si="255"/>
        <v>42099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42179</v>
      </c>
      <c r="T4095" s="9">
        <f t="shared" si="255"/>
        <v>42239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</v>
      </c>
      <c r="T4096" s="9">
        <f t="shared" si="255"/>
        <v>41934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</v>
      </c>
      <c r="T4097" s="9">
        <f t="shared" si="255"/>
        <v>42723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ROUND((E4098/D4098)*100,0)</f>
        <v>11</v>
      </c>
      <c r="P4098">
        <f t="shared" ref="P4098:P4115" si="257">ROUND((E4098/L4098),2)</f>
        <v>80</v>
      </c>
      <c r="Q4098" t="s">
        <v>8316</v>
      </c>
      <c r="R4098" t="s">
        <v>8317</v>
      </c>
      <c r="S4098" s="9">
        <f t="shared" ref="S4098:S4115" si="258">ROUND((((J4098/60)/60)/24)+DATE(1970,1,1),0)</f>
        <v>42751</v>
      </c>
      <c r="T4098" s="9">
        <f t="shared" ref="T4098:T4115" si="259">ROUND((((I4098/60)/60)/24)+DATE(1970,1,1),0)</f>
        <v>42794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9">
        <f t="shared" si="258"/>
        <v>42345</v>
      </c>
      <c r="T4099" s="9">
        <f t="shared" si="259"/>
        <v>42401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42496</v>
      </c>
      <c r="T4100" s="9">
        <f t="shared" si="259"/>
        <v>42526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42571</v>
      </c>
      <c r="T4101" s="9">
        <f t="shared" si="259"/>
        <v>42616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41927</v>
      </c>
      <c r="T4102" s="9">
        <f t="shared" si="259"/>
        <v>41937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42731</v>
      </c>
      <c r="T4103" s="9">
        <f t="shared" si="259"/>
        <v>42761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42476</v>
      </c>
      <c r="T4104" s="9">
        <f t="shared" si="259"/>
        <v>42506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42189</v>
      </c>
      <c r="T4105" s="9">
        <f t="shared" si="259"/>
        <v>42243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</v>
      </c>
      <c r="T4106" s="9">
        <f t="shared" si="259"/>
        <v>42670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42697</v>
      </c>
      <c r="T4107" s="9">
        <f t="shared" si="259"/>
        <v>42730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42053</v>
      </c>
      <c r="T4108" s="9">
        <f t="shared" si="259"/>
        <v>42096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41884</v>
      </c>
      <c r="T4109" s="9">
        <f t="shared" si="259"/>
        <v>41907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</v>
      </c>
      <c r="T4110" s="9">
        <f t="shared" si="259"/>
        <v>42797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42308</v>
      </c>
      <c r="T4111" s="9">
        <f t="shared" si="259"/>
        <v>42338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42513</v>
      </c>
      <c r="T4112" s="9">
        <f t="shared" si="259"/>
        <v>42573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42029</v>
      </c>
      <c r="T4113" s="9">
        <f t="shared" si="259"/>
        <v>42059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42401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42359</v>
      </c>
      <c r="T4115" s="9">
        <f t="shared" si="259"/>
        <v>42377</v>
      </c>
    </row>
  </sheetData>
  <conditionalFormatting sqref="F1:F1048576">
    <cfRule type="cellIs" dxfId="13" priority="2" operator="equal">
      <formula>"live"</formula>
    </cfRule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42368-8115-46DF-A28E-C9A94B800F6F}">
  <dimension ref="A1:F14"/>
  <sheetViews>
    <sheetView zoomScale="70" zoomScaleNormal="70" workbookViewId="0">
      <selection activeCell="C22" sqref="C22"/>
    </sheetView>
  </sheetViews>
  <sheetFormatPr defaultRowHeight="14.4" x14ac:dyDescent="0.3"/>
  <cols>
    <col min="1" max="1" width="13.88671875" bestFit="1" customWidth="1"/>
    <col min="2" max="2" width="16.77734375" bestFit="1" customWidth="1"/>
    <col min="3" max="3" width="5.77734375" bestFit="1" customWidth="1"/>
    <col min="4" max="4" width="8.5546875" bestFit="1" customWidth="1"/>
    <col min="5" max="5" width="4.109375" bestFit="1" customWidth="1"/>
    <col min="6" max="6" width="11.109375" bestFit="1" customWidth="1"/>
  </cols>
  <sheetData>
    <row r="1" spans="1:6" x14ac:dyDescent="0.3">
      <c r="A1" s="5" t="s">
        <v>8223</v>
      </c>
      <c r="B1" t="s">
        <v>8359</v>
      </c>
    </row>
    <row r="3" spans="1:6" x14ac:dyDescent="0.3">
      <c r="A3" s="5" t="s">
        <v>8363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34131-18B5-484C-90E9-FBC40598432E}">
  <dimension ref="A2:F47"/>
  <sheetViews>
    <sheetView tabSelected="1" workbookViewId="0">
      <selection activeCell="A7" sqref="A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5" t="s">
        <v>8223</v>
      </c>
      <c r="B2" t="s">
        <v>8359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8343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8339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35E76-C648-4B3A-AB6D-952E66CE8311}">
  <dimension ref="A1:E18"/>
  <sheetViews>
    <sheetView workbookViewId="0">
      <selection activeCell="E22" sqref="E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8366</v>
      </c>
      <c r="B1" t="s">
        <v>8359</v>
      </c>
    </row>
    <row r="2" spans="1:5" x14ac:dyDescent="0.3">
      <c r="A2" s="5" t="s">
        <v>8379</v>
      </c>
      <c r="B2" t="s">
        <v>8359</v>
      </c>
    </row>
    <row r="4" spans="1:5" x14ac:dyDescent="0.3">
      <c r="A4" s="5" t="s">
        <v>8363</v>
      </c>
      <c r="B4" s="5" t="s">
        <v>8362</v>
      </c>
    </row>
    <row r="5" spans="1:5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8373</v>
      </c>
      <c r="B6" s="7">
        <v>176</v>
      </c>
      <c r="C6" s="7">
        <v>145</v>
      </c>
      <c r="D6" s="7">
        <v>33</v>
      </c>
      <c r="E6" s="7">
        <v>354</v>
      </c>
    </row>
    <row r="7" spans="1:5" x14ac:dyDescent="0.3">
      <c r="A7" s="10" t="s">
        <v>8374</v>
      </c>
      <c r="B7" s="7">
        <v>208</v>
      </c>
      <c r="C7" s="7">
        <v>107</v>
      </c>
      <c r="D7" s="7">
        <v>27</v>
      </c>
      <c r="E7" s="7">
        <v>342</v>
      </c>
    </row>
    <row r="8" spans="1:5" x14ac:dyDescent="0.3">
      <c r="A8" s="10" t="s">
        <v>8375</v>
      </c>
      <c r="B8" s="7">
        <v>177</v>
      </c>
      <c r="C8" s="7">
        <v>106</v>
      </c>
      <c r="D8" s="7">
        <v>29</v>
      </c>
      <c r="E8" s="7">
        <v>312</v>
      </c>
    </row>
    <row r="9" spans="1:5" x14ac:dyDescent="0.3">
      <c r="A9" s="10" t="s">
        <v>8376</v>
      </c>
      <c r="B9" s="7">
        <v>191</v>
      </c>
      <c r="C9" s="7">
        <v>104</v>
      </c>
      <c r="D9" s="7">
        <v>27</v>
      </c>
      <c r="E9" s="7">
        <v>322</v>
      </c>
    </row>
    <row r="10" spans="1:5" x14ac:dyDescent="0.3">
      <c r="A10" s="10" t="s">
        <v>8367</v>
      </c>
      <c r="B10" s="7">
        <v>236</v>
      </c>
      <c r="C10" s="7">
        <v>129</v>
      </c>
      <c r="D10" s="7">
        <v>26</v>
      </c>
      <c r="E10" s="7">
        <v>391</v>
      </c>
    </row>
    <row r="11" spans="1:5" x14ac:dyDescent="0.3">
      <c r="A11" s="10" t="s">
        <v>8377</v>
      </c>
      <c r="B11" s="7">
        <v>209</v>
      </c>
      <c r="C11" s="7">
        <v>143</v>
      </c>
      <c r="D11" s="7">
        <v>25</v>
      </c>
      <c r="E11" s="7">
        <v>377</v>
      </c>
    </row>
    <row r="12" spans="1:5" x14ac:dyDescent="0.3">
      <c r="A12" s="10" t="s">
        <v>8368</v>
      </c>
      <c r="B12" s="7">
        <v>196</v>
      </c>
      <c r="C12" s="7">
        <v>150</v>
      </c>
      <c r="D12" s="7">
        <v>44</v>
      </c>
      <c r="E12" s="7">
        <v>390</v>
      </c>
    </row>
    <row r="13" spans="1:5" x14ac:dyDescent="0.3">
      <c r="A13" s="10" t="s">
        <v>8369</v>
      </c>
      <c r="B13" s="7">
        <v>167</v>
      </c>
      <c r="C13" s="7">
        <v>136</v>
      </c>
      <c r="D13" s="7">
        <v>33</v>
      </c>
      <c r="E13" s="7">
        <v>336</v>
      </c>
    </row>
    <row r="14" spans="1:5" x14ac:dyDescent="0.3">
      <c r="A14" s="10" t="s">
        <v>8370</v>
      </c>
      <c r="B14" s="7">
        <v>144</v>
      </c>
      <c r="C14" s="7">
        <v>126</v>
      </c>
      <c r="D14" s="7">
        <v>25</v>
      </c>
      <c r="E14" s="7">
        <v>295</v>
      </c>
    </row>
    <row r="15" spans="1:5" x14ac:dyDescent="0.3">
      <c r="A15" s="10" t="s">
        <v>8371</v>
      </c>
      <c r="B15" s="7">
        <v>185</v>
      </c>
      <c r="C15" s="7">
        <v>152</v>
      </c>
      <c r="D15" s="7">
        <v>20</v>
      </c>
      <c r="E15" s="7">
        <v>357</v>
      </c>
    </row>
    <row r="16" spans="1:5" x14ac:dyDescent="0.3">
      <c r="A16" s="10" t="s">
        <v>8372</v>
      </c>
      <c r="B16" s="7">
        <v>182</v>
      </c>
      <c r="C16" s="7">
        <v>110</v>
      </c>
      <c r="D16" s="7">
        <v>37</v>
      </c>
      <c r="E16" s="7">
        <v>329</v>
      </c>
    </row>
    <row r="17" spans="1:5" x14ac:dyDescent="0.3">
      <c r="A17" s="10" t="s">
        <v>8378</v>
      </c>
      <c r="B17" s="7">
        <v>114</v>
      </c>
      <c r="C17" s="7">
        <v>122</v>
      </c>
      <c r="D17" s="7">
        <v>23</v>
      </c>
      <c r="E17" s="7">
        <v>259</v>
      </c>
    </row>
    <row r="18" spans="1:5" x14ac:dyDescent="0.3">
      <c r="A18" s="10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1295E-3393-4FA7-87E0-5CA15BE40DAE}">
  <dimension ref="A1:H13"/>
  <sheetViews>
    <sheetView workbookViewId="0">
      <selection activeCell="I10" sqref="I10"/>
    </sheetView>
  </sheetViews>
  <sheetFormatPr defaultRowHeight="14.4" x14ac:dyDescent="0.3"/>
  <cols>
    <col min="1" max="1" width="26.5546875" bestFit="1" customWidth="1"/>
    <col min="2" max="2" width="18.88671875" customWidth="1"/>
    <col min="3" max="3" width="15.109375" customWidth="1"/>
    <col min="4" max="4" width="18.33203125" customWidth="1"/>
    <col min="5" max="5" width="14.33203125" customWidth="1"/>
    <col min="6" max="6" width="21.44140625" customWidth="1"/>
    <col min="7" max="7" width="17.6640625" customWidth="1"/>
    <col min="8" max="8" width="20.886718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8387</v>
      </c>
      <c r="H1" t="s">
        <v>8386</v>
      </c>
    </row>
    <row r="2" spans="1:8" x14ac:dyDescent="0.3">
      <c r="A2" t="s">
        <v>8388</v>
      </c>
      <c r="B2">
        <f>COUNTIFS(Table1[[#Data],[goal]], "&lt;1000",Table1[[#Data],[state]], "Successful")</f>
        <v>322</v>
      </c>
      <c r="C2">
        <f>COUNTIFS(Table1[[#Data],[goal]], "&lt;1000",Table1[[#Data],[state]], "Failed")</f>
        <v>113</v>
      </c>
      <c r="D2">
        <f>COUNTIFS(Table1[[#Data],[goal]], "&lt;1000",Table1[[#Data],[state]], "Canceled")</f>
        <v>18</v>
      </c>
      <c r="E2">
        <f>SUM(B2:D2)</f>
        <v>453</v>
      </c>
      <c r="F2" s="11">
        <f>(Table2[[#This Row],[Number Successful]]/Table2[[#This Row],[Total Projects]])</f>
        <v>0.71081677704194257</v>
      </c>
      <c r="G2" s="11">
        <f>Table2[[#This Row],[Number Failed]]/Table2[[#This Row],[Total Projects]]</f>
        <v>0.24944812362030905</v>
      </c>
      <c r="H2" s="11">
        <f>Table2[[#This Row],[Number Cancelled]]/Table2[[#This Row],[Total Projects]]</f>
        <v>3.9735099337748346E-2</v>
      </c>
    </row>
    <row r="3" spans="1:8" x14ac:dyDescent="0.3">
      <c r="A3" t="s">
        <v>8389</v>
      </c>
      <c r="B3">
        <f>COUNTIFS(Table1[[#Data],[goal]], "&lt;=4999",Table1[[#Data],[goal]], "&gt;=1000",Table1[[#Data],[state]], "Successful")</f>
        <v>932</v>
      </c>
      <c r="C3">
        <f>COUNTIFS(Table1[[#Data],[goal]], "&lt;=4999",Table1[[#Data],[goal]], "&gt;=1000",Table1[[#Data],[state]], "Failed")</f>
        <v>420</v>
      </c>
      <c r="D3">
        <f>COUNTIFS(Table1[[#Data],[goal]], "&lt;=4999",Table1[[#Data],[goal]], "&gt;=1000",Table1[[#Data],[state]], "Canceled")</f>
        <v>60</v>
      </c>
      <c r="E3">
        <f t="shared" ref="E3:E13" si="0">SUM(B3:D3)</f>
        <v>1412</v>
      </c>
      <c r="F3" s="11">
        <f>(Table2[[#This Row],[Number Successful]]/Table2[[#This Row],[Total Projects]])</f>
        <v>0.66005665722379603</v>
      </c>
      <c r="G3" s="11">
        <f>Table2[[#This Row],[Number Failed]]/Table2[[#This Row],[Total Projects]]</f>
        <v>0.29745042492917845</v>
      </c>
      <c r="H3" s="11">
        <f>Table2[[#This Row],[Number Cancelled]]/Table2[[#This Row],[Total Projects]]</f>
        <v>4.2492917847025496E-2</v>
      </c>
    </row>
    <row r="4" spans="1:8" x14ac:dyDescent="0.3">
      <c r="A4" t="s">
        <v>8390</v>
      </c>
      <c r="B4">
        <f>COUNTIFS(Table1[[#Data],[goal]], "&lt;=9999",Table1[[#Data],[goal]], "&gt;=5000",Table1[[#Data],[state]], "Successful")</f>
        <v>381</v>
      </c>
      <c r="C4">
        <f>COUNTIFS(Table1[[#Data],[goal]], "&lt;=9999",Table1[[#Data],[goal]], "&gt;=5000",Table1[[#Data],[state]], "Failed")</f>
        <v>283</v>
      </c>
      <c r="D4">
        <f>COUNTIFS(Table1[[#Data],[goal]], "&lt;=9999",Table1[[#Data],[goal]], "&gt;=5000",Table1[[#Data],[state]], "Canceled")</f>
        <v>52</v>
      </c>
      <c r="E4">
        <f t="shared" si="0"/>
        <v>716</v>
      </c>
      <c r="F4" s="11">
        <f>(Table2[[#This Row],[Number Successful]]/Table2[[#This Row],[Total Projects]])</f>
        <v>0.53212290502793291</v>
      </c>
      <c r="G4" s="11">
        <f>Table2[[#This Row],[Number Failed]]/Table2[[#This Row],[Total Projects]]</f>
        <v>0.39525139664804471</v>
      </c>
      <c r="H4" s="11">
        <f>Table2[[#This Row],[Number Cancelled]]/Table2[[#This Row],[Total Projects]]</f>
        <v>7.2625698324022353E-2</v>
      </c>
    </row>
    <row r="5" spans="1:8" x14ac:dyDescent="0.3">
      <c r="A5" t="s">
        <v>8391</v>
      </c>
      <c r="B5">
        <f>COUNTIFS(Table1[[#Data],[goal]], "&lt;=14999",Table1[[#Data],[goal]], "&gt;=10000",Table1[[#Data],[state]], "Successful")</f>
        <v>168</v>
      </c>
      <c r="C5">
        <f>COUNTIFS(Table1[[#Data],[goal]], "&lt;=14999",Table1[[#Data],[goal]], "&gt;=10000",Table1[[#Data],[state]], "Failed")</f>
        <v>144</v>
      </c>
      <c r="D5">
        <f>COUNTIFS(Table1[[#Data],[goal]], "&lt;=14999",Table1[[#Data],[goal]], "&gt;=10000",Table1[[#Data],[state]], "Canceled")</f>
        <v>40</v>
      </c>
      <c r="E5">
        <f t="shared" si="0"/>
        <v>352</v>
      </c>
      <c r="F5" s="11">
        <f>(Table2[[#This Row],[Number Successful]]/Table2[[#This Row],[Total Projects]])</f>
        <v>0.47727272727272729</v>
      </c>
      <c r="G5" s="11">
        <f>Table2[[#This Row],[Number Failed]]/Table2[[#This Row],[Total Projects]]</f>
        <v>0.40909090909090912</v>
      </c>
      <c r="H5" s="11">
        <f>Table2[[#This Row],[Number Cancelled]]/Table2[[#This Row],[Total Projects]]</f>
        <v>0.11363636363636363</v>
      </c>
    </row>
    <row r="6" spans="1:8" x14ac:dyDescent="0.3">
      <c r="A6" t="s">
        <v>8392</v>
      </c>
      <c r="B6">
        <f>COUNTIFS(Table1[[#Data],[goal]], "&lt;=19999",Table1[[#Data],[goal]], "&gt;=15000",Table1[[#Data],[state]], "Successful")</f>
        <v>94</v>
      </c>
      <c r="C6">
        <f>COUNTIFS(Table1[[#Data],[goal]], "&lt;=19999",Table1[[#Data],[goal]], "&gt;=15000",Table1[[#Data],[state]], "Failed")</f>
        <v>90</v>
      </c>
      <c r="D6">
        <f>COUNTIFS(Table1[[#Data],[goal]], "&lt;=19999",Table1[[#Data],[goal]], "&gt;=15000",Table1[[#Data],[state]], "Canceled")</f>
        <v>17</v>
      </c>
      <c r="E6">
        <f t="shared" si="0"/>
        <v>201</v>
      </c>
      <c r="F6" s="11">
        <f>(Table2[[#This Row],[Number Successful]]/Table2[[#This Row],[Total Projects]])</f>
        <v>0.46766169154228854</v>
      </c>
      <c r="G6" s="11">
        <f>Table2[[#This Row],[Number Failed]]/Table2[[#This Row],[Total Projects]]</f>
        <v>0.44776119402985076</v>
      </c>
      <c r="H6" s="11">
        <f>Table2[[#This Row],[Number Cancelled]]/Table2[[#This Row],[Total Projects]]</f>
        <v>8.45771144278607E-2</v>
      </c>
    </row>
    <row r="7" spans="1:8" x14ac:dyDescent="0.3">
      <c r="A7" t="s">
        <v>8393</v>
      </c>
      <c r="B7">
        <f>COUNTIFS(Table1[[#Data],[goal]], "&lt;=24999",Table1[[#Data],[goal]], "&gt;=20000",Table1[[#Data],[state]], "Successful")</f>
        <v>62</v>
      </c>
      <c r="C7">
        <f>COUNTIFS(Table1[[#Data],[goal]], "&lt;=24999",Table1[[#Data],[goal]], "&gt;=20000",Table1[[#Data],[state]], "Failed")</f>
        <v>72</v>
      </c>
      <c r="D7">
        <f>COUNTIFS(Table1[[#Data],[goal]], "&lt;=24999",Table1[[#Data],[goal]], "&gt;=20000",Table1[[#Data],[state]], "Canceled")</f>
        <v>14</v>
      </c>
      <c r="E7">
        <f t="shared" si="0"/>
        <v>148</v>
      </c>
      <c r="F7" s="11">
        <f>(Table2[[#This Row],[Number Successful]]/Table2[[#This Row],[Total Projects]])</f>
        <v>0.41891891891891891</v>
      </c>
      <c r="G7" s="11">
        <f>Table2[[#This Row],[Number Failed]]/Table2[[#This Row],[Total Projects]]</f>
        <v>0.48648648648648651</v>
      </c>
      <c r="H7" s="11">
        <f>Table2[[#This Row],[Number Cancelled]]/Table2[[#This Row],[Total Projects]]</f>
        <v>9.45945945945946E-2</v>
      </c>
    </row>
    <row r="8" spans="1:8" x14ac:dyDescent="0.3">
      <c r="A8" t="s">
        <v>8394</v>
      </c>
      <c r="B8">
        <f>COUNTIFS(Table1[[#Data],[goal]], "&lt;=29999",Table1[[#Data],[goal]], "&gt;=25000",Table1[[#Data],[state]], "Successful")</f>
        <v>55</v>
      </c>
      <c r="C8">
        <f>COUNTIFS(Table1[[#Data],[goal]], "&lt;=29999",Table1[[#Data],[goal]], "&gt;=25000",Table1[[#Data],[state]], "Failed")</f>
        <v>64</v>
      </c>
      <c r="D8">
        <f>COUNTIFS(Table1[[#Data],[goal]], "&lt;=29999",Table1[[#Data],[goal]], "&gt;=25000",Table1[[#Data],[state]], "Canceled")</f>
        <v>18</v>
      </c>
      <c r="E8">
        <f t="shared" si="0"/>
        <v>137</v>
      </c>
      <c r="F8" s="11">
        <f>(Table2[[#This Row],[Number Successful]]/Table2[[#This Row],[Total Projects]])</f>
        <v>0.40145985401459855</v>
      </c>
      <c r="G8" s="11">
        <f>Table2[[#This Row],[Number Failed]]/Table2[[#This Row],[Total Projects]]</f>
        <v>0.46715328467153283</v>
      </c>
      <c r="H8" s="11">
        <f>Table2[[#This Row],[Number Cancelled]]/Table2[[#This Row],[Total Projects]]</f>
        <v>0.13138686131386862</v>
      </c>
    </row>
    <row r="9" spans="1:8" x14ac:dyDescent="0.3">
      <c r="A9" t="s">
        <v>8395</v>
      </c>
      <c r="B9">
        <f>COUNTIFS(Table1[[#Data],[goal]], "&lt;=34999",Table1[[#Data],[goal]], "&gt;=30000",Table1[[#Data],[state]], "Successful")</f>
        <v>32</v>
      </c>
      <c r="C9">
        <f>COUNTIFS(Table1[[#Data],[goal]], "&lt;=34999",Table1[[#Data],[goal]], "&gt;=30000",Table1[[#Data],[state]], "Failed")</f>
        <v>37</v>
      </c>
      <c r="D9">
        <f>COUNTIFS(Table1[[#Data],[goal]], "&lt;=34999",Table1[[#Data],[goal]], "&gt;=30000",Table1[[#Data],[state]], "Canceled")</f>
        <v>13</v>
      </c>
      <c r="E9">
        <f t="shared" si="0"/>
        <v>82</v>
      </c>
      <c r="F9" s="11">
        <f>(Table2[[#This Row],[Number Successful]]/Table2[[#This Row],[Total Projects]])</f>
        <v>0.3902439024390244</v>
      </c>
      <c r="G9" s="11">
        <f>Table2[[#This Row],[Number Failed]]/Table2[[#This Row],[Total Projects]]</f>
        <v>0.45121951219512196</v>
      </c>
      <c r="H9" s="11">
        <f>Table2[[#This Row],[Number Cancelled]]/Table2[[#This Row],[Total Projects]]</f>
        <v>0.15853658536585366</v>
      </c>
    </row>
    <row r="10" spans="1:8" x14ac:dyDescent="0.3">
      <c r="A10" t="s">
        <v>8396</v>
      </c>
      <c r="B10">
        <f>COUNTIFS(Table1[[#Data],[goal]], "&lt;=39999",Table1[[#Data],[goal]], "&gt;=35000",Table1[[#Data],[state]], "Successful")</f>
        <v>26</v>
      </c>
      <c r="C10">
        <f>COUNTIFS(Table1[[#Data],[goal]], "&lt;=39999",Table1[[#Data],[goal]], "&gt;=35000",Table1[[#Data],[state]], "Failed")</f>
        <v>22</v>
      </c>
      <c r="D10">
        <f>COUNTIFS(Table1[[#Data],[goal]], "&lt;=39999",Table1[[#Data],[goal]], "&gt;=35000",Table1[[#Data],[state]], "Canceled")</f>
        <v>7</v>
      </c>
      <c r="E10">
        <f t="shared" si="0"/>
        <v>55</v>
      </c>
      <c r="F10" s="11">
        <f>(Table2[[#This Row],[Number Successful]]/Table2[[#This Row],[Total Projects]])</f>
        <v>0.47272727272727272</v>
      </c>
      <c r="G10" s="11">
        <f>Table2[[#This Row],[Number Failed]]/Table2[[#This Row],[Total Projects]]</f>
        <v>0.4</v>
      </c>
      <c r="H10" s="11">
        <f>Table2[[#This Row],[Number Cancelled]]/Table2[[#This Row],[Total Projects]]</f>
        <v>0.12727272727272726</v>
      </c>
    </row>
    <row r="11" spans="1:8" x14ac:dyDescent="0.3">
      <c r="A11" t="s">
        <v>8397</v>
      </c>
      <c r="B11">
        <f>COUNTIFS(Table1[[#Data],[goal]], "&lt;=44999",Table1[[#Data],[goal]], "&gt;=40000",Table1[[#Data],[state]], "Successful")</f>
        <v>21</v>
      </c>
      <c r="C11">
        <f>COUNTIFS(Table1[[#Data],[goal]], "&lt;=44999",Table1[[#Data],[goal]], "&gt;=40000",Table1[[#Data],[state]], "Failed")</f>
        <v>16</v>
      </c>
      <c r="D11">
        <f>COUNTIFS(Table1[[#Data],[goal]], "&lt;=44999",Table1[[#Data],[goal]], "&gt;=40000",Table1[[#Data],[state]], "Canceled")</f>
        <v>6</v>
      </c>
      <c r="E11">
        <f t="shared" si="0"/>
        <v>43</v>
      </c>
      <c r="F11" s="11">
        <f>(Table2[[#This Row],[Number Successful]]/Table2[[#This Row],[Total Projects]])</f>
        <v>0.48837209302325579</v>
      </c>
      <c r="G11" s="11">
        <f>Table2[[#This Row],[Number Failed]]/Table2[[#This Row],[Total Projects]]</f>
        <v>0.37209302325581395</v>
      </c>
      <c r="H11" s="11">
        <f>Table2[[#This Row],[Number Cancelled]]/Table2[[#This Row],[Total Projects]]</f>
        <v>0.13953488372093023</v>
      </c>
    </row>
    <row r="12" spans="1:8" x14ac:dyDescent="0.3">
      <c r="A12" t="s">
        <v>8398</v>
      </c>
      <c r="B12">
        <f>COUNTIFS(Table1[[#Data],[goal]], "&lt;=49999",Table1[[#Data],[goal]], "&gt;=45000",Table1[[#Data],[state]], "Successful")</f>
        <v>6</v>
      </c>
      <c r="C12">
        <f>COUNTIFS(Table1[[#Data],[goal]], "&lt;=49999",Table1[[#Data],[goal]], "&gt;=45000",Table1[[#Data],[state]], "Failed")</f>
        <v>11</v>
      </c>
      <c r="D12">
        <f>COUNTIFS(Table1[[#Data],[goal]], "&lt;=49999",Table1[[#Data],[goal]], "&gt;=45000",Table1[[#Data],[state]], "Canceled")</f>
        <v>4</v>
      </c>
      <c r="E12">
        <f t="shared" si="0"/>
        <v>21</v>
      </c>
      <c r="F12" s="11">
        <f>(Table2[[#This Row],[Number Successful]]/Table2[[#This Row],[Total Projects]])</f>
        <v>0.2857142857142857</v>
      </c>
      <c r="G12" s="11">
        <f>Table2[[#This Row],[Number Failed]]/Table2[[#This Row],[Total Projects]]</f>
        <v>0.52380952380952384</v>
      </c>
      <c r="H12" s="11">
        <f>Table2[[#This Row],[Number Cancelled]]/Table2[[#This Row],[Total Projects]]</f>
        <v>0.19047619047619047</v>
      </c>
    </row>
    <row r="13" spans="1:8" x14ac:dyDescent="0.3">
      <c r="A13" t="s">
        <v>8399</v>
      </c>
      <c r="B13">
        <f>COUNTIFS(Table1[[#Data],[goal]], "&gt;=50000",Table1[[#Data],[state]], "Successful")</f>
        <v>86</v>
      </c>
      <c r="C13">
        <f>COUNTIFS(Table1[[#Data],[goal]], "&gt;=50000",Table1[[#Data],[state]], "Failed")</f>
        <v>258</v>
      </c>
      <c r="D13">
        <f>COUNTIFS(Table1[[#Data],[goal]], "&gt;=50000",Table1[[#Data],[state]], "Canceled")</f>
        <v>100</v>
      </c>
      <c r="E13">
        <f t="shared" si="0"/>
        <v>444</v>
      </c>
      <c r="F13" s="11">
        <f>(Table2[[#This Row],[Number Successful]]/Table2[[#This Row],[Total Projects]])</f>
        <v>0.19369369369369369</v>
      </c>
      <c r="G13" s="11">
        <f>Table2[[#This Row],[Number Failed]]/Table2[[#This Row],[Total Projects]]</f>
        <v>0.58108108108108103</v>
      </c>
      <c r="H13" s="11">
        <f>Table2[[#This Row],[Number Cancelled]]/Table2[[#This Row],[Total Projects]]</f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Pivot_1</vt:lpstr>
      <vt:lpstr>Pivot_2</vt:lpstr>
      <vt:lpstr>Pivot_3</vt:lpstr>
      <vt:lpstr>GoalAmtvsState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Wu</cp:lastModifiedBy>
  <dcterms:created xsi:type="dcterms:W3CDTF">2017-04-20T15:17:24Z</dcterms:created>
  <dcterms:modified xsi:type="dcterms:W3CDTF">2019-11-23T20:04:47Z</dcterms:modified>
</cp:coreProperties>
</file>