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JHU_Courses\605.621_SU2020\temp\"/>
    </mc:Choice>
  </mc:AlternateContent>
  <xr:revisionPtr revIDLastSave="0" documentId="13_ncr:1_{B56DF2C0-F8E2-4015-8023-7FB09104A321}" xr6:coauthVersionLast="45" xr6:coauthVersionMax="45" xr10:uidLastSave="{00000000-0000-0000-0000-000000000000}"/>
  <bookViews>
    <workbookView xWindow="-120" yWindow="-120" windowWidth="25440" windowHeight="15540" activeTab="5" xr2:uid="{00000000-000D-0000-FFFF-FFFF00000000}"/>
  </bookViews>
  <sheets>
    <sheet name="MinWeightedVCP" sheetId="1" r:id="rId1"/>
    <sheet name="Knapsack" sheetId="2" r:id="rId2"/>
    <sheet name="MaximalMatching" sheetId="3" r:id="rId3"/>
    <sheet name="MaximalMatching2" sheetId="4" r:id="rId4"/>
    <sheet name="Makespan" sheetId="5" r:id="rId5"/>
    <sheet name="SetCover" sheetId="6" r:id="rId6"/>
  </sheets>
  <definedNames>
    <definedName name="solver_adj" localSheetId="1" hidden="1">Knapsack!$B$4:$B$9</definedName>
    <definedName name="solver_adj" localSheetId="4" hidden="1">Makespan!$C$6:$F$12</definedName>
    <definedName name="solver_adj" localSheetId="2" hidden="1">MaximalMatching!$A$14:$A$18</definedName>
    <definedName name="solver_adj" localSheetId="3" hidden="1">MaximalMatching2!$A$16:$A$22</definedName>
    <definedName name="solver_adj" localSheetId="0" hidden="1">MinWeightedVCP!$A$14:$A$18</definedName>
    <definedName name="solver_adj" localSheetId="5" hidden="1">SetCover!$A$13:$A$17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0" hidden="1">0.0001</definedName>
    <definedName name="solver_cvg" localSheetId="5" hidden="1">0.0001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0" hidden="1">1</definedName>
    <definedName name="solver_drv" localSheetId="5" hidden="1">1</definedName>
    <definedName name="solver_eng" localSheetId="1" hidden="1">2</definedName>
    <definedName name="solver_eng" localSheetId="4" hidden="1">2</definedName>
    <definedName name="solver_eng" localSheetId="2" hidden="1">2</definedName>
    <definedName name="solver_eng" localSheetId="3" hidden="1">2</definedName>
    <definedName name="solver_eng" localSheetId="0" hidden="1">2</definedName>
    <definedName name="solver_eng" localSheetId="5" hidden="1">2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0" hidden="1">1</definedName>
    <definedName name="solver_est" localSheetId="5" hidden="1">1</definedName>
    <definedName name="solver_itr" localSheetId="1" hidden="1">100</definedName>
    <definedName name="solver_itr" localSheetId="4" hidden="1">100</definedName>
    <definedName name="solver_itr" localSheetId="2" hidden="1">100</definedName>
    <definedName name="solver_itr" localSheetId="3" hidden="1">100</definedName>
    <definedName name="solver_itr" localSheetId="0" hidden="1">100</definedName>
    <definedName name="solver_itr" localSheetId="5" hidden="1">100</definedName>
    <definedName name="solver_lhs1" localSheetId="1" hidden="1">Knapsack!$B$4:$B$9</definedName>
    <definedName name="solver_lhs1" localSheetId="4" hidden="1">Makespan!$G$6:$G$12</definedName>
    <definedName name="solver_lhs1" localSheetId="2" hidden="1">MaximalMatching!$A$14:$A$18</definedName>
    <definedName name="solver_lhs1" localSheetId="3" hidden="1">MaximalMatching2!$A$16:$A$22</definedName>
    <definedName name="solver_lhs1" localSheetId="0" hidden="1">MinWeightedVCP!$A$14:$A$18</definedName>
    <definedName name="solver_lhs1" localSheetId="5" hidden="1">SetCover!$A$13:$A$17</definedName>
    <definedName name="solver_lhs2" localSheetId="1" hidden="1">Knapsack!$E$4</definedName>
    <definedName name="solver_lhs2" localSheetId="4" hidden="1">Makespan!$C$6:$F$12</definedName>
    <definedName name="solver_lhs2" localSheetId="2" hidden="1">MaximalMatching!$B$10:$F$10</definedName>
    <definedName name="solver_lhs2" localSheetId="3" hidden="1">MaximalMatching2!$B$12:$G$12</definedName>
    <definedName name="solver_lhs2" localSheetId="0" hidden="1">MinWeightedVCP!$H$5:$H$11</definedName>
    <definedName name="solver_lhs2" localSheetId="5" hidden="1">SetCover!$B$10:$H$10</definedName>
    <definedName name="solver_lhs3" localSheetId="4" hidden="1">Makespan!$D$13</definedName>
    <definedName name="solver_lhs3" localSheetId="0" hidden="1">MinWeightedVCP!$A$14:$A$18</definedName>
    <definedName name="solver_lhs3" localSheetId="5" hidden="1">SetCover!$B$10:$H$10</definedName>
    <definedName name="solver_lhs4" localSheetId="4" hidden="1">Makespan!$E$13</definedName>
    <definedName name="solver_lhs4" localSheetId="0" hidden="1">MinWeightedVCP!$H$5:$H$11</definedName>
    <definedName name="solver_lhs5" localSheetId="4" hidden="1">Makespan!$F$13</definedName>
    <definedName name="solver_lin" localSheetId="1" hidden="1">2</definedName>
    <definedName name="solver_lin" localSheetId="4" hidden="1">1</definedName>
    <definedName name="solver_lin" localSheetId="2" hidden="1">1</definedName>
    <definedName name="solver_lin" localSheetId="3" hidden="1">1</definedName>
    <definedName name="solver_lin" localSheetId="0" hidden="1">2</definedName>
    <definedName name="solver_lin" localSheetId="5" hidden="1">1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0" hidden="1">2147483647</definedName>
    <definedName name="solver_mip" localSheetId="5" hidden="1">2147483647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0" hidden="1">30</definedName>
    <definedName name="solver_mni" localSheetId="5" hidden="1">30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0" hidden="1">0.075</definedName>
    <definedName name="solver_mrt" localSheetId="5" hidden="1">0.075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0" hidden="1">2</definedName>
    <definedName name="solver_msl" localSheetId="5" hidden="1">2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0" hidden="1">1</definedName>
    <definedName name="solver_neg" localSheetId="5" hidden="1">1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0" hidden="1">2147483647</definedName>
    <definedName name="solver_nod" localSheetId="5" hidden="1">2147483647</definedName>
    <definedName name="solver_num" localSheetId="1" hidden="1">2</definedName>
    <definedName name="solver_num" localSheetId="4" hidden="1">5</definedName>
    <definedName name="solver_num" localSheetId="2" hidden="1">2</definedName>
    <definedName name="solver_num" localSheetId="3" hidden="1">2</definedName>
    <definedName name="solver_num" localSheetId="0" hidden="1">2</definedName>
    <definedName name="solver_num" localSheetId="5" hidden="1">2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0" hidden="1">1</definedName>
    <definedName name="solver_nwt" localSheetId="5" hidden="1">1</definedName>
    <definedName name="solver_opt" localSheetId="1" hidden="1">Knapsack!$G$4</definedName>
    <definedName name="solver_opt" localSheetId="4" hidden="1">Makespan!$C$13</definedName>
    <definedName name="solver_opt" localSheetId="2" hidden="1">MaximalMatching!$A$19</definedName>
    <definedName name="solver_opt" localSheetId="3" hidden="1">MaximalMatching2!$A$23</definedName>
    <definedName name="solver_opt" localSheetId="0" hidden="1">MinWeightedVCP!$H$4</definedName>
    <definedName name="solver_opt" localSheetId="5" hidden="1">SetCover!$A$18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0" hidden="1">0.000001</definedName>
    <definedName name="solver_pre" localSheetId="5" hidden="1">0.000001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0" hidden="1">1</definedName>
    <definedName name="solver_rbv" localSheetId="5" hidden="1">1</definedName>
    <definedName name="solver_rel1" localSheetId="1" hidden="1">5</definedName>
    <definedName name="solver_rel1" localSheetId="4" hidden="1">3</definedName>
    <definedName name="solver_rel1" localSheetId="2" hidden="1">5</definedName>
    <definedName name="solver_rel1" localSheetId="3" hidden="1">5</definedName>
    <definedName name="solver_rel1" localSheetId="0" hidden="1">5</definedName>
    <definedName name="solver_rel1" localSheetId="5" hidden="1">5</definedName>
    <definedName name="solver_rel2" localSheetId="1" hidden="1">1</definedName>
    <definedName name="solver_rel2" localSheetId="4" hidden="1">5</definedName>
    <definedName name="solver_rel2" localSheetId="2" hidden="1">1</definedName>
    <definedName name="solver_rel2" localSheetId="3" hidden="1">1</definedName>
    <definedName name="solver_rel2" localSheetId="0" hidden="1">3</definedName>
    <definedName name="solver_rel2" localSheetId="5" hidden="1">3</definedName>
    <definedName name="solver_rel3" localSheetId="4" hidden="1">1</definedName>
    <definedName name="solver_rel3" localSheetId="0" hidden="1">3</definedName>
    <definedName name="solver_rel3" localSheetId="5" hidden="1">3</definedName>
    <definedName name="solver_rel4" localSheetId="4" hidden="1">1</definedName>
    <definedName name="solver_rel4" localSheetId="0" hidden="1">3</definedName>
    <definedName name="solver_rel5" localSheetId="4" hidden="1">1</definedName>
    <definedName name="solver_rhs1" localSheetId="1" hidden="1">binary</definedName>
    <definedName name="solver_rhs1" localSheetId="4" hidden="1">1</definedName>
    <definedName name="solver_rhs1" localSheetId="2" hidden="1">binary</definedName>
    <definedName name="solver_rhs1" localSheetId="3" hidden="1">binary</definedName>
    <definedName name="solver_rhs1" localSheetId="0" hidden="1">binary</definedName>
    <definedName name="solver_rhs1" localSheetId="5" hidden="1">binary</definedName>
    <definedName name="solver_rhs2" localSheetId="1" hidden="1">Knapsack!$F$4</definedName>
    <definedName name="solver_rhs2" localSheetId="4" hidden="1">binary</definedName>
    <definedName name="solver_rhs2" localSheetId="2" hidden="1">MaximalMatching!$B$11:$F$11</definedName>
    <definedName name="solver_rhs2" localSheetId="3" hidden="1">MaximalMatching2!$B$13:$G$13</definedName>
    <definedName name="solver_rhs2" localSheetId="0" hidden="1">MinWeightedVCP!$G$5:$G$11</definedName>
    <definedName name="solver_rhs2" localSheetId="5" hidden="1">1</definedName>
    <definedName name="solver_rhs3" localSheetId="4" hidden="1">Makespan!$C$13</definedName>
    <definedName name="solver_rhs3" localSheetId="0" hidden="1">0</definedName>
    <definedName name="solver_rhs3" localSheetId="5" hidden="1">1</definedName>
    <definedName name="solver_rhs4" localSheetId="4" hidden="1">Makespan!$C$13</definedName>
    <definedName name="solver_rhs4" localSheetId="0" hidden="1">MinWeightedVCP!$G$5:$G$11</definedName>
    <definedName name="solver_rhs5" localSheetId="4" hidden="1">Makespan!$C$13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0" hidden="1">2</definedName>
    <definedName name="solver_rlx" localSheetId="5" hidden="1">2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0" hidden="1">0</definedName>
    <definedName name="solver_rsd" localSheetId="5" hidden="1">0</definedName>
    <definedName name="solver_scl" localSheetId="1" hidden="1">2</definedName>
    <definedName name="solver_scl" localSheetId="4" hidden="1">2</definedName>
    <definedName name="solver_scl" localSheetId="2" hidden="1">2</definedName>
    <definedName name="solver_scl" localSheetId="3" hidden="1">2</definedName>
    <definedName name="solver_scl" localSheetId="0" hidden="1">2</definedName>
    <definedName name="solver_scl" localSheetId="5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0" hidden="1">2</definedName>
    <definedName name="solver_sho" localSheetId="5" hidden="1">2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0" hidden="1">100</definedName>
    <definedName name="solver_ssz" localSheetId="5" hidden="1">100</definedName>
    <definedName name="solver_tim" localSheetId="1" hidden="1">100</definedName>
    <definedName name="solver_tim" localSheetId="4" hidden="1">100</definedName>
    <definedName name="solver_tim" localSheetId="2" hidden="1">100</definedName>
    <definedName name="solver_tim" localSheetId="3" hidden="1">100</definedName>
    <definedName name="solver_tim" localSheetId="0" hidden="1">100</definedName>
    <definedName name="solver_tim" localSheetId="5" hidden="1">100</definedName>
    <definedName name="solver_tol" localSheetId="1" hidden="1">0</definedName>
    <definedName name="solver_tol" localSheetId="4" hidden="1">0</definedName>
    <definedName name="solver_tol" localSheetId="2" hidden="1">0</definedName>
    <definedName name="solver_tol" localSheetId="3" hidden="1">0</definedName>
    <definedName name="solver_tol" localSheetId="0" hidden="1">0</definedName>
    <definedName name="solver_tol" localSheetId="5" hidden="1">0</definedName>
    <definedName name="solver_typ" localSheetId="1" hidden="1">2</definedName>
    <definedName name="solver_typ" localSheetId="4" hidden="1">2</definedName>
    <definedName name="solver_typ" localSheetId="2" hidden="1">1</definedName>
    <definedName name="solver_typ" localSheetId="3" hidden="1">1</definedName>
    <definedName name="solver_typ" localSheetId="0" hidden="1">2</definedName>
    <definedName name="solver_typ" localSheetId="5" hidden="1">2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0" hidden="1">0</definedName>
    <definedName name="solver_val" localSheetId="5" hidden="1">0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0" hidden="1">3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6" l="1"/>
  <c r="D17" i="6"/>
  <c r="D15" i="6" a="1"/>
  <c r="D15" i="6" s="1"/>
  <c r="D14" i="6"/>
  <c r="F24" i="5"/>
  <c r="F23" i="5"/>
  <c r="F21" i="5" a="1"/>
  <c r="F21" i="5" s="1"/>
  <c r="F17" i="5"/>
  <c r="D21" i="4"/>
  <c r="D20" i="4"/>
  <c r="D18" i="4" a="1"/>
  <c r="D18" i="4" s="1"/>
  <c r="D17" i="4"/>
  <c r="D19" i="3"/>
  <c r="D18" i="3"/>
  <c r="D16" i="3" a="1"/>
  <c r="D16" i="3" s="1"/>
  <c r="D15" i="3"/>
  <c r="D19" i="1"/>
  <c r="D18" i="1"/>
  <c r="D16" i="1" a="1"/>
  <c r="D16" i="1" s="1"/>
  <c r="D15" i="1"/>
  <c r="E19" i="2"/>
  <c r="E18" i="2"/>
  <c r="E16" i="2" a="1"/>
  <c r="E16" i="2" s="1"/>
  <c r="E15" i="2"/>
  <c r="H5" i="1" l="1" a="1"/>
  <c r="H9" i="1" s="1"/>
  <c r="H4" i="1" a="1"/>
  <c r="H4" i="1" s="1"/>
  <c r="D14" i="1" s="1"/>
  <c r="A26" i="6"/>
  <c r="A25" i="6"/>
  <c r="A24" i="6"/>
  <c r="A23" i="6"/>
  <c r="A22" i="6"/>
  <c r="B5" i="6"/>
  <c r="B6" i="6"/>
  <c r="A18" i="6"/>
  <c r="D13" i="6" s="1"/>
  <c r="H7" i="6"/>
  <c r="H9" i="6"/>
  <c r="G6" i="6"/>
  <c r="G8" i="6"/>
  <c r="F5" i="6"/>
  <c r="F9" i="6"/>
  <c r="E8" i="6"/>
  <c r="E9" i="6"/>
  <c r="D7" i="6"/>
  <c r="D8" i="6"/>
  <c r="C6" i="6"/>
  <c r="C7" i="6"/>
  <c r="F13" i="5"/>
  <c r="C13" i="5"/>
  <c r="F16" i="5" s="1"/>
  <c r="E13" i="5"/>
  <c r="D13" i="5"/>
  <c r="G6" i="5"/>
  <c r="G12" i="5"/>
  <c r="G11" i="5"/>
  <c r="G10" i="5"/>
  <c r="G9" i="5"/>
  <c r="G8" i="5"/>
  <c r="G7" i="5"/>
  <c r="F11" i="4"/>
  <c r="B5" i="4"/>
  <c r="B6" i="4"/>
  <c r="A23" i="4"/>
  <c r="D16" i="4" s="1"/>
  <c r="G11" i="4"/>
  <c r="G12" i="4" s="1"/>
  <c r="F10" i="4"/>
  <c r="E10" i="4"/>
  <c r="E9" i="4"/>
  <c r="C9" i="4"/>
  <c r="F8" i="4"/>
  <c r="D8" i="4"/>
  <c r="D7" i="4"/>
  <c r="C7" i="4"/>
  <c r="C6" i="4"/>
  <c r="D5" i="4"/>
  <c r="B5" i="3"/>
  <c r="B6" i="3"/>
  <c r="B9" i="3"/>
  <c r="A19" i="3"/>
  <c r="D14" i="3" s="1"/>
  <c r="F9" i="3"/>
  <c r="F8" i="3"/>
  <c r="F10" i="3" s="1"/>
  <c r="C8" i="3"/>
  <c r="E7" i="3"/>
  <c r="C7" i="3"/>
  <c r="C10" i="3" s="1"/>
  <c r="E6" i="3"/>
  <c r="D5" i="3"/>
  <c r="D10" i="3" s="1"/>
  <c r="E4" i="2" a="1"/>
  <c r="E4" i="2" s="1"/>
  <c r="E17" i="2" s="1"/>
  <c r="G4" i="2" a="1"/>
  <c r="G4" i="2" s="1"/>
  <c r="E14" i="2" s="1"/>
  <c r="F22" i="5" l="1" a="1"/>
  <c r="F22" i="5" s="1"/>
  <c r="G10" i="6"/>
  <c r="D10" i="6"/>
  <c r="H10" i="6"/>
  <c r="E10" i="6"/>
  <c r="C10" i="6"/>
  <c r="F10" i="6"/>
  <c r="B10" i="6"/>
  <c r="D16" i="6" s="1" a="1"/>
  <c r="D16" i="6" s="1"/>
  <c r="F20" i="5"/>
  <c r="F18" i="5"/>
  <c r="F19" i="5"/>
  <c r="C12" i="4"/>
  <c r="E12" i="4"/>
  <c r="D12" i="4"/>
  <c r="F12" i="4"/>
  <c r="B12" i="4"/>
  <c r="D19" i="4" s="1" a="1"/>
  <c r="D19" i="4" s="1"/>
  <c r="E10" i="3"/>
  <c r="B10" i="3"/>
  <c r="H8" i="1"/>
  <c r="H7" i="1"/>
  <c r="H6" i="1"/>
  <c r="H5" i="1"/>
  <c r="H11" i="1"/>
  <c r="H10" i="1"/>
  <c r="D17" i="3" l="1" a="1"/>
  <c r="D17" i="3" s="1"/>
  <c r="D17" i="1" a="1"/>
  <c r="D17" i="1" s="1"/>
</calcChain>
</file>

<file path=xl/sharedStrings.xml><?xml version="1.0" encoding="utf-8"?>
<sst xmlns="http://schemas.openxmlformats.org/spreadsheetml/2006/main" count="165" uniqueCount="66">
  <si>
    <t>Minimum Weighted Vertex Cover Problem</t>
  </si>
  <si>
    <t>edge1</t>
  </si>
  <si>
    <t>edge2</t>
  </si>
  <si>
    <t>edge3</t>
  </si>
  <si>
    <t>edge4</t>
  </si>
  <si>
    <t>edge5</t>
  </si>
  <si>
    <t>edge6</t>
  </si>
  <si>
    <t>edge7</t>
  </si>
  <si>
    <t>vertex cost c(v)</t>
  </si>
  <si>
    <t>V1</t>
  </si>
  <si>
    <t>V2</t>
  </si>
  <si>
    <t>V3</t>
  </si>
  <si>
    <t>V4</t>
  </si>
  <si>
    <t>V5</t>
  </si>
  <si>
    <t>b</t>
  </si>
  <si>
    <t>z</t>
  </si>
  <si>
    <t>x</t>
  </si>
  <si>
    <t>Model</t>
  </si>
  <si>
    <t>Color Legend</t>
  </si>
  <si>
    <t>variable name</t>
  </si>
  <si>
    <t>model definition</t>
  </si>
  <si>
    <t>intermediate solver calculation</t>
  </si>
  <si>
    <t>objective function</t>
  </si>
  <si>
    <t>decision variable</t>
  </si>
  <si>
    <t>Knapsack Problem</t>
  </si>
  <si>
    <t>Item1</t>
  </si>
  <si>
    <t>Item2</t>
  </si>
  <si>
    <t>Item3</t>
  </si>
  <si>
    <t>Item4</t>
  </si>
  <si>
    <t>Item5</t>
  </si>
  <si>
    <t>Item6</t>
  </si>
  <si>
    <t>Item Cost</t>
  </si>
  <si>
    <t>Item Weight</t>
  </si>
  <si>
    <t>Maximal Matching</t>
  </si>
  <si>
    <t>Edge Incidence Matrix</t>
  </si>
  <si>
    <t xml:space="preserve">b </t>
  </si>
  <si>
    <t>V6</t>
  </si>
  <si>
    <t>Makespan</t>
  </si>
  <si>
    <t>job1</t>
  </si>
  <si>
    <t>job2</t>
  </si>
  <si>
    <t>job3</t>
  </si>
  <si>
    <t>job4</t>
  </si>
  <si>
    <t>job5</t>
  </si>
  <si>
    <t>job6</t>
  </si>
  <si>
    <t>job7</t>
  </si>
  <si>
    <t>Machine1</t>
  </si>
  <si>
    <t>Machine2</t>
  </si>
  <si>
    <t>Machine3</t>
  </si>
  <si>
    <t>Machine4</t>
  </si>
  <si>
    <t>Job assignment solution</t>
  </si>
  <si>
    <t>p</t>
  </si>
  <si>
    <t>job assigned</t>
  </si>
  <si>
    <t>Set Cover Problem</t>
  </si>
  <si>
    <t>Sv1</t>
  </si>
  <si>
    <t>Sv2</t>
  </si>
  <si>
    <t>Sv3</t>
  </si>
  <si>
    <t>Sv4</t>
  </si>
  <si>
    <t>Sv5</t>
  </si>
  <si>
    <t>Algorithm 3.7.4.2 page 234</t>
  </si>
  <si>
    <t>k</t>
  </si>
  <si>
    <t>Based on Figure 2.13, page 109 "Algorithms for Hard Problems 2nd Ed.", Juraj Hromkovic</t>
  </si>
  <si>
    <t>Based on data page 111/112 "Algorithms for Hard Problems 2nd Ed.", Juraj Hromkovic</t>
  </si>
  <si>
    <t>Based on Figure 2.5, page 40 "Algorithms for Hard Problems 2nd Ed.", Juraj Hromkovic</t>
  </si>
  <si>
    <t>Algorithms for Hard Problems 2nd Ed., Juraj Hromkovic</t>
  </si>
  <si>
    <t>Based on Figure 4.1, page 255 "Algorithms for Hard Problems 2nd Ed.", Juraj Hromkovic</t>
  </si>
  <si>
    <t>Example Figure 2.13, page 109 "Algorithms for Hard Problems 2nd Ed.", Juraj Hromkovic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</si>
</sst>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7" borderId="1" xfId="0" applyFill="1" applyBorder="1" applyAlignment="1">
      <alignment horizontal="center"/>
    </xf>
    <xf numFmtId="0" fontId="0" fillId="3" borderId="2" xfId="0" applyFill="1" applyBorder="1"/>
    <xf numFmtId="0" fontId="0" fillId="7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7" borderId="3" xfId="0" applyFill="1" applyBorder="1"/>
    <xf numFmtId="0" fontId="0" fillId="6" borderId="1" xfId="0" applyFill="1" applyBorder="1" applyAlignment="1">
      <alignment horizontal="center"/>
    </xf>
    <xf numFmtId="0" fontId="0" fillId="0" borderId="0" xfId="0" applyFill="1" applyBorder="1"/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2" sqref="A2"/>
    </sheetView>
  </sheetViews>
  <sheetFormatPr defaultRowHeight="12.75" x14ac:dyDescent="0.2"/>
  <cols>
    <col min="1" max="1" width="15" customWidth="1"/>
  </cols>
  <sheetData>
    <row r="1" spans="1:8" x14ac:dyDescent="0.2">
      <c r="A1" t="s">
        <v>0</v>
      </c>
    </row>
    <row r="2" spans="1:8" x14ac:dyDescent="0.2">
      <c r="A2" s="27" t="s">
        <v>60</v>
      </c>
    </row>
    <row r="3" spans="1:8" x14ac:dyDescent="0.2"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14" t="s">
        <v>14</v>
      </c>
      <c r="H3" s="14" t="s">
        <v>15</v>
      </c>
    </row>
    <row r="4" spans="1:8" x14ac:dyDescent="0.2">
      <c r="A4" s="8" t="s">
        <v>8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6"/>
      <c r="H4" s="13">
        <f t="array" ref="H4">SUMPRODUCT(TRANSPOSE(A14:A18),B4:F4)</f>
        <v>0</v>
      </c>
    </row>
    <row r="5" spans="1:8" x14ac:dyDescent="0.2">
      <c r="A5" s="8" t="s">
        <v>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7">
        <f t="array" ref="H5:H11">MMULT(B5:F11,A14:A18)</f>
        <v>0</v>
      </c>
    </row>
    <row r="6" spans="1:8" x14ac:dyDescent="0.2">
      <c r="A6" s="8" t="s">
        <v>2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7">
        <v>0</v>
      </c>
    </row>
    <row r="7" spans="1:8" x14ac:dyDescent="0.2">
      <c r="A7" s="8" t="s">
        <v>3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7">
        <v>0</v>
      </c>
    </row>
    <row r="8" spans="1:8" x14ac:dyDescent="0.2">
      <c r="A8" s="8" t="s">
        <v>4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7">
        <v>0</v>
      </c>
    </row>
    <row r="9" spans="1:8" x14ac:dyDescent="0.2">
      <c r="A9" s="8" t="s">
        <v>5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7">
        <v>0</v>
      </c>
    </row>
    <row r="10" spans="1:8" x14ac:dyDescent="0.2">
      <c r="A10" s="8" t="s">
        <v>6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7">
        <v>0</v>
      </c>
    </row>
    <row r="11" spans="1:8" x14ac:dyDescent="0.2">
      <c r="A11" s="8" t="s">
        <v>7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7">
        <v>0</v>
      </c>
    </row>
    <row r="13" spans="1:8" x14ac:dyDescent="0.2">
      <c r="A13" s="12" t="s">
        <v>16</v>
      </c>
      <c r="D13" s="5" t="s">
        <v>17</v>
      </c>
      <c r="F13" t="s">
        <v>18</v>
      </c>
    </row>
    <row r="14" spans="1:8" x14ac:dyDescent="0.2">
      <c r="A14" s="3">
        <v>0</v>
      </c>
      <c r="B14" s="8" t="s">
        <v>9</v>
      </c>
      <c r="D14" s="5">
        <f>MIN($H$4)</f>
        <v>0</v>
      </c>
      <c r="F14" s="3"/>
      <c r="G14" t="s">
        <v>23</v>
      </c>
    </row>
    <row r="15" spans="1:8" x14ac:dyDescent="0.2">
      <c r="A15" s="3">
        <v>0</v>
      </c>
      <c r="B15" s="8" t="s">
        <v>10</v>
      </c>
      <c r="D15" s="5">
        <f>COUNT($A$14:$A$18)</f>
        <v>5</v>
      </c>
      <c r="F15" s="4"/>
      <c r="G15" t="s">
        <v>22</v>
      </c>
    </row>
    <row r="16" spans="1:8" x14ac:dyDescent="0.2">
      <c r="A16" s="3">
        <v>0</v>
      </c>
      <c r="B16" s="8" t="s">
        <v>11</v>
      </c>
      <c r="D16" s="5" t="b">
        <f t="array" ref="D16">($A$14:$A$18=0)+($A$14:$A$18=1)=1</f>
        <v>1</v>
      </c>
      <c r="F16" s="7"/>
      <c r="G16" t="s">
        <v>21</v>
      </c>
    </row>
    <row r="17" spans="1:7" x14ac:dyDescent="0.2">
      <c r="A17" s="3">
        <v>0</v>
      </c>
      <c r="B17" s="8" t="s">
        <v>12</v>
      </c>
      <c r="D17" s="5" t="b">
        <f t="array" ref="D17">$H$5:$H$11&gt;=$G$5:$G$11</f>
        <v>0</v>
      </c>
      <c r="F17" s="5"/>
      <c r="G17" t="s">
        <v>20</v>
      </c>
    </row>
    <row r="18" spans="1:7" x14ac:dyDescent="0.2">
      <c r="A18" s="3">
        <v>0</v>
      </c>
      <c r="B18" s="8" t="s">
        <v>13</v>
      </c>
      <c r="D18" s="5">
        <f>{100,100,0.000001,0,TRUE,FALSE,FALSE,1,1,1,0.0001,TRUE}</f>
        <v>100</v>
      </c>
      <c r="F18" s="8"/>
      <c r="G18" t="s">
        <v>19</v>
      </c>
    </row>
    <row r="19" spans="1:7" x14ac:dyDescent="0.2">
      <c r="D19" s="5">
        <f>{100,100,2,100,0,FALSE,TRUE,0.075,0,0,FALSE,30}</f>
        <v>100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A2" sqref="A2"/>
    </sheetView>
  </sheetViews>
  <sheetFormatPr defaultRowHeight="12.75" x14ac:dyDescent="0.2"/>
  <cols>
    <col min="2" max="2" width="11.28515625" customWidth="1"/>
    <col min="3" max="4" width="12.7109375" customWidth="1"/>
  </cols>
  <sheetData>
    <row r="1" spans="1:7" x14ac:dyDescent="0.2">
      <c r="A1" t="s">
        <v>24</v>
      </c>
    </row>
    <row r="2" spans="1:7" x14ac:dyDescent="0.2">
      <c r="A2" s="27" t="s">
        <v>61</v>
      </c>
    </row>
    <row r="3" spans="1:7" x14ac:dyDescent="0.2">
      <c r="B3" s="12" t="s">
        <v>16</v>
      </c>
      <c r="C3" s="17" t="s">
        <v>31</v>
      </c>
      <c r="D3" s="12" t="s">
        <v>32</v>
      </c>
      <c r="E3" s="16"/>
      <c r="F3" s="12" t="s">
        <v>14</v>
      </c>
      <c r="G3" s="12" t="s">
        <v>15</v>
      </c>
    </row>
    <row r="4" spans="1:7" x14ac:dyDescent="0.2">
      <c r="A4" s="8" t="s">
        <v>25</v>
      </c>
      <c r="B4" s="9">
        <v>0</v>
      </c>
      <c r="C4" s="10">
        <v>-9</v>
      </c>
      <c r="D4" s="11">
        <v>12</v>
      </c>
      <c r="E4" s="18">
        <f t="array" ref="E4">SUMPRODUCT(B4:B9,D4:D9)</f>
        <v>0</v>
      </c>
      <c r="F4" s="2">
        <v>59</v>
      </c>
      <c r="G4" s="4">
        <f t="array" ref="G4">SUMPRODUCT(B4:B9,C4:C9)</f>
        <v>0</v>
      </c>
    </row>
    <row r="5" spans="1:7" x14ac:dyDescent="0.2">
      <c r="A5" s="8" t="s">
        <v>26</v>
      </c>
      <c r="B5" s="3">
        <v>0</v>
      </c>
      <c r="C5" s="1">
        <v>-4</v>
      </c>
      <c r="D5" s="2">
        <v>5</v>
      </c>
      <c r="E5" s="15"/>
    </row>
    <row r="6" spans="1:7" x14ac:dyDescent="0.2">
      <c r="A6" s="8" t="s">
        <v>27</v>
      </c>
      <c r="B6" s="3">
        <v>0</v>
      </c>
      <c r="C6" s="1">
        <v>-5</v>
      </c>
      <c r="D6" s="2">
        <v>13</v>
      </c>
      <c r="E6" s="15"/>
    </row>
    <row r="7" spans="1:7" x14ac:dyDescent="0.2">
      <c r="A7" s="8" t="s">
        <v>28</v>
      </c>
      <c r="B7" s="3">
        <v>0</v>
      </c>
      <c r="C7" s="1">
        <v>-9</v>
      </c>
      <c r="D7" s="2">
        <v>18</v>
      </c>
      <c r="E7" s="15"/>
    </row>
    <row r="8" spans="1:7" x14ac:dyDescent="0.2">
      <c r="A8" s="8" t="s">
        <v>29</v>
      </c>
      <c r="B8" s="3">
        <v>0</v>
      </c>
      <c r="C8" s="1">
        <v>-9</v>
      </c>
      <c r="D8" s="2">
        <v>15</v>
      </c>
      <c r="E8" s="15"/>
    </row>
    <row r="9" spans="1:7" x14ac:dyDescent="0.2">
      <c r="A9" s="8" t="s">
        <v>30</v>
      </c>
      <c r="B9" s="3">
        <v>0</v>
      </c>
      <c r="C9" s="1">
        <v>-22</v>
      </c>
      <c r="D9" s="2">
        <v>29</v>
      </c>
      <c r="E9" s="15"/>
    </row>
    <row r="13" spans="1:7" x14ac:dyDescent="0.2">
      <c r="A13" t="s">
        <v>18</v>
      </c>
      <c r="E13" s="5" t="s">
        <v>17</v>
      </c>
    </row>
    <row r="14" spans="1:7" x14ac:dyDescent="0.2">
      <c r="A14" s="3"/>
      <c r="B14" t="s">
        <v>23</v>
      </c>
      <c r="E14" s="5">
        <f>MIN($G$4)</f>
        <v>0</v>
      </c>
    </row>
    <row r="15" spans="1:7" x14ac:dyDescent="0.2">
      <c r="A15" s="4"/>
      <c r="B15" t="s">
        <v>22</v>
      </c>
      <c r="E15" s="5">
        <f>COUNT($B$4:$B$9)</f>
        <v>6</v>
      </c>
    </row>
    <row r="16" spans="1:7" x14ac:dyDescent="0.2">
      <c r="A16" s="7"/>
      <c r="B16" t="s">
        <v>21</v>
      </c>
      <c r="E16" s="5" t="b">
        <f t="array" ref="E16">($B$4:$B$9=0)+($B$4:$B$9=1)=1</f>
        <v>1</v>
      </c>
    </row>
    <row r="17" spans="1:5" x14ac:dyDescent="0.2">
      <c r="A17" s="5"/>
      <c r="B17" t="s">
        <v>20</v>
      </c>
      <c r="E17" s="5" t="b">
        <f>$E$4&lt;=$F$4</f>
        <v>1</v>
      </c>
    </row>
    <row r="18" spans="1:5" x14ac:dyDescent="0.2">
      <c r="A18" s="8"/>
      <c r="B18" t="s">
        <v>19</v>
      </c>
      <c r="E18" s="5">
        <f>{100,100,0.000001,0,TRUE,FALSE,FALSE,1,1,1,0.0001,TRUE}</f>
        <v>100</v>
      </c>
    </row>
    <row r="19" spans="1:5" x14ac:dyDescent="0.2">
      <c r="E19" s="5">
        <f>{100,100,2,100,0,FALSE,TRUE,0.075,0,0,FALSE,30}</f>
        <v>100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activeCell="A2" sqref="A2"/>
    </sheetView>
  </sheetViews>
  <sheetFormatPr defaultRowHeight="12.75" x14ac:dyDescent="0.2"/>
  <sheetData>
    <row r="1" spans="1:7" x14ac:dyDescent="0.2">
      <c r="A1" t="s">
        <v>33</v>
      </c>
    </row>
    <row r="2" spans="1:7" x14ac:dyDescent="0.2">
      <c r="A2" s="27" t="s">
        <v>62</v>
      </c>
    </row>
    <row r="3" spans="1:7" x14ac:dyDescent="0.2">
      <c r="B3" t="s">
        <v>34</v>
      </c>
    </row>
    <row r="4" spans="1:7" x14ac:dyDescent="0.2">
      <c r="B4" s="22" t="s">
        <v>9</v>
      </c>
      <c r="C4" s="12" t="s">
        <v>10</v>
      </c>
      <c r="D4" s="12" t="s">
        <v>11</v>
      </c>
      <c r="E4" s="12" t="s">
        <v>12</v>
      </c>
      <c r="F4" s="12" t="s">
        <v>13</v>
      </c>
    </row>
    <row r="5" spans="1:7" x14ac:dyDescent="0.2">
      <c r="A5" s="8" t="s">
        <v>1</v>
      </c>
      <c r="B5" s="20">
        <f>A14</f>
        <v>0</v>
      </c>
      <c r="C5" s="1">
        <v>0</v>
      </c>
      <c r="D5" s="20">
        <f>A14</f>
        <v>0</v>
      </c>
      <c r="E5" s="1">
        <v>0</v>
      </c>
      <c r="F5" s="1">
        <v>0</v>
      </c>
    </row>
    <row r="6" spans="1:7" x14ac:dyDescent="0.2">
      <c r="A6" s="8" t="s">
        <v>2</v>
      </c>
      <c r="B6" s="20">
        <f>A15</f>
        <v>0</v>
      </c>
      <c r="C6" s="1">
        <v>0</v>
      </c>
      <c r="D6" s="1">
        <v>0</v>
      </c>
      <c r="E6" s="20">
        <f>A15</f>
        <v>0</v>
      </c>
      <c r="F6" s="1">
        <v>0</v>
      </c>
    </row>
    <row r="7" spans="1:7" x14ac:dyDescent="0.2">
      <c r="A7" s="8" t="s">
        <v>3</v>
      </c>
      <c r="B7" s="1">
        <v>0</v>
      </c>
      <c r="C7" s="20">
        <f>A16</f>
        <v>0</v>
      </c>
      <c r="D7" s="1">
        <v>0</v>
      </c>
      <c r="E7" s="20">
        <f>A16</f>
        <v>0</v>
      </c>
      <c r="F7" s="1">
        <v>0</v>
      </c>
    </row>
    <row r="8" spans="1:7" x14ac:dyDescent="0.2">
      <c r="A8" s="8" t="s">
        <v>4</v>
      </c>
      <c r="B8" s="1">
        <v>0</v>
      </c>
      <c r="C8" s="20">
        <f>A17</f>
        <v>0</v>
      </c>
      <c r="D8" s="1">
        <v>0</v>
      </c>
      <c r="E8" s="1">
        <v>0</v>
      </c>
      <c r="F8" s="20">
        <f>A17</f>
        <v>0</v>
      </c>
    </row>
    <row r="9" spans="1:7" x14ac:dyDescent="0.2">
      <c r="A9" s="8" t="s">
        <v>5</v>
      </c>
      <c r="B9" s="20">
        <f>A18</f>
        <v>0</v>
      </c>
      <c r="C9" s="1">
        <v>0</v>
      </c>
      <c r="D9" s="1">
        <v>0</v>
      </c>
      <c r="E9" s="1">
        <v>0</v>
      </c>
      <c r="F9" s="20">
        <f>A18</f>
        <v>0</v>
      </c>
    </row>
    <row r="10" spans="1:7" x14ac:dyDescent="0.2">
      <c r="A10" s="19"/>
      <c r="B10" s="20">
        <f>SUM(B5:B9)</f>
        <v>0</v>
      </c>
      <c r="C10" s="20">
        <f>SUM(C5:C9)</f>
        <v>0</v>
      </c>
      <c r="D10" s="20">
        <f>SUM(D5:D9)</f>
        <v>0</v>
      </c>
      <c r="E10" s="20">
        <f>SUM(E5:E9)</f>
        <v>0</v>
      </c>
      <c r="F10" s="20">
        <f>SUM(F5:F9)</f>
        <v>0</v>
      </c>
    </row>
    <row r="11" spans="1:7" x14ac:dyDescent="0.2">
      <c r="A11" s="12" t="s">
        <v>35</v>
      </c>
      <c r="B11" s="21">
        <v>1</v>
      </c>
      <c r="C11" s="21">
        <v>1</v>
      </c>
      <c r="D11" s="21">
        <v>1</v>
      </c>
      <c r="E11" s="21">
        <v>1</v>
      </c>
      <c r="F11" s="21">
        <v>1</v>
      </c>
    </row>
    <row r="13" spans="1:7" x14ac:dyDescent="0.2">
      <c r="A13" s="12" t="s">
        <v>16</v>
      </c>
      <c r="D13" s="5" t="s">
        <v>17</v>
      </c>
      <c r="F13" t="s">
        <v>18</v>
      </c>
    </row>
    <row r="14" spans="1:7" x14ac:dyDescent="0.2">
      <c r="A14" s="3">
        <v>0</v>
      </c>
      <c r="B14" s="8" t="s">
        <v>1</v>
      </c>
      <c r="D14" s="5">
        <f>MAX($A$19)</f>
        <v>0</v>
      </c>
      <c r="F14" s="3"/>
      <c r="G14" t="s">
        <v>23</v>
      </c>
    </row>
    <row r="15" spans="1:7" x14ac:dyDescent="0.2">
      <c r="A15" s="3">
        <v>0</v>
      </c>
      <c r="B15" s="8" t="s">
        <v>2</v>
      </c>
      <c r="D15" s="5">
        <f>COUNT($A$14:$A$18)</f>
        <v>5</v>
      </c>
      <c r="F15" s="4"/>
      <c r="G15" t="s">
        <v>22</v>
      </c>
    </row>
    <row r="16" spans="1:7" x14ac:dyDescent="0.2">
      <c r="A16" s="3">
        <v>0</v>
      </c>
      <c r="B16" s="8" t="s">
        <v>3</v>
      </c>
      <c r="D16" s="5" t="b">
        <f t="array" ref="D16">($A$14:$A$18=0)+($A$14:$A$18=1)=1</f>
        <v>1</v>
      </c>
      <c r="F16" s="7"/>
      <c r="G16" t="s">
        <v>21</v>
      </c>
    </row>
    <row r="17" spans="1:7" x14ac:dyDescent="0.2">
      <c r="A17" s="3">
        <v>0</v>
      </c>
      <c r="B17" s="8" t="s">
        <v>4</v>
      </c>
      <c r="D17" s="5" t="b">
        <f t="array" ref="D17">$B$10:$F$10&lt;=$B$11:$F$11</f>
        <v>1</v>
      </c>
      <c r="F17" s="5"/>
      <c r="G17" t="s">
        <v>20</v>
      </c>
    </row>
    <row r="18" spans="1:7" x14ac:dyDescent="0.2">
      <c r="A18" s="3">
        <v>0</v>
      </c>
      <c r="B18" s="8" t="s">
        <v>5</v>
      </c>
      <c r="D18" s="5">
        <f>{100,100,0.000001,0,TRUE,FALSE,FALSE,1,1,1,0.0001,TRUE}</f>
        <v>100</v>
      </c>
      <c r="F18" s="8"/>
      <c r="G18" t="s">
        <v>19</v>
      </c>
    </row>
    <row r="19" spans="1:7" x14ac:dyDescent="0.2">
      <c r="A19" s="23">
        <f>SUM(A14:A18)</f>
        <v>0</v>
      </c>
      <c r="B19" s="12" t="s">
        <v>15</v>
      </c>
      <c r="D19" s="5">
        <f>{100,100,2,100,0,FALSE,TRUE,0.075,0,0,FALSE,30}</f>
        <v>100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workbookViewId="0">
      <selection activeCell="A2" sqref="A2"/>
    </sheetView>
  </sheetViews>
  <sheetFormatPr defaultRowHeight="12.75" x14ac:dyDescent="0.2"/>
  <sheetData>
    <row r="1" spans="1:8" x14ac:dyDescent="0.2">
      <c r="A1" t="s">
        <v>33</v>
      </c>
    </row>
    <row r="2" spans="1:8" x14ac:dyDescent="0.2">
      <c r="A2" t="s">
        <v>63</v>
      </c>
    </row>
    <row r="3" spans="1:8" x14ac:dyDescent="0.2">
      <c r="B3" t="s">
        <v>34</v>
      </c>
    </row>
    <row r="4" spans="1:8" x14ac:dyDescent="0.2">
      <c r="B4" s="22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36</v>
      </c>
    </row>
    <row r="5" spans="1:8" x14ac:dyDescent="0.2">
      <c r="A5" s="8" t="s">
        <v>1</v>
      </c>
      <c r="B5" s="20">
        <f>A16</f>
        <v>1</v>
      </c>
      <c r="C5" s="1">
        <v>0</v>
      </c>
      <c r="D5" s="20">
        <f>A16</f>
        <v>1</v>
      </c>
      <c r="E5" s="1">
        <v>0</v>
      </c>
      <c r="F5" s="1">
        <v>0</v>
      </c>
      <c r="G5" s="1">
        <v>0</v>
      </c>
    </row>
    <row r="6" spans="1:8" x14ac:dyDescent="0.2">
      <c r="A6" s="8" t="s">
        <v>2</v>
      </c>
      <c r="B6" s="20">
        <f>A17</f>
        <v>1</v>
      </c>
      <c r="C6" s="20">
        <f>A17</f>
        <v>1</v>
      </c>
      <c r="D6" s="1">
        <v>0</v>
      </c>
      <c r="E6" s="1">
        <v>0</v>
      </c>
      <c r="F6" s="1">
        <v>0</v>
      </c>
      <c r="G6" s="1">
        <v>0</v>
      </c>
    </row>
    <row r="7" spans="1:8" x14ac:dyDescent="0.2">
      <c r="A7" s="8" t="s">
        <v>3</v>
      </c>
      <c r="B7" s="1">
        <v>0</v>
      </c>
      <c r="C7" s="20">
        <f>A18</f>
        <v>1</v>
      </c>
      <c r="D7" s="20">
        <f>A18</f>
        <v>1</v>
      </c>
      <c r="E7" s="1">
        <v>0</v>
      </c>
      <c r="F7" s="1">
        <v>0</v>
      </c>
      <c r="G7" s="1">
        <v>0</v>
      </c>
    </row>
    <row r="8" spans="1:8" x14ac:dyDescent="0.2">
      <c r="A8" s="8" t="s">
        <v>4</v>
      </c>
      <c r="B8" s="1">
        <v>0</v>
      </c>
      <c r="C8" s="1">
        <v>0</v>
      </c>
      <c r="D8" s="20">
        <f>A19</f>
        <v>1</v>
      </c>
      <c r="E8" s="1">
        <v>0</v>
      </c>
      <c r="F8" s="20">
        <f>A19</f>
        <v>1</v>
      </c>
      <c r="G8" s="1">
        <v>0</v>
      </c>
    </row>
    <row r="9" spans="1:8" x14ac:dyDescent="0.2">
      <c r="A9" s="8" t="s">
        <v>5</v>
      </c>
      <c r="B9" s="1">
        <v>0</v>
      </c>
      <c r="C9" s="20">
        <f>A20</f>
        <v>1</v>
      </c>
      <c r="D9" s="1">
        <v>0</v>
      </c>
      <c r="E9" s="20">
        <f>A20</f>
        <v>1</v>
      </c>
      <c r="F9" s="1">
        <v>0</v>
      </c>
      <c r="G9" s="1">
        <v>0</v>
      </c>
    </row>
    <row r="10" spans="1:8" x14ac:dyDescent="0.2">
      <c r="A10" s="8" t="s">
        <v>6</v>
      </c>
      <c r="B10" s="1">
        <v>0</v>
      </c>
      <c r="C10" s="1">
        <v>0</v>
      </c>
      <c r="D10" s="1">
        <v>0</v>
      </c>
      <c r="E10" s="20">
        <f>A21</f>
        <v>1</v>
      </c>
      <c r="F10" s="20">
        <f>A21</f>
        <v>1</v>
      </c>
      <c r="G10" s="1">
        <v>0</v>
      </c>
    </row>
    <row r="11" spans="1:8" x14ac:dyDescent="0.2">
      <c r="A11" s="8" t="s">
        <v>7</v>
      </c>
      <c r="B11" s="1">
        <v>0</v>
      </c>
      <c r="C11" s="1">
        <v>0</v>
      </c>
      <c r="D11" s="1">
        <v>0</v>
      </c>
      <c r="E11" s="1">
        <v>0</v>
      </c>
      <c r="F11" s="20">
        <f>A22</f>
        <v>1</v>
      </c>
      <c r="G11" s="20">
        <f>A22</f>
        <v>1</v>
      </c>
    </row>
    <row r="12" spans="1:8" x14ac:dyDescent="0.2">
      <c r="A12" s="19"/>
      <c r="B12" s="20">
        <f t="shared" ref="B12:G12" si="0">SUM(B5:B11)</f>
        <v>2</v>
      </c>
      <c r="C12" s="20">
        <f t="shared" si="0"/>
        <v>3</v>
      </c>
      <c r="D12" s="20">
        <f t="shared" si="0"/>
        <v>3</v>
      </c>
      <c r="E12" s="20">
        <f t="shared" si="0"/>
        <v>2</v>
      </c>
      <c r="F12" s="20">
        <f t="shared" si="0"/>
        <v>3</v>
      </c>
      <c r="G12" s="20">
        <f t="shared" si="0"/>
        <v>1</v>
      </c>
    </row>
    <row r="13" spans="1:8" x14ac:dyDescent="0.2">
      <c r="A13" s="12" t="s">
        <v>35</v>
      </c>
      <c r="B13" s="21">
        <v>1</v>
      </c>
      <c r="C13" s="21">
        <v>1</v>
      </c>
      <c r="D13" s="21">
        <v>1</v>
      </c>
      <c r="E13" s="21">
        <v>1</v>
      </c>
      <c r="F13" s="21">
        <v>1</v>
      </c>
      <c r="G13" s="21">
        <v>1</v>
      </c>
    </row>
    <row r="15" spans="1:8" x14ac:dyDescent="0.2">
      <c r="A15" s="12" t="s">
        <v>16</v>
      </c>
      <c r="D15" s="5" t="s">
        <v>17</v>
      </c>
      <c r="G15" t="s">
        <v>18</v>
      </c>
    </row>
    <row r="16" spans="1:8" x14ac:dyDescent="0.2">
      <c r="A16" s="3">
        <v>1</v>
      </c>
      <c r="B16" s="8" t="s">
        <v>1</v>
      </c>
      <c r="D16" s="5">
        <f>MAX($A$23)</f>
        <v>7</v>
      </c>
      <c r="G16" s="3"/>
      <c r="H16" t="s">
        <v>23</v>
      </c>
    </row>
    <row r="17" spans="1:8" x14ac:dyDescent="0.2">
      <c r="A17" s="3">
        <v>1</v>
      </c>
      <c r="B17" s="8" t="s">
        <v>2</v>
      </c>
      <c r="D17" s="5">
        <f>COUNT($A$16:$A$22)</f>
        <v>7</v>
      </c>
      <c r="G17" s="4"/>
      <c r="H17" t="s">
        <v>22</v>
      </c>
    </row>
    <row r="18" spans="1:8" x14ac:dyDescent="0.2">
      <c r="A18" s="3">
        <v>1</v>
      </c>
      <c r="B18" s="8" t="s">
        <v>3</v>
      </c>
      <c r="D18" s="5" t="b">
        <f t="array" ref="D18">($A$16:$A$22=0)+($A$16:$A$22=1)=1</f>
        <v>1</v>
      </c>
      <c r="G18" s="7"/>
      <c r="H18" t="s">
        <v>21</v>
      </c>
    </row>
    <row r="19" spans="1:8" x14ac:dyDescent="0.2">
      <c r="A19" s="3">
        <v>1</v>
      </c>
      <c r="B19" s="8" t="s">
        <v>4</v>
      </c>
      <c r="D19" s="5" t="b">
        <f t="array" ref="D19">$B$12:$G$12&lt;=$B$13:$G$13</f>
        <v>0</v>
      </c>
      <c r="G19" s="5"/>
      <c r="H19" t="s">
        <v>20</v>
      </c>
    </row>
    <row r="20" spans="1:8" x14ac:dyDescent="0.2">
      <c r="A20" s="3">
        <v>1</v>
      </c>
      <c r="B20" s="8" t="s">
        <v>5</v>
      </c>
      <c r="D20" s="5">
        <f>{100,100,0.000001,0,TRUE,FALSE,FALSE,1,1,1,0.0001,TRUE}</f>
        <v>100</v>
      </c>
      <c r="G20" s="8"/>
      <c r="H20" t="s">
        <v>19</v>
      </c>
    </row>
    <row r="21" spans="1:8" x14ac:dyDescent="0.2">
      <c r="A21" s="3">
        <v>1</v>
      </c>
      <c r="B21" s="8" t="s">
        <v>6</v>
      </c>
      <c r="D21" s="5">
        <f>{100,100,2,100,0,FALSE,TRUE,0.075,0,0,FALSE,30}</f>
        <v>100</v>
      </c>
    </row>
    <row r="22" spans="1:8" x14ac:dyDescent="0.2">
      <c r="A22" s="3">
        <v>1</v>
      </c>
      <c r="B22" s="8" t="s">
        <v>7</v>
      </c>
    </row>
    <row r="23" spans="1:8" x14ac:dyDescent="0.2">
      <c r="A23" s="23">
        <f>SUM(A16:A22)</f>
        <v>7</v>
      </c>
      <c r="B23" s="12" t="s">
        <v>15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A2" sqref="A2"/>
    </sheetView>
  </sheetViews>
  <sheetFormatPr defaultRowHeight="12.75" x14ac:dyDescent="0.2"/>
  <cols>
    <col min="1" max="1" width="15" customWidth="1"/>
    <col min="7" max="7" width="11.5703125" customWidth="1"/>
  </cols>
  <sheetData>
    <row r="1" spans="1:7" x14ac:dyDescent="0.2">
      <c r="A1" t="s">
        <v>37</v>
      </c>
    </row>
    <row r="2" spans="1:7" x14ac:dyDescent="0.2">
      <c r="A2" s="27" t="s">
        <v>64</v>
      </c>
    </row>
    <row r="4" spans="1:7" x14ac:dyDescent="0.2">
      <c r="A4" t="s">
        <v>49</v>
      </c>
    </row>
    <row r="5" spans="1:7" x14ac:dyDescent="0.2">
      <c r="B5" s="12" t="s">
        <v>50</v>
      </c>
      <c r="C5" s="8" t="s">
        <v>45</v>
      </c>
      <c r="D5" s="8" t="s">
        <v>46</v>
      </c>
      <c r="E5" s="8" t="s">
        <v>47</v>
      </c>
      <c r="F5" s="8" t="s">
        <v>48</v>
      </c>
      <c r="G5" s="5" t="s">
        <v>51</v>
      </c>
    </row>
    <row r="6" spans="1:7" x14ac:dyDescent="0.2">
      <c r="A6" s="8" t="s">
        <v>38</v>
      </c>
      <c r="B6" s="1">
        <v>3</v>
      </c>
      <c r="C6" s="24">
        <v>0</v>
      </c>
      <c r="D6" s="24">
        <v>0</v>
      </c>
      <c r="E6" s="24">
        <v>0</v>
      </c>
      <c r="F6" s="24">
        <v>0</v>
      </c>
      <c r="G6" s="18">
        <f>SUM(C6:F6)</f>
        <v>0</v>
      </c>
    </row>
    <row r="7" spans="1:7" x14ac:dyDescent="0.2">
      <c r="A7" s="8" t="s">
        <v>39</v>
      </c>
      <c r="B7" s="1">
        <v>2</v>
      </c>
      <c r="C7" s="24">
        <v>0</v>
      </c>
      <c r="D7" s="24">
        <v>0</v>
      </c>
      <c r="E7" s="24">
        <v>0</v>
      </c>
      <c r="F7" s="24">
        <v>0</v>
      </c>
      <c r="G7" s="18">
        <f t="shared" ref="G7:G12" si="0">SUM(C7:F7)</f>
        <v>0</v>
      </c>
    </row>
    <row r="8" spans="1:7" x14ac:dyDescent="0.2">
      <c r="A8" s="8" t="s">
        <v>40</v>
      </c>
      <c r="B8" s="1">
        <v>4</v>
      </c>
      <c r="C8" s="24">
        <v>0</v>
      </c>
      <c r="D8" s="24">
        <v>0</v>
      </c>
      <c r="E8" s="24">
        <v>0</v>
      </c>
      <c r="F8" s="24">
        <v>0</v>
      </c>
      <c r="G8" s="18">
        <f t="shared" si="0"/>
        <v>0</v>
      </c>
    </row>
    <row r="9" spans="1:7" x14ac:dyDescent="0.2">
      <c r="A9" s="8" t="s">
        <v>41</v>
      </c>
      <c r="B9" s="1">
        <v>1</v>
      </c>
      <c r="C9" s="24">
        <v>0</v>
      </c>
      <c r="D9" s="24">
        <v>0</v>
      </c>
      <c r="E9" s="24">
        <v>0</v>
      </c>
      <c r="F9" s="24">
        <v>0</v>
      </c>
      <c r="G9" s="18">
        <f t="shared" si="0"/>
        <v>0</v>
      </c>
    </row>
    <row r="10" spans="1:7" x14ac:dyDescent="0.2">
      <c r="A10" s="8" t="s">
        <v>42</v>
      </c>
      <c r="B10" s="1">
        <v>3</v>
      </c>
      <c r="C10" s="24">
        <v>0</v>
      </c>
      <c r="D10" s="24">
        <v>0</v>
      </c>
      <c r="E10" s="24">
        <v>0</v>
      </c>
      <c r="F10" s="24">
        <v>0</v>
      </c>
      <c r="G10" s="18">
        <f t="shared" si="0"/>
        <v>0</v>
      </c>
    </row>
    <row r="11" spans="1:7" x14ac:dyDescent="0.2">
      <c r="A11" s="8" t="s">
        <v>43</v>
      </c>
      <c r="B11" s="1">
        <v>3</v>
      </c>
      <c r="C11" s="24">
        <v>0</v>
      </c>
      <c r="D11" s="24">
        <v>0</v>
      </c>
      <c r="E11" s="24">
        <v>0</v>
      </c>
      <c r="F11" s="24">
        <v>0</v>
      </c>
      <c r="G11" s="18">
        <f t="shared" si="0"/>
        <v>0</v>
      </c>
    </row>
    <row r="12" spans="1:7" x14ac:dyDescent="0.2">
      <c r="A12" s="8" t="s">
        <v>44</v>
      </c>
      <c r="B12" s="1">
        <v>6</v>
      </c>
      <c r="C12" s="24">
        <v>0</v>
      </c>
      <c r="D12" s="24">
        <v>0</v>
      </c>
      <c r="E12" s="24">
        <v>0</v>
      </c>
      <c r="F12" s="24">
        <v>0</v>
      </c>
      <c r="G12" s="18">
        <f t="shared" si="0"/>
        <v>0</v>
      </c>
    </row>
    <row r="13" spans="1:7" x14ac:dyDescent="0.2">
      <c r="B13" s="12" t="s">
        <v>15</v>
      </c>
      <c r="C13" s="23">
        <f>SUMPRODUCT($B6:$B12,C6:C12)</f>
        <v>0</v>
      </c>
      <c r="D13" s="18">
        <f>SUMPRODUCT($B6:$B12,D6:D12)</f>
        <v>0</v>
      </c>
      <c r="E13" s="18">
        <f>SUMPRODUCT($B6:$B12,E6:E12)</f>
        <v>0</v>
      </c>
      <c r="F13" s="18">
        <f>SUMPRODUCT($B6:$B12,F6:F12)</f>
        <v>0</v>
      </c>
    </row>
    <row r="15" spans="1:7" x14ac:dyDescent="0.2">
      <c r="F15" s="5" t="s">
        <v>17</v>
      </c>
    </row>
    <row r="16" spans="1:7" x14ac:dyDescent="0.2">
      <c r="A16" t="s">
        <v>18</v>
      </c>
      <c r="F16" s="5">
        <f>MIN($C$13)</f>
        <v>0</v>
      </c>
    </row>
    <row r="17" spans="1:6" x14ac:dyDescent="0.2">
      <c r="A17" s="3"/>
      <c r="B17" t="s">
        <v>23</v>
      </c>
      <c r="F17" s="5">
        <f>COUNT($C$6:$F$12)</f>
        <v>28</v>
      </c>
    </row>
    <row r="18" spans="1:6" x14ac:dyDescent="0.2">
      <c r="A18" s="4"/>
      <c r="B18" t="s">
        <v>22</v>
      </c>
      <c r="F18" s="5" t="b">
        <f>$D$13&lt;=$C$13</f>
        <v>1</v>
      </c>
    </row>
    <row r="19" spans="1:6" x14ac:dyDescent="0.2">
      <c r="A19" s="7"/>
      <c r="B19" t="s">
        <v>21</v>
      </c>
      <c r="F19" s="5" t="b">
        <f>$E$13&lt;=$C$13</f>
        <v>1</v>
      </c>
    </row>
    <row r="20" spans="1:6" x14ac:dyDescent="0.2">
      <c r="A20" s="5"/>
      <c r="B20" t="s">
        <v>20</v>
      </c>
      <c r="F20" s="5" t="b">
        <f>$F$13&lt;=$C$13</f>
        <v>1</v>
      </c>
    </row>
    <row r="21" spans="1:6" x14ac:dyDescent="0.2">
      <c r="A21" s="8"/>
      <c r="B21" t="s">
        <v>19</v>
      </c>
      <c r="F21" s="5" t="b">
        <f t="array" ref="F21">($C$6:$F$12=0)+($C$6:$F$12=1)=1</f>
        <v>1</v>
      </c>
    </row>
    <row r="22" spans="1:6" x14ac:dyDescent="0.2">
      <c r="F22" s="5" t="b">
        <f t="array" ref="F22">$G$6:$G$12&gt;=1</f>
        <v>0</v>
      </c>
    </row>
    <row r="23" spans="1:6" x14ac:dyDescent="0.2">
      <c r="F23" s="5">
        <f>{100,100,0.000001,0,TRUE,FALSE,FALSE,1,1,1,0.0001,TRUE}</f>
        <v>100</v>
      </c>
    </row>
    <row r="24" spans="1:6" x14ac:dyDescent="0.2">
      <c r="F24" s="5">
        <f>{100,100,2,100,0,FALSE,TRUE,0.075,0,0,FALSE,30}</f>
        <v>100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tabSelected="1" workbookViewId="0">
      <selection activeCell="G20" sqref="G20"/>
    </sheetView>
  </sheetViews>
  <sheetFormatPr defaultRowHeight="12.75" x14ac:dyDescent="0.2"/>
  <sheetData>
    <row r="1" spans="1:8" x14ac:dyDescent="0.2">
      <c r="A1" t="s">
        <v>52</v>
      </c>
    </row>
    <row r="2" spans="1:8" x14ac:dyDescent="0.2">
      <c r="A2" s="27" t="s">
        <v>65</v>
      </c>
    </row>
    <row r="4" spans="1:8" x14ac:dyDescent="0.2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</row>
    <row r="5" spans="1:8" x14ac:dyDescent="0.2">
      <c r="A5" s="8" t="s">
        <v>53</v>
      </c>
      <c r="B5" s="20">
        <f>A13</f>
        <v>0</v>
      </c>
      <c r="C5" s="1"/>
      <c r="D5" s="1"/>
      <c r="E5" s="1"/>
      <c r="F5" s="20">
        <f>A13</f>
        <v>0</v>
      </c>
      <c r="G5" s="1"/>
      <c r="H5" s="1"/>
    </row>
    <row r="6" spans="1:8" x14ac:dyDescent="0.2">
      <c r="A6" s="8" t="s">
        <v>54</v>
      </c>
      <c r="B6" s="20">
        <f>A14</f>
        <v>0</v>
      </c>
      <c r="C6" s="20">
        <f>A14</f>
        <v>0</v>
      </c>
      <c r="D6" s="1"/>
      <c r="E6" s="1"/>
      <c r="F6" s="1"/>
      <c r="G6" s="20">
        <f>A14</f>
        <v>0</v>
      </c>
      <c r="H6" s="1"/>
    </row>
    <row r="7" spans="1:8" x14ac:dyDescent="0.2">
      <c r="A7" s="8" t="s">
        <v>55</v>
      </c>
      <c r="B7" s="1"/>
      <c r="C7" s="20">
        <f>A15</f>
        <v>0</v>
      </c>
      <c r="D7" s="20">
        <f>A15</f>
        <v>0</v>
      </c>
      <c r="E7" s="1"/>
      <c r="F7" s="1"/>
      <c r="G7" s="1"/>
      <c r="H7" s="20">
        <f>A15</f>
        <v>0</v>
      </c>
    </row>
    <row r="8" spans="1:8" x14ac:dyDescent="0.2">
      <c r="A8" s="8" t="s">
        <v>56</v>
      </c>
      <c r="B8" s="1"/>
      <c r="C8" s="1"/>
      <c r="D8" s="20">
        <f>A16</f>
        <v>0</v>
      </c>
      <c r="E8" s="20">
        <f>A16</f>
        <v>0</v>
      </c>
      <c r="F8" s="21"/>
      <c r="G8" s="20">
        <f>A16</f>
        <v>0</v>
      </c>
      <c r="H8" s="1"/>
    </row>
    <row r="9" spans="1:8" x14ac:dyDescent="0.2">
      <c r="A9" s="8" t="s">
        <v>57</v>
      </c>
      <c r="B9" s="1"/>
      <c r="C9" s="1"/>
      <c r="D9" s="1"/>
      <c r="E9" s="20">
        <f>A17</f>
        <v>0</v>
      </c>
      <c r="F9" s="20">
        <f>A17</f>
        <v>0</v>
      </c>
      <c r="G9" s="1"/>
      <c r="H9" s="20">
        <f>A17</f>
        <v>0</v>
      </c>
    </row>
    <row r="10" spans="1:8" x14ac:dyDescent="0.2">
      <c r="A10" s="26"/>
      <c r="B10" s="20">
        <f>SUM(B5:B9)</f>
        <v>0</v>
      </c>
      <c r="C10" s="20">
        <f t="shared" ref="C10:H10" si="0">SUM(C5:C9)</f>
        <v>0</v>
      </c>
      <c r="D10" s="20">
        <f t="shared" si="0"/>
        <v>0</v>
      </c>
      <c r="E10" s="20">
        <f t="shared" si="0"/>
        <v>0</v>
      </c>
      <c r="F10" s="20">
        <f t="shared" si="0"/>
        <v>0</v>
      </c>
      <c r="G10" s="20">
        <f t="shared" si="0"/>
        <v>0</v>
      </c>
      <c r="H10" s="20">
        <f t="shared" si="0"/>
        <v>0</v>
      </c>
    </row>
    <row r="12" spans="1:8" x14ac:dyDescent="0.2">
      <c r="A12" s="12" t="s">
        <v>16</v>
      </c>
      <c r="D12" s="5" t="s">
        <v>17</v>
      </c>
    </row>
    <row r="13" spans="1:8" x14ac:dyDescent="0.2">
      <c r="A13" s="3">
        <v>0</v>
      </c>
      <c r="B13" s="8" t="s">
        <v>53</v>
      </c>
      <c r="D13" s="5">
        <f>MIN($A$18)</f>
        <v>0</v>
      </c>
    </row>
    <row r="14" spans="1:8" x14ac:dyDescent="0.2">
      <c r="A14" s="3">
        <v>0</v>
      </c>
      <c r="B14" s="8" t="s">
        <v>54</v>
      </c>
      <c r="D14" s="5">
        <f>COUNT($A$13:$A$17)</f>
        <v>5</v>
      </c>
    </row>
    <row r="15" spans="1:8" x14ac:dyDescent="0.2">
      <c r="A15" s="3">
        <v>0</v>
      </c>
      <c r="B15" s="8" t="s">
        <v>55</v>
      </c>
      <c r="D15" s="5" t="b">
        <f t="array" ref="D15">($A$13:$A$17=0)+($A$13:$A$17=1)=1</f>
        <v>1</v>
      </c>
    </row>
    <row r="16" spans="1:8" x14ac:dyDescent="0.2">
      <c r="A16" s="3">
        <v>0</v>
      </c>
      <c r="B16" s="8" t="s">
        <v>56</v>
      </c>
      <c r="D16" s="5" t="b">
        <f t="array" ref="D16">$B$10:$H$10&gt;=1</f>
        <v>0</v>
      </c>
    </row>
    <row r="17" spans="1:4" x14ac:dyDescent="0.2">
      <c r="A17" s="3">
        <v>0</v>
      </c>
      <c r="B17" s="8" t="s">
        <v>57</v>
      </c>
      <c r="D17" s="5">
        <f>{100,100,0.000001,0,TRUE,FALSE,FALSE,1,1,1,0.0001,TRUE}</f>
        <v>100</v>
      </c>
    </row>
    <row r="18" spans="1:4" x14ac:dyDescent="0.2">
      <c r="A18" s="23">
        <f>SUM(A13:A17)</f>
        <v>0</v>
      </c>
      <c r="B18" s="12" t="s">
        <v>15</v>
      </c>
      <c r="D18" s="5">
        <f>{100,100,2,100,0,FALSE,TRUE,0.075,0,0,FALSE,30}</f>
        <v>100</v>
      </c>
    </row>
    <row r="20" spans="1:4" x14ac:dyDescent="0.2">
      <c r="A20" t="s">
        <v>58</v>
      </c>
    </row>
    <row r="21" spans="1:4" x14ac:dyDescent="0.2">
      <c r="A21" s="12" t="s">
        <v>16</v>
      </c>
      <c r="D21" s="12" t="s">
        <v>59</v>
      </c>
    </row>
    <row r="22" spans="1:4" x14ac:dyDescent="0.2">
      <c r="A22" s="3">
        <f>IF(A13&gt;=1/$D$22,1,0)</f>
        <v>0</v>
      </c>
      <c r="B22" s="8" t="s">
        <v>53</v>
      </c>
      <c r="D22" s="25">
        <v>5</v>
      </c>
    </row>
    <row r="23" spans="1:4" x14ac:dyDescent="0.2">
      <c r="A23" s="3">
        <f>IF(A14&gt;=1/$D$22,1,0)</f>
        <v>0</v>
      </c>
      <c r="B23" s="8" t="s">
        <v>54</v>
      </c>
    </row>
    <row r="24" spans="1:4" x14ac:dyDescent="0.2">
      <c r="A24" s="3">
        <f>IF(A15&gt;=1/$D$22,1,0)</f>
        <v>0</v>
      </c>
      <c r="B24" s="8" t="s">
        <v>55</v>
      </c>
    </row>
    <row r="25" spans="1:4" x14ac:dyDescent="0.2">
      <c r="A25" s="3">
        <f>IF(A16&gt;=1/$D$22,1,0)</f>
        <v>0</v>
      </c>
      <c r="B25" s="8" t="s">
        <v>56</v>
      </c>
    </row>
    <row r="26" spans="1:4" x14ac:dyDescent="0.2">
      <c r="A26" s="3">
        <f>IF(A17&gt;=1/$D$22,1,0)</f>
        <v>0</v>
      </c>
      <c r="B26" s="8" t="s">
        <v>57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MinWeightedVCP</vt:lpstr>
      <vt:lpstr>Knapsack</vt:lpstr>
      <vt:lpstr>MaximalMatching</vt:lpstr>
      <vt:lpstr>MaximalMatching2</vt:lpstr>
      <vt:lpstr>Makespan</vt:lpstr>
      <vt:lpstr>SetCover</vt:lpstr>
    </vt:vector>
  </TitlesOfParts>
  <Company>Intelligent Information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E. Boon, Jr</dc:creator>
  <cp:lastModifiedBy>John Boon</cp:lastModifiedBy>
  <dcterms:created xsi:type="dcterms:W3CDTF">2010-03-18T14:53:03Z</dcterms:created>
  <dcterms:modified xsi:type="dcterms:W3CDTF">2020-08-01T19:04:48Z</dcterms:modified>
</cp:coreProperties>
</file>