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9140" windowHeight="7410" firstSheet="6" activeTab="1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definedNames>
    <definedName name="_xlnm._FilterDatabase" localSheetId="2" hidden="1">Sheet3!$B$2:$B$31</definedName>
    <definedName name="_xlnm.Extract" localSheetId="2">Sheet3!$D$9</definedName>
  </definedNames>
  <calcPr calcId="144525"/>
</workbook>
</file>

<file path=xl/calcChain.xml><?xml version="1.0" encoding="utf-8"?>
<calcChain xmlns="http://schemas.openxmlformats.org/spreadsheetml/2006/main">
  <c r="H3" i="11" l="1"/>
  <c r="I2" i="11"/>
  <c r="H2" i="11"/>
  <c r="F10" i="11"/>
  <c r="F6" i="11"/>
  <c r="F5" i="11"/>
  <c r="F4" i="11"/>
  <c r="F2" i="11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2" i="4"/>
  <c r="B18" i="8"/>
  <c r="B9" i="8"/>
  <c r="B6" i="8"/>
  <c r="B12" i="8"/>
  <c r="K10" i="10"/>
  <c r="K9" i="10"/>
  <c r="K8" i="10"/>
  <c r="K7" i="10"/>
  <c r="E10" i="10"/>
  <c r="E9" i="10"/>
  <c r="E8" i="10"/>
  <c r="E7" i="10"/>
  <c r="G5" i="9"/>
  <c r="G6" i="9"/>
  <c r="G7" i="9"/>
  <c r="G8" i="9"/>
  <c r="G9" i="9"/>
  <c r="G10" i="9"/>
  <c r="G11" i="9"/>
  <c r="G12" i="9"/>
  <c r="G4" i="9"/>
  <c r="E6" i="9"/>
  <c r="E5" i="9"/>
  <c r="B5" i="8"/>
  <c r="B7" i="8"/>
  <c r="B8" i="8"/>
  <c r="B10" i="8"/>
  <c r="B11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F8" i="7"/>
  <c r="F7" i="7"/>
  <c r="F6" i="7"/>
  <c r="F5" i="7"/>
  <c r="E7" i="7"/>
  <c r="E5" i="7"/>
  <c r="E8" i="7"/>
  <c r="E6" i="7"/>
  <c r="E4" i="7"/>
  <c r="F31" i="6"/>
  <c r="E31" i="6"/>
  <c r="D31" i="6"/>
  <c r="C31" i="6"/>
  <c r="B31" i="6"/>
  <c r="F30" i="6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E13" i="3"/>
  <c r="E12" i="3"/>
  <c r="E9" i="3"/>
  <c r="E10" i="3"/>
  <c r="E11" i="3"/>
  <c r="F27" i="2"/>
  <c r="F26" i="2"/>
  <c r="F25" i="2"/>
  <c r="F24" i="2"/>
  <c r="F23" i="2"/>
  <c r="F22" i="2"/>
  <c r="F21" i="2"/>
  <c r="F20" i="2"/>
  <c r="F19" i="2"/>
  <c r="F18" i="2"/>
  <c r="E30" i="2"/>
  <c r="E8" i="14" l="1"/>
  <c r="E19" i="8"/>
  <c r="E18" i="8"/>
  <c r="E17" i="8"/>
  <c r="E10" i="8"/>
  <c r="E13" i="8"/>
  <c r="E12" i="8"/>
  <c r="E11" i="8"/>
  <c r="E9" i="8"/>
  <c r="E8" i="8"/>
</calcChain>
</file>

<file path=xl/sharedStrings.xml><?xml version="1.0" encoding="utf-8"?>
<sst xmlns="http://schemas.openxmlformats.org/spreadsheetml/2006/main" count="540" uniqueCount="257">
  <si>
    <t xml:space="preserve">STUDENT NAME </t>
  </si>
  <si>
    <t>MARKS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</si>
  <si>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</si>
  <si>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</si>
  <si>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</si>
  <si>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</si>
  <si>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</si>
  <si>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</si>
  <si>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</si>
  <si>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</si>
  <si>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</si>
  <si>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</si>
  <si>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</si>
  <si>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</si>
  <si>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</si>
  <si>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</si>
  <si>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</si>
  <si>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</si>
  <si>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</si>
  <si>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</si>
  <si>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</si>
  <si>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</si>
  <si>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</si>
  <si>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</si>
  <si>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</si>
  <si>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</si>
  <si>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</si>
  <si>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</si>
  <si>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</si>
  <si>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</si>
  <si>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</si>
  <si>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</si>
  <si>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U.P</t>
  </si>
  <si>
    <t>C.I</t>
  </si>
  <si>
    <t xml:space="preserve">11 TO 20 </t>
  </si>
  <si>
    <t>21 TO 30</t>
  </si>
  <si>
    <t>31 TO 40</t>
  </si>
  <si>
    <t>41 TO 50</t>
  </si>
  <si>
    <t>51 TO 60</t>
  </si>
  <si>
    <t>61 TO 70</t>
  </si>
  <si>
    <t>71 TO 80</t>
  </si>
  <si>
    <t xml:space="preserve">81 TO 90 </t>
  </si>
  <si>
    <t>91 TO 100</t>
  </si>
  <si>
    <t>1 TO 10</t>
  </si>
  <si>
    <t>Bin</t>
  </si>
  <si>
    <t>More</t>
  </si>
  <si>
    <t>Frequency</t>
  </si>
  <si>
    <t>R.F</t>
  </si>
  <si>
    <t>PERSON NAMES</t>
  </si>
  <si>
    <t>FRUITS</t>
  </si>
  <si>
    <t>Person1</t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</si>
  <si>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</si>
  <si>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</si>
  <si>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</si>
  <si>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</si>
  <si>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</si>
  <si>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</si>
  <si>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</si>
  <si>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</si>
  <si>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</si>
  <si>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</si>
  <si>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</si>
  <si>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</si>
  <si>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</si>
  <si>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</si>
  <si>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</si>
  <si>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</si>
  <si>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</si>
  <si>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</si>
  <si>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</si>
  <si>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</si>
  <si>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</si>
  <si>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</si>
  <si>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</si>
  <si>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</si>
  <si>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</si>
  <si>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</si>
  <si>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</si>
  <si>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</si>
  <si>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</si>
  <si>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APPLE</t>
  </si>
  <si>
    <t>MANGO</t>
  </si>
  <si>
    <t>BANANA</t>
  </si>
  <si>
    <t>LICHI</t>
  </si>
  <si>
    <t>GRAPES</t>
  </si>
  <si>
    <t>TOTAL FRUITS</t>
  </si>
  <si>
    <t>No.of PERSON</t>
  </si>
  <si>
    <t xml:space="preserve"> SMOKERS NAME</t>
  </si>
  <si>
    <t>AGE OF SMOKER</t>
  </si>
  <si>
    <t>Smoker1</t>
  </si>
  <si>
    <t>Smoker2</t>
  </si>
  <si>
    <t>Smoker3</t>
  </si>
  <si>
    <t>Smoker4</t>
  </si>
  <si>
    <t>Smoker5</t>
  </si>
  <si>
    <t>Smoker6</t>
  </si>
  <si>
    <t>Smoker7</t>
  </si>
  <si>
    <t>Smoker8</t>
  </si>
  <si>
    <t>Smoker9</t>
  </si>
  <si>
    <t>Smoker10</t>
  </si>
  <si>
    <t>Smoker11</t>
  </si>
  <si>
    <t>Smoker12</t>
  </si>
  <si>
    <t>Smoker13</t>
  </si>
  <si>
    <t>Smoker14</t>
  </si>
  <si>
    <t>Smoker15</t>
  </si>
  <si>
    <t>Smoker16</t>
  </si>
  <si>
    <t>Smoker17</t>
  </si>
  <si>
    <t>Smoker18</t>
  </si>
  <si>
    <t>Smoker19</t>
  </si>
  <si>
    <t>Smoker20</t>
  </si>
  <si>
    <t>Smoker21</t>
  </si>
  <si>
    <t>Smoker22</t>
  </si>
  <si>
    <t>Smoker23</t>
  </si>
  <si>
    <t>Smoker24</t>
  </si>
  <si>
    <t>Smoker25</t>
  </si>
  <si>
    <t>Smoker26</t>
  </si>
  <si>
    <t>Smoker27</t>
  </si>
  <si>
    <t>Smoker28</t>
  </si>
  <si>
    <t>Smoker29</t>
  </si>
  <si>
    <t>Smoker30</t>
  </si>
  <si>
    <t>Smoker31</t>
  </si>
  <si>
    <t>Smoker32</t>
  </si>
  <si>
    <t>Smoker33</t>
  </si>
  <si>
    <t>Smoker34</t>
  </si>
  <si>
    <t>Smoker35</t>
  </si>
  <si>
    <t>Smoker36</t>
  </si>
  <si>
    <t>Smoker37</t>
  </si>
  <si>
    <t>Smoker38</t>
  </si>
  <si>
    <t>Smoker39</t>
  </si>
  <si>
    <t>Smoker40</t>
  </si>
  <si>
    <t>Smoker41</t>
  </si>
  <si>
    <t>Smoker42</t>
  </si>
  <si>
    <t>Smoker43</t>
  </si>
  <si>
    <t>Smoker44</t>
  </si>
  <si>
    <t>Smoker45</t>
  </si>
  <si>
    <t>Smoker46</t>
  </si>
  <si>
    <t>Smoker47</t>
  </si>
  <si>
    <t>Smoker48</t>
  </si>
  <si>
    <t>Smoker49</t>
  </si>
  <si>
    <t>Smoker50</t>
  </si>
  <si>
    <t>15 TO 25</t>
  </si>
  <si>
    <t>26 TO 35</t>
  </si>
  <si>
    <t>36 TO 45</t>
  </si>
  <si>
    <t>46 TO 55</t>
  </si>
  <si>
    <t>56 TO 65</t>
  </si>
  <si>
    <t>66 TO 75</t>
  </si>
  <si>
    <t>Cumulative %</t>
  </si>
  <si>
    <t>STUDENT NAME</t>
  </si>
  <si>
    <t>ENGLISH</t>
  </si>
  <si>
    <t>MATHS</t>
  </si>
  <si>
    <t>SCIENCE</t>
  </si>
  <si>
    <t>HINDI</t>
  </si>
  <si>
    <t>KANNADA</t>
  </si>
  <si>
    <t>SUB 5</t>
  </si>
  <si>
    <t>SUN 4</t>
  </si>
  <si>
    <t>SUB 3</t>
  </si>
  <si>
    <t>SUB 2</t>
  </si>
  <si>
    <t>SUB 1</t>
  </si>
  <si>
    <t>TIMING</t>
  </si>
  <si>
    <t>NO OF PASSANGER</t>
  </si>
  <si>
    <t>MIN</t>
  </si>
  <si>
    <t>Q1</t>
  </si>
  <si>
    <t>MEDIAN</t>
  </si>
  <si>
    <t>Q2</t>
  </si>
  <si>
    <t>MAX</t>
  </si>
  <si>
    <t>Q3</t>
  </si>
  <si>
    <t>DIFF</t>
  </si>
  <si>
    <t>FIND MEAN,MODE,MEDIAN</t>
  </si>
  <si>
    <t>BOYS NAME</t>
  </si>
  <si>
    <t>Boy1</t>
  </si>
  <si>
    <t>Boy2</t>
  </si>
  <si>
    <t>Boy3</t>
  </si>
  <si>
    <t>Boy4</t>
  </si>
  <si>
    <t>Boy5</t>
  </si>
  <si>
    <t>Boy6</t>
  </si>
  <si>
    <t>Boy7</t>
  </si>
  <si>
    <t>Boy8</t>
  </si>
  <si>
    <t>Boy9</t>
  </si>
  <si>
    <t>Boy10</t>
  </si>
  <si>
    <t>Boy11</t>
  </si>
  <si>
    <t>Boy12</t>
  </si>
  <si>
    <t>Boy13</t>
  </si>
  <si>
    <t>Boy14</t>
  </si>
  <si>
    <t>Boy15</t>
  </si>
  <si>
    <t>Boy16</t>
  </si>
  <si>
    <t>Boy17</t>
  </si>
  <si>
    <t>Boy18</t>
  </si>
  <si>
    <t>Boy19</t>
  </si>
  <si>
    <t>Boy20</t>
  </si>
  <si>
    <t>Boy21</t>
  </si>
  <si>
    <t>Boy22</t>
  </si>
  <si>
    <t>Boy23</t>
  </si>
  <si>
    <t>Boy24</t>
  </si>
  <si>
    <t>Boy25</t>
  </si>
  <si>
    <t>Boy26</t>
  </si>
  <si>
    <t>Boy27</t>
  </si>
  <si>
    <t>Boy28</t>
  </si>
  <si>
    <t>Boy29</t>
  </si>
  <si>
    <t>Boy30</t>
  </si>
  <si>
    <t>HEIGHT IN INCH</t>
  </si>
  <si>
    <t>AVERAGE HEIGHT</t>
  </si>
  <si>
    <t>NO . OF BOYS</t>
  </si>
  <si>
    <t>MEAN</t>
  </si>
  <si>
    <t>MODE</t>
  </si>
  <si>
    <t>51-55</t>
  </si>
  <si>
    <t>56-60</t>
  </si>
  <si>
    <t>61 -65</t>
  </si>
  <si>
    <t>71-75</t>
  </si>
  <si>
    <t>66-70</t>
  </si>
  <si>
    <t>45-50</t>
  </si>
  <si>
    <t>PASSENGER</t>
  </si>
  <si>
    <t>STEAM</t>
  </si>
  <si>
    <t>LEAF</t>
  </si>
  <si>
    <t>S N0.</t>
  </si>
  <si>
    <t>Even data set</t>
  </si>
  <si>
    <t>S NO.</t>
  </si>
  <si>
    <t>Odd data set</t>
  </si>
  <si>
    <t>IQR(q3-q1)</t>
  </si>
  <si>
    <t xml:space="preserve">No. of two wheel  junction </t>
  </si>
  <si>
    <t>passenger</t>
  </si>
  <si>
    <t>pass1</t>
  </si>
  <si>
    <t>pass2</t>
  </si>
  <si>
    <t>pass3</t>
  </si>
  <si>
    <t>pass4</t>
  </si>
  <si>
    <t>pass5</t>
  </si>
  <si>
    <t>pass6</t>
  </si>
  <si>
    <t>pass7</t>
  </si>
  <si>
    <t>pass8</t>
  </si>
  <si>
    <t>pass9</t>
  </si>
  <si>
    <t>pass10</t>
  </si>
  <si>
    <t>pass11</t>
  </si>
  <si>
    <t>pass12</t>
  </si>
  <si>
    <t>pass13</t>
  </si>
  <si>
    <t>pass14</t>
  </si>
  <si>
    <t>pass15</t>
  </si>
  <si>
    <t>pass16</t>
  </si>
  <si>
    <t>pass17</t>
  </si>
  <si>
    <t>pass18</t>
  </si>
  <si>
    <t>pass19</t>
  </si>
  <si>
    <t>pass20</t>
  </si>
  <si>
    <t>pass21</t>
  </si>
  <si>
    <t>pass22</t>
  </si>
  <si>
    <t>pass23</t>
  </si>
  <si>
    <t>pass24</t>
  </si>
  <si>
    <t>pass25</t>
  </si>
  <si>
    <t>pass26</t>
  </si>
  <si>
    <t>pass27</t>
  </si>
  <si>
    <t>pass28</t>
  </si>
  <si>
    <t>pass29</t>
  </si>
  <si>
    <t>pass30</t>
  </si>
  <si>
    <t>VARIANCE</t>
  </si>
  <si>
    <t>PERSON NAME</t>
  </si>
  <si>
    <t>NO. OF FIELD THAT HAVE EACH PERSON</t>
  </si>
  <si>
    <t>QUARTIRAL DEVIATION</t>
  </si>
  <si>
    <t>MEAN DEVIATION</t>
  </si>
  <si>
    <t>DEVATION</t>
  </si>
  <si>
    <t>ABSOLUTE VALUE</t>
  </si>
  <si>
    <t>56=7890=--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</si>
</sst>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56080939753996"/>
          <c:y val="0.2138503937007874"/>
          <c:w val="0.65523335290029616"/>
          <c:h val="0.5712509186351706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4">
                    <a:lumMod val="50000"/>
                  </a:schemeClr>
                </a:gs>
                <a:gs pos="1000">
                  <a:schemeClr val="accent1">
                    <a:lumMod val="60000"/>
                    <a:lumOff val="40000"/>
                  </a:schemeClr>
                </a:gs>
                <a:gs pos="0">
                  <a:srgbClr val="E1751D"/>
                </a:gs>
                <a:gs pos="0">
                  <a:srgbClr val="E46D0B"/>
                </a:gs>
                <a:gs pos="417">
                  <a:srgbClr val="E46D0B"/>
                </a:gs>
                <a:gs pos="0">
                  <a:schemeClr val="accent5">
                    <a:lumMod val="60000"/>
                    <a:lumOff val="40000"/>
                  </a:schemeClr>
                </a:gs>
                <a:gs pos="0">
                  <a:schemeClr val="accent6">
                    <a:lumMod val="75000"/>
                  </a:schemeClr>
                </a:gs>
                <a:gs pos="20000">
                  <a:schemeClr val="accent1">
                    <a:tint val="44500"/>
                    <a:satMod val="160000"/>
                  </a:schemeClr>
                </a:gs>
                <a:gs pos="100000">
                  <a:schemeClr val="accent3">
                    <a:lumMod val="75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Sheet1!$D$17:$D$27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Sheet1!$E$17:$E$27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480320"/>
        <c:axId val="39511552"/>
      </c:barChart>
      <c:catAx>
        <c:axId val="394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9511552"/>
        <c:crosses val="autoZero"/>
        <c:auto val="1"/>
        <c:lblAlgn val="ctr"/>
        <c:lblOffset val="100"/>
        <c:noMultiLvlLbl val="0"/>
      </c:catAx>
      <c:valAx>
        <c:axId val="3951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8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4">
                    <a:lumMod val="50000"/>
                  </a:schemeClr>
                </a:gs>
                <a:gs pos="1000">
                  <a:schemeClr val="accent1">
                    <a:lumMod val="60000"/>
                    <a:lumOff val="40000"/>
                  </a:schemeClr>
                </a:gs>
                <a:gs pos="0">
                  <a:srgbClr val="E1751D"/>
                </a:gs>
                <a:gs pos="0">
                  <a:srgbClr val="E46D0B"/>
                </a:gs>
                <a:gs pos="417">
                  <a:srgbClr val="E46D0B"/>
                </a:gs>
                <a:gs pos="0">
                  <a:schemeClr val="accent5">
                    <a:lumMod val="60000"/>
                    <a:lumOff val="40000"/>
                  </a:schemeClr>
                </a:gs>
                <a:gs pos="0">
                  <a:schemeClr val="accent6">
                    <a:lumMod val="75000"/>
                  </a:schemeClr>
                </a:gs>
                <a:gs pos="39000">
                  <a:schemeClr val="accent1">
                    <a:tint val="44500"/>
                    <a:satMod val="160000"/>
                  </a:schemeClr>
                </a:gs>
                <a:gs pos="100000">
                  <a:schemeClr val="accent3">
                    <a:lumMod val="75000"/>
                  </a:schemeClr>
                </a:gs>
              </a:gsLst>
              <a:lin ang="5400000" scaled="0"/>
            </a:gradFill>
          </c:spPr>
          <c:invertIfNegative val="0"/>
          <c:val>
            <c:numRef>
              <c:f>Sheet2!$D$18:$D$27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Sheet2!$F$18:$F$27</c:f>
              <c:numCache>
                <c:formatCode>General</c:formatCode>
                <c:ptCount val="10"/>
                <c:pt idx="0">
                  <c:v>3.3333333333333333E-2</c:v>
                </c:pt>
                <c:pt idx="1">
                  <c:v>0.13333333333333333</c:v>
                </c:pt>
                <c:pt idx="2">
                  <c:v>0.1</c:v>
                </c:pt>
                <c:pt idx="3">
                  <c:v>0.16666666666666666</c:v>
                </c:pt>
                <c:pt idx="4">
                  <c:v>6.6666666666666666E-2</c:v>
                </c:pt>
                <c:pt idx="5">
                  <c:v>0.2</c:v>
                </c:pt>
                <c:pt idx="6">
                  <c:v>0.13333333333333333</c:v>
                </c:pt>
                <c:pt idx="7">
                  <c:v>0.1</c:v>
                </c:pt>
                <c:pt idx="8">
                  <c:v>6.6666666666666666E-2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8719232"/>
        <c:axId val="250935168"/>
      </c:barChart>
      <c:catAx>
        <c:axId val="2487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935168"/>
        <c:crosses val="autoZero"/>
        <c:auto val="1"/>
        <c:lblAlgn val="ctr"/>
        <c:lblOffset val="100"/>
        <c:noMultiLvlLbl val="0"/>
      </c:catAx>
      <c:valAx>
        <c:axId val="2509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1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Sheet3!$D$9:$D$13</c:f>
              <c:strCache>
                <c:ptCount val="5"/>
                <c:pt idx="0">
                  <c:v>APPLE</c:v>
                </c:pt>
                <c:pt idx="1">
                  <c:v>MANGO</c:v>
                </c:pt>
                <c:pt idx="2">
                  <c:v>BANANA</c:v>
                </c:pt>
                <c:pt idx="3">
                  <c:v>LICHI</c:v>
                </c:pt>
                <c:pt idx="4">
                  <c:v>GRAPES</c:v>
                </c:pt>
              </c:strCache>
            </c:strRef>
          </c:cat>
          <c:val>
            <c:numRef>
              <c:f>Sheet3!$E$9:$E$13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14144"/>
        <c:axId val="289485568"/>
      </c:barChart>
      <c:catAx>
        <c:axId val="2894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85568"/>
        <c:crosses val="autoZero"/>
        <c:auto val="1"/>
        <c:lblAlgn val="ctr"/>
        <c:lblOffset val="100"/>
        <c:noMultiLvlLbl val="0"/>
      </c:catAx>
      <c:valAx>
        <c:axId val="2894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Sheet4!$E$15:$E$21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val>
            <c:numRef>
              <c:f>Sheet4!$F$15:$F$21</c:f>
              <c:numCache>
                <c:formatCode>0.00%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Sheet5!$U$33:$U$43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71168"/>
        <c:axId val="153973120"/>
      </c:lineChart>
      <c:catAx>
        <c:axId val="14287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73120"/>
        <c:crosses val="autoZero"/>
        <c:auto val="1"/>
        <c:lblAlgn val="ctr"/>
        <c:lblOffset val="100"/>
        <c:noMultiLvlLbl val="0"/>
      </c:catAx>
      <c:valAx>
        <c:axId val="1539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7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278018372703413"/>
          <c:y val="0.15759635497681679"/>
          <c:w val="0.59828171478565184"/>
          <c:h val="0.630408417377292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Sheet6!$K$16:$K$26</c:f>
              <c:numCache>
                <c:formatCode>0.00%</c:formatCode>
                <c:ptCount val="11"/>
                <c:pt idx="0">
                  <c:v>0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0.3</c:v>
                </c:pt>
                <c:pt idx="4">
                  <c:v>0.43333333333333335</c:v>
                </c:pt>
                <c:pt idx="5">
                  <c:v>0.56666666666666665</c:v>
                </c:pt>
                <c:pt idx="6">
                  <c:v>0.7</c:v>
                </c:pt>
                <c:pt idx="7">
                  <c:v>0.73333333333333328</c:v>
                </c:pt>
                <c:pt idx="8">
                  <c:v>0.93333333333333335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Sheet6!$O$16:$O$26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0.23333333333333334</c:v>
                </c:pt>
                <c:pt idx="3">
                  <c:v>0.4</c:v>
                </c:pt>
                <c:pt idx="4">
                  <c:v>0.5</c:v>
                </c:pt>
                <c:pt idx="5">
                  <c:v>0.6333333333333333</c:v>
                </c:pt>
                <c:pt idx="6">
                  <c:v>0.66666666666666663</c:v>
                </c:pt>
                <c:pt idx="7">
                  <c:v>0.76666666666666672</c:v>
                </c:pt>
                <c:pt idx="8">
                  <c:v>0.8666666666666667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Sheet6!$K$16:$K$26</c:f>
              <c:numCache>
                <c:formatCode>0.00%</c:formatCode>
                <c:ptCount val="11"/>
                <c:pt idx="0">
                  <c:v>0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0.3</c:v>
                </c:pt>
                <c:pt idx="4">
                  <c:v>0.43333333333333335</c:v>
                </c:pt>
                <c:pt idx="5">
                  <c:v>0.56666666666666665</c:v>
                </c:pt>
                <c:pt idx="6">
                  <c:v>0.7</c:v>
                </c:pt>
                <c:pt idx="7">
                  <c:v>0.73333333333333328</c:v>
                </c:pt>
                <c:pt idx="8">
                  <c:v>0.93333333333333335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Sheet6!$S$16:$S$25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0.43333333333333335</c:v>
                </c:pt>
                <c:pt idx="5">
                  <c:v>0.56666666666666665</c:v>
                </c:pt>
                <c:pt idx="6">
                  <c:v>0.66666666666666663</c:v>
                </c:pt>
                <c:pt idx="7">
                  <c:v>0.76666666666666672</c:v>
                </c:pt>
                <c:pt idx="8">
                  <c:v>0.8666666666666667</c:v>
                </c:pt>
                <c:pt idx="9">
                  <c:v>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Sheet6!$K$16:$K$26</c:f>
              <c:numCache>
                <c:formatCode>0.00%</c:formatCode>
                <c:ptCount val="11"/>
                <c:pt idx="0">
                  <c:v>0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0.3</c:v>
                </c:pt>
                <c:pt idx="4">
                  <c:v>0.43333333333333335</c:v>
                </c:pt>
                <c:pt idx="5">
                  <c:v>0.56666666666666665</c:v>
                </c:pt>
                <c:pt idx="6">
                  <c:v>0.7</c:v>
                </c:pt>
                <c:pt idx="7">
                  <c:v>0.73333333333333328</c:v>
                </c:pt>
                <c:pt idx="8">
                  <c:v>0.93333333333333335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Sheet6!$W$16:$W$26</c:f>
              <c:numCache>
                <c:formatCode>0.00%</c:formatCode>
                <c:ptCount val="11"/>
                <c:pt idx="0">
                  <c:v>0</c:v>
                </c:pt>
                <c:pt idx="1">
                  <c:v>0.13333333333333333</c:v>
                </c:pt>
                <c:pt idx="2">
                  <c:v>0.16666666666666666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Sheet6!$K$16:$K$26</c:f>
              <c:numCache>
                <c:formatCode>0.00%</c:formatCode>
                <c:ptCount val="11"/>
                <c:pt idx="0">
                  <c:v>0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0.3</c:v>
                </c:pt>
                <c:pt idx="4">
                  <c:v>0.43333333333333335</c:v>
                </c:pt>
                <c:pt idx="5">
                  <c:v>0.56666666666666665</c:v>
                </c:pt>
                <c:pt idx="6">
                  <c:v>0.7</c:v>
                </c:pt>
                <c:pt idx="7">
                  <c:v>0.73333333333333328</c:v>
                </c:pt>
                <c:pt idx="8">
                  <c:v>0.93333333333333335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Sheet6!$AA$16:$AA$26</c:f>
              <c:numCache>
                <c:formatCode>0.00%</c:formatCode>
                <c:ptCount val="11"/>
                <c:pt idx="0">
                  <c:v>3.3333333333333333E-2</c:v>
                </c:pt>
                <c:pt idx="1">
                  <c:v>0.26666666666666666</c:v>
                </c:pt>
                <c:pt idx="2">
                  <c:v>0.4</c:v>
                </c:pt>
                <c:pt idx="3">
                  <c:v>0.4</c:v>
                </c:pt>
                <c:pt idx="4">
                  <c:v>0.46666666666666667</c:v>
                </c:pt>
                <c:pt idx="5">
                  <c:v>0.6333333333333333</c:v>
                </c:pt>
                <c:pt idx="6">
                  <c:v>0.7</c:v>
                </c:pt>
                <c:pt idx="7">
                  <c:v>0.83333333333333337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9088"/>
        <c:axId val="154284416"/>
      </c:scatterChart>
      <c:valAx>
        <c:axId val="154329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154284416"/>
        <c:crosses val="autoZero"/>
        <c:crossBetween val="midCat"/>
      </c:valAx>
      <c:valAx>
        <c:axId val="1542844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4329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13744531933508"/>
          <c:y val="0.83646903415933005"/>
          <c:w val="0.80640332458442698"/>
          <c:h val="0.14228408345099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96062992125986"/>
          <c:y val="6.0659813356663747E-2"/>
          <c:w val="0.73812357830271214"/>
          <c:h val="0.72613808690580339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</c:spPr>
          </c:dPt>
          <c:dPt>
            <c:idx val="1"/>
            <c:invertIfNegative val="0"/>
            <c:bubble3D val="0"/>
            <c:spPr>
              <a:noFill/>
            </c:spPr>
          </c:dPt>
          <c:dPt>
            <c:idx val="2"/>
            <c:invertIfNegative val="0"/>
            <c:bubble3D val="0"/>
            <c:spPr>
              <a:noFill/>
            </c:spPr>
          </c:dPt>
          <c:dPt>
            <c:idx val="3"/>
            <c:invertIfNegative val="0"/>
            <c:bubble3D val="0"/>
            <c:spPr>
              <a:noFill/>
            </c:spPr>
          </c:dPt>
          <c:dPt>
            <c:idx val="4"/>
            <c:invertIfNegative val="0"/>
            <c:bubble3D val="0"/>
            <c:spPr>
              <a:noFill/>
            </c:spPr>
          </c:dPt>
          <c:cat>
            <c:strRef>
              <c:f>Sheet7!$D$4:$D$8</c:f>
              <c:strCache>
                <c:ptCount val="5"/>
                <c:pt idx="0">
                  <c:v>MIN</c:v>
                </c:pt>
                <c:pt idx="1">
                  <c:v>Q1</c:v>
                </c:pt>
                <c:pt idx="2">
                  <c:v>MEDIAN</c:v>
                </c:pt>
                <c:pt idx="3">
                  <c:v>Q3</c:v>
                </c:pt>
                <c:pt idx="4">
                  <c:v>MAX</c:v>
                </c:pt>
              </c:strCache>
            </c:strRef>
          </c:cat>
          <c:val>
            <c:numRef>
              <c:f>Sheet7!$E$4:$E$8</c:f>
              <c:numCache>
                <c:formatCode>General</c:formatCode>
                <c:ptCount val="5"/>
                <c:pt idx="0">
                  <c:v>8</c:v>
                </c:pt>
                <c:pt idx="1">
                  <c:v>25</c:v>
                </c:pt>
                <c:pt idx="2">
                  <c:v>45</c:v>
                </c:pt>
                <c:pt idx="3">
                  <c:v>62</c:v>
                </c:pt>
                <c:pt idx="4">
                  <c:v>95</c:v>
                </c:pt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noFill/>
            </c:spPr>
          </c:dPt>
          <c:dPt>
            <c:idx val="1"/>
            <c:invertIfNegative val="0"/>
            <c:bubble3D val="0"/>
            <c:spPr>
              <a:noFill/>
            </c:spPr>
          </c:dPt>
          <c:dPt>
            <c:idx val="3"/>
            <c:invertIfNegative val="0"/>
            <c:bubble3D val="0"/>
            <c:spPr>
              <a:noFill/>
            </c:spPr>
          </c:dPt>
          <c:dPt>
            <c:idx val="4"/>
            <c:invertIfNegative val="0"/>
            <c:bubble3D val="0"/>
            <c:spPr>
              <a:noFill/>
            </c:spPr>
          </c:dPt>
          <c:errBars>
            <c:errBarType val="both"/>
            <c:errValType val="stdErr"/>
            <c:noEndCap val="0"/>
          </c:errBars>
          <c:cat>
            <c:strRef>
              <c:f>Sheet7!$D$4:$D$8</c:f>
              <c:strCache>
                <c:ptCount val="5"/>
                <c:pt idx="0">
                  <c:v>MIN</c:v>
                </c:pt>
                <c:pt idx="1">
                  <c:v>Q1</c:v>
                </c:pt>
                <c:pt idx="2">
                  <c:v>MEDIAN</c:v>
                </c:pt>
                <c:pt idx="3">
                  <c:v>Q3</c:v>
                </c:pt>
                <c:pt idx="4">
                  <c:v>MAX</c:v>
                </c:pt>
              </c:strCache>
            </c:strRef>
          </c:cat>
          <c:val>
            <c:numRef>
              <c:f>Sheet7!$F$4:$F$8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20</c:v>
                </c:pt>
                <c:pt idx="3">
                  <c:v>17</c:v>
                </c:pt>
                <c:pt idx="4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"/>
        <c:axId val="131492480"/>
        <c:axId val="131494272"/>
      </c:barChart>
      <c:catAx>
        <c:axId val="131492480"/>
        <c:scaling>
          <c:orientation val="minMax"/>
        </c:scaling>
        <c:delete val="0"/>
        <c:axPos val="l"/>
        <c:majorTickMark val="out"/>
        <c:minorTickMark val="none"/>
        <c:tickLblPos val="nextTo"/>
        <c:crossAx val="131494272"/>
        <c:crosses val="autoZero"/>
        <c:auto val="1"/>
        <c:lblAlgn val="ctr"/>
        <c:lblOffset val="100"/>
        <c:noMultiLvlLbl val="0"/>
      </c:catAx>
      <c:valAx>
        <c:axId val="131494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492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697309711286086"/>
          <c:y val="0.87461614173228341"/>
          <c:w val="0.60358245844269465"/>
          <c:h val="0.107249198016914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5796150481189"/>
          <c:y val="4.214129483814523E-2"/>
          <c:w val="0.7554851268591426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Sheet8!$D$8:$D$13</c:f>
              <c:strCache>
                <c:ptCount val="6"/>
                <c:pt idx="0">
                  <c:v>45-50</c:v>
                </c:pt>
                <c:pt idx="1">
                  <c:v>51-55</c:v>
                </c:pt>
                <c:pt idx="2">
                  <c:v>56-60</c:v>
                </c:pt>
                <c:pt idx="3">
                  <c:v>61 -65</c:v>
                </c:pt>
                <c:pt idx="4">
                  <c:v>66-70</c:v>
                </c:pt>
                <c:pt idx="5">
                  <c:v>71-75</c:v>
                </c:pt>
              </c:strCache>
            </c:strRef>
          </c:cat>
          <c:val>
            <c:numRef>
              <c:f>Sheet8!$E$8:$E$13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6789248"/>
        <c:axId val="226790784"/>
      </c:barChart>
      <c:catAx>
        <c:axId val="2267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90784"/>
        <c:crosses val="autoZero"/>
        <c:auto val="1"/>
        <c:lblAlgn val="ctr"/>
        <c:lblOffset val="100"/>
        <c:noMultiLvlLbl val="0"/>
      </c:catAx>
      <c:valAx>
        <c:axId val="2267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15</xdr:row>
      <xdr:rowOff>180975</xdr:rowOff>
    </xdr:from>
    <xdr:to>
      <xdr:col>12</xdr:col>
      <xdr:colOff>238125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66675</xdr:rowOff>
    </xdr:from>
    <xdr:to>
      <xdr:col>15</xdr:col>
      <xdr:colOff>109537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3</xdr:row>
      <xdr:rowOff>123825</xdr:rowOff>
    </xdr:from>
    <xdr:to>
      <xdr:col>14</xdr:col>
      <xdr:colOff>595312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4</xdr:row>
      <xdr:rowOff>95250</xdr:rowOff>
    </xdr:from>
    <xdr:to>
      <xdr:col>14</xdr:col>
      <xdr:colOff>14287</xdr:colOff>
      <xdr:row>18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230187</xdr:colOff>
      <xdr:row>44</xdr:row>
      <xdr:rowOff>25400</xdr:rowOff>
    </xdr:from>
    <xdr:to>
      <xdr:col>23</xdr:col>
      <xdr:colOff>579437</xdr:colOff>
      <xdr:row>58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38554</xdr:colOff>
      <xdr:row>32</xdr:row>
      <xdr:rowOff>120649</xdr:rowOff>
    </xdr:from>
    <xdr:to>
      <xdr:col>15</xdr:col>
      <xdr:colOff>324304</xdr:colOff>
      <xdr:row>53</xdr:row>
      <xdr:rowOff>104321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2</xdr:row>
      <xdr:rowOff>28575</xdr:rowOff>
    </xdr:from>
    <xdr:to>
      <xdr:col>14</xdr:col>
      <xdr:colOff>204787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3</xdr:row>
      <xdr:rowOff>152400</xdr:rowOff>
    </xdr:from>
    <xdr:to>
      <xdr:col>13</xdr:col>
      <xdr:colOff>376237</xdr:colOff>
      <xdr:row>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G10" sqref="G10"/>
    </sheetView>
  </sheetViews>
  <sheetFormatPr defaultRowHeight="15" x14ac:dyDescent="0.25"/>
  <cols>
    <col min="1" max="1" width="15.42578125" bestFit="1" customWidth="1"/>
    <col min="2" max="2" width="9.7109375" customWidth="1"/>
    <col min="10" max="10" width="9.85546875" customWidth="1"/>
  </cols>
  <sheetData>
    <row r="1" spans="1:5" ht="25.15" customHeight="1" x14ac:dyDescent="0.25">
      <c r="A1" t="s">
        <v>0</v>
      </c>
      <c r="B1" t="s">
        <v>1</v>
      </c>
    </row>
    <row r="2" spans="1:5" ht="18" customHeight="1" x14ac:dyDescent="0.25">
      <c r="A2" t="s">
        <v>2</v>
      </c>
      <c r="B2">
        <v>15</v>
      </c>
    </row>
    <row r="3" spans="1:5" x14ac:dyDescent="0.25">
      <c r="A3" t="s">
        <v>3</v>
      </c>
      <c r="B3">
        <v>24</v>
      </c>
      <c r="D3" t="s">
        <v>32</v>
      </c>
      <c r="E3" t="s">
        <v>33</v>
      </c>
    </row>
    <row r="4" spans="1:5" x14ac:dyDescent="0.25">
      <c r="A4" t="s">
        <v>4</v>
      </c>
      <c r="B4">
        <v>32</v>
      </c>
      <c r="D4" t="s">
        <v>43</v>
      </c>
      <c r="E4">
        <v>10</v>
      </c>
    </row>
    <row r="5" spans="1:5" x14ac:dyDescent="0.25">
      <c r="A5" t="s">
        <v>5</v>
      </c>
      <c r="B5">
        <v>15</v>
      </c>
      <c r="D5" t="s">
        <v>34</v>
      </c>
      <c r="E5">
        <v>20</v>
      </c>
    </row>
    <row r="6" spans="1:5" x14ac:dyDescent="0.25">
      <c r="A6" t="s">
        <v>6</v>
      </c>
      <c r="B6">
        <v>64</v>
      </c>
      <c r="D6" t="s">
        <v>35</v>
      </c>
      <c r="E6">
        <v>30</v>
      </c>
    </row>
    <row r="7" spans="1:5" x14ac:dyDescent="0.25">
      <c r="A7" t="s">
        <v>7</v>
      </c>
      <c r="B7">
        <v>35</v>
      </c>
      <c r="D7" t="s">
        <v>36</v>
      </c>
      <c r="E7">
        <v>40</v>
      </c>
    </row>
    <row r="8" spans="1:5" x14ac:dyDescent="0.25">
      <c r="A8" t="s">
        <v>8</v>
      </c>
      <c r="B8">
        <v>89</v>
      </c>
      <c r="D8" t="s">
        <v>37</v>
      </c>
      <c r="E8">
        <v>50</v>
      </c>
    </row>
    <row r="9" spans="1:5" x14ac:dyDescent="0.25">
      <c r="A9" t="s">
        <v>9</v>
      </c>
      <c r="B9">
        <v>74</v>
      </c>
      <c r="D9" t="s">
        <v>38</v>
      </c>
      <c r="E9">
        <v>60</v>
      </c>
    </row>
    <row r="10" spans="1:5" x14ac:dyDescent="0.25">
      <c r="A10" t="s">
        <v>10</v>
      </c>
      <c r="B10">
        <v>15</v>
      </c>
      <c r="D10" t="s">
        <v>39</v>
      </c>
      <c r="E10">
        <v>70</v>
      </c>
    </row>
    <row r="11" spans="1:5" x14ac:dyDescent="0.25">
      <c r="A11" t="s">
        <v>11</v>
      </c>
      <c r="B11">
        <v>65</v>
      </c>
      <c r="D11" t="s">
        <v>40</v>
      </c>
      <c r="E11">
        <v>80</v>
      </c>
    </row>
    <row r="12" spans="1:5" x14ac:dyDescent="0.25">
      <c r="A12" t="s">
        <v>12</v>
      </c>
      <c r="B12">
        <v>54</v>
      </c>
      <c r="D12" t="s">
        <v>41</v>
      </c>
      <c r="E12">
        <v>90</v>
      </c>
    </row>
    <row r="13" spans="1:5" x14ac:dyDescent="0.25">
      <c r="A13" t="s">
        <v>13</v>
      </c>
      <c r="B13">
        <v>9</v>
      </c>
      <c r="D13" t="s">
        <v>42</v>
      </c>
      <c r="E13">
        <v>100</v>
      </c>
    </row>
    <row r="14" spans="1:5" x14ac:dyDescent="0.25">
      <c r="A14" t="s">
        <v>14</v>
      </c>
      <c r="B14">
        <v>56</v>
      </c>
    </row>
    <row r="15" spans="1:5" ht="15.75" thickBot="1" x14ac:dyDescent="0.3">
      <c r="A15" t="s">
        <v>15</v>
      </c>
      <c r="B15">
        <v>74</v>
      </c>
    </row>
    <row r="16" spans="1:5" x14ac:dyDescent="0.25">
      <c r="A16" t="s">
        <v>16</v>
      </c>
      <c r="B16">
        <v>45</v>
      </c>
      <c r="D16" s="5" t="s">
        <v>44</v>
      </c>
      <c r="E16" s="5" t="s">
        <v>46</v>
      </c>
    </row>
    <row r="17" spans="1:5" x14ac:dyDescent="0.25">
      <c r="A17" t="s">
        <v>17</v>
      </c>
      <c r="B17">
        <v>36</v>
      </c>
      <c r="D17" s="2">
        <v>10</v>
      </c>
      <c r="E17" s="3">
        <v>1</v>
      </c>
    </row>
    <row r="18" spans="1:5" x14ac:dyDescent="0.25">
      <c r="A18" t="s">
        <v>18</v>
      </c>
      <c r="B18">
        <v>65</v>
      </c>
      <c r="D18" s="2">
        <v>20</v>
      </c>
      <c r="E18" s="3">
        <v>4</v>
      </c>
    </row>
    <row r="19" spans="1:5" x14ac:dyDescent="0.25">
      <c r="A19" t="s">
        <v>19</v>
      </c>
      <c r="B19">
        <v>19</v>
      </c>
      <c r="D19" s="2">
        <v>30</v>
      </c>
      <c r="E19" s="3">
        <v>3</v>
      </c>
    </row>
    <row r="20" spans="1:5" x14ac:dyDescent="0.25">
      <c r="A20" t="s">
        <v>20</v>
      </c>
      <c r="B20">
        <v>58</v>
      </c>
      <c r="D20" s="2">
        <v>40</v>
      </c>
      <c r="E20" s="3">
        <v>5</v>
      </c>
    </row>
    <row r="21" spans="1:5" x14ac:dyDescent="0.25">
      <c r="A21" t="s">
        <v>21</v>
      </c>
      <c r="B21">
        <v>85</v>
      </c>
      <c r="D21" s="2">
        <v>50</v>
      </c>
      <c r="E21" s="3">
        <v>2</v>
      </c>
    </row>
    <row r="22" spans="1:5" x14ac:dyDescent="0.25">
      <c r="A22" t="s">
        <v>22</v>
      </c>
      <c r="B22">
        <v>56</v>
      </c>
      <c r="D22" s="2">
        <v>60</v>
      </c>
      <c r="E22" s="3">
        <v>6</v>
      </c>
    </row>
    <row r="23" spans="1:5" x14ac:dyDescent="0.25">
      <c r="A23" t="s">
        <v>23</v>
      </c>
      <c r="B23">
        <v>34</v>
      </c>
      <c r="D23" s="2">
        <v>70</v>
      </c>
      <c r="E23" s="3">
        <v>4</v>
      </c>
    </row>
    <row r="24" spans="1:5" x14ac:dyDescent="0.25">
      <c r="A24" t="s">
        <v>24</v>
      </c>
      <c r="B24">
        <v>49</v>
      </c>
      <c r="D24" s="2">
        <v>80</v>
      </c>
      <c r="E24" s="3">
        <v>3</v>
      </c>
    </row>
    <row r="25" spans="1:5" x14ac:dyDescent="0.25">
      <c r="A25" t="s">
        <v>25</v>
      </c>
      <c r="B25">
        <v>75</v>
      </c>
      <c r="D25" s="2">
        <v>90</v>
      </c>
      <c r="E25" s="3">
        <v>2</v>
      </c>
    </row>
    <row r="26" spans="1:5" x14ac:dyDescent="0.25">
      <c r="A26" t="s">
        <v>26</v>
      </c>
      <c r="B26">
        <v>65</v>
      </c>
      <c r="D26" s="2">
        <v>100</v>
      </c>
      <c r="E26" s="3">
        <v>0</v>
      </c>
    </row>
    <row r="27" spans="1:5" ht="15.75" thickBot="1" x14ac:dyDescent="0.3">
      <c r="A27" t="s">
        <v>27</v>
      </c>
      <c r="B27">
        <v>59</v>
      </c>
      <c r="D27" s="4" t="s">
        <v>45</v>
      </c>
      <c r="E27" s="4">
        <v>0</v>
      </c>
    </row>
    <row r="28" spans="1:5" x14ac:dyDescent="0.25">
      <c r="A28" t="s">
        <v>28</v>
      </c>
      <c r="B28">
        <v>60</v>
      </c>
    </row>
    <row r="29" spans="1:5" x14ac:dyDescent="0.25">
      <c r="A29" t="s">
        <v>29</v>
      </c>
      <c r="B29">
        <v>28</v>
      </c>
    </row>
    <row r="30" spans="1:5" x14ac:dyDescent="0.25">
      <c r="A30" t="s">
        <v>30</v>
      </c>
      <c r="B30">
        <v>38</v>
      </c>
    </row>
    <row r="31" spans="1:5" x14ac:dyDescent="0.25">
      <c r="A31" t="s">
        <v>31</v>
      </c>
      <c r="B31">
        <v>25</v>
      </c>
    </row>
  </sheetData>
  <sortState ref="D17:D26">
    <sortCondition ref="D17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F12" sqref="F12"/>
    </sheetView>
  </sheetViews>
  <sheetFormatPr defaultRowHeight="15" x14ac:dyDescent="0.25"/>
  <cols>
    <col min="2" max="2" width="12.7109375" bestFit="1" customWidth="1"/>
  </cols>
  <sheetData>
    <row r="1" spans="1:12" x14ac:dyDescent="0.25">
      <c r="A1" t="s">
        <v>212</v>
      </c>
      <c r="B1" t="s">
        <v>213</v>
      </c>
      <c r="G1" t="s">
        <v>214</v>
      </c>
      <c r="H1" t="s">
        <v>215</v>
      </c>
    </row>
    <row r="2" spans="1:12" x14ac:dyDescent="0.25">
      <c r="A2">
        <v>1</v>
      </c>
      <c r="B2">
        <v>12</v>
      </c>
      <c r="G2">
        <v>1</v>
      </c>
      <c r="H2">
        <v>24</v>
      </c>
    </row>
    <row r="3" spans="1:12" x14ac:dyDescent="0.25">
      <c r="A3">
        <v>2</v>
      </c>
      <c r="B3">
        <v>23</v>
      </c>
      <c r="G3">
        <v>2</v>
      </c>
      <c r="H3">
        <v>39</v>
      </c>
    </row>
    <row r="4" spans="1:12" x14ac:dyDescent="0.25">
      <c r="A4">
        <v>3</v>
      </c>
      <c r="B4">
        <v>21</v>
      </c>
      <c r="G4">
        <v>3</v>
      </c>
      <c r="H4">
        <v>25</v>
      </c>
    </row>
    <row r="5" spans="1:12" x14ac:dyDescent="0.25">
      <c r="A5">
        <v>4</v>
      </c>
      <c r="B5">
        <v>21</v>
      </c>
      <c r="G5">
        <v>4</v>
      </c>
      <c r="H5">
        <v>26</v>
      </c>
    </row>
    <row r="6" spans="1:12" x14ac:dyDescent="0.25">
      <c r="A6">
        <v>5</v>
      </c>
      <c r="B6">
        <v>32</v>
      </c>
      <c r="D6" s="8" t="s">
        <v>213</v>
      </c>
      <c r="E6" s="8"/>
      <c r="F6" s="8"/>
      <c r="G6">
        <v>5</v>
      </c>
      <c r="H6">
        <v>34</v>
      </c>
      <c r="J6" s="8" t="s">
        <v>215</v>
      </c>
      <c r="K6" s="8"/>
      <c r="L6" s="8"/>
    </row>
    <row r="7" spans="1:12" x14ac:dyDescent="0.25">
      <c r="A7">
        <v>6</v>
      </c>
      <c r="B7">
        <v>35</v>
      </c>
      <c r="D7" t="s">
        <v>160</v>
      </c>
      <c r="E7">
        <f>QUARTILE(B2:B26,1)</f>
        <v>19</v>
      </c>
      <c r="G7">
        <v>6</v>
      </c>
      <c r="H7">
        <v>16</v>
      </c>
      <c r="J7" t="s">
        <v>160</v>
      </c>
      <c r="K7">
        <f>QUARTILE(H2:H26,1)</f>
        <v>16</v>
      </c>
    </row>
    <row r="8" spans="1:12" x14ac:dyDescent="0.25">
      <c r="A8">
        <v>7</v>
      </c>
      <c r="B8">
        <v>26</v>
      </c>
      <c r="D8" t="s">
        <v>162</v>
      </c>
      <c r="E8">
        <f>QUARTILE(B2:B26,2)</f>
        <v>24</v>
      </c>
      <c r="G8">
        <v>7</v>
      </c>
      <c r="H8">
        <v>17</v>
      </c>
      <c r="J8" t="s">
        <v>162</v>
      </c>
      <c r="K8">
        <f>QUARTILE(H2:H26,2)</f>
        <v>24</v>
      </c>
    </row>
    <row r="9" spans="1:12" x14ac:dyDescent="0.25">
      <c r="A9">
        <v>8</v>
      </c>
      <c r="B9">
        <v>28</v>
      </c>
      <c r="D9" t="s">
        <v>164</v>
      </c>
      <c r="E9">
        <f>QUARTILE(B2:B26,3)</f>
        <v>34</v>
      </c>
      <c r="G9">
        <v>8</v>
      </c>
      <c r="H9">
        <v>35</v>
      </c>
      <c r="J9" t="s">
        <v>164</v>
      </c>
      <c r="K9">
        <f>QUARTILE(H2:H26,3)</f>
        <v>35</v>
      </c>
    </row>
    <row r="10" spans="1:12" x14ac:dyDescent="0.25">
      <c r="A10">
        <v>9</v>
      </c>
      <c r="B10">
        <v>19</v>
      </c>
      <c r="D10" t="s">
        <v>216</v>
      </c>
      <c r="E10">
        <f>E9-E7</f>
        <v>15</v>
      </c>
      <c r="G10">
        <v>9</v>
      </c>
      <c r="H10">
        <v>24</v>
      </c>
      <c r="J10" t="s">
        <v>216</v>
      </c>
      <c r="K10">
        <f>K9-K7</f>
        <v>19</v>
      </c>
    </row>
    <row r="11" spans="1:12" x14ac:dyDescent="0.25">
      <c r="A11">
        <v>10</v>
      </c>
      <c r="B11">
        <v>24</v>
      </c>
      <c r="G11">
        <v>10</v>
      </c>
      <c r="H11">
        <v>35</v>
      </c>
    </row>
    <row r="12" spans="1:12" x14ac:dyDescent="0.25">
      <c r="A12">
        <v>11</v>
      </c>
      <c r="B12">
        <v>39</v>
      </c>
      <c r="G12">
        <v>11</v>
      </c>
      <c r="H12">
        <v>36</v>
      </c>
    </row>
    <row r="13" spans="1:12" x14ac:dyDescent="0.25">
      <c r="A13">
        <v>12</v>
      </c>
      <c r="B13">
        <v>25</v>
      </c>
      <c r="G13">
        <v>12</v>
      </c>
      <c r="H13">
        <v>16</v>
      </c>
    </row>
    <row r="14" spans="1:12" x14ac:dyDescent="0.25">
      <c r="A14">
        <v>123</v>
      </c>
      <c r="B14">
        <v>26</v>
      </c>
      <c r="G14">
        <v>123</v>
      </c>
      <c r="H14">
        <v>24</v>
      </c>
    </row>
    <row r="15" spans="1:12" x14ac:dyDescent="0.25">
      <c r="A15">
        <v>14</v>
      </c>
      <c r="B15">
        <v>34</v>
      </c>
      <c r="G15">
        <v>14</v>
      </c>
      <c r="H15">
        <v>37</v>
      </c>
    </row>
    <row r="16" spans="1:12" x14ac:dyDescent="0.25">
      <c r="A16">
        <v>15</v>
      </c>
      <c r="B16">
        <v>16</v>
      </c>
      <c r="G16">
        <v>15</v>
      </c>
      <c r="H16">
        <v>12</v>
      </c>
    </row>
    <row r="17" spans="1:8" x14ac:dyDescent="0.25">
      <c r="A17">
        <v>16</v>
      </c>
      <c r="B17">
        <v>17</v>
      </c>
      <c r="G17">
        <v>16</v>
      </c>
      <c r="H17">
        <v>14</v>
      </c>
    </row>
    <row r="18" spans="1:8" x14ac:dyDescent="0.25">
      <c r="A18">
        <v>17</v>
      </c>
      <c r="B18">
        <v>35</v>
      </c>
      <c r="G18">
        <v>17</v>
      </c>
      <c r="H18">
        <v>35</v>
      </c>
    </row>
    <row r="19" spans="1:8" x14ac:dyDescent="0.25">
      <c r="A19">
        <v>18</v>
      </c>
      <c r="B19">
        <v>24</v>
      </c>
      <c r="G19">
        <v>18</v>
      </c>
      <c r="H19">
        <v>24</v>
      </c>
    </row>
    <row r="20" spans="1:8" x14ac:dyDescent="0.25">
      <c r="A20">
        <v>19</v>
      </c>
      <c r="B20">
        <v>35</v>
      </c>
      <c r="G20">
        <v>19</v>
      </c>
      <c r="H20">
        <v>35</v>
      </c>
    </row>
    <row r="21" spans="1:8" x14ac:dyDescent="0.25">
      <c r="A21">
        <v>20</v>
      </c>
      <c r="B21">
        <v>36</v>
      </c>
      <c r="G21">
        <v>20</v>
      </c>
      <c r="H21">
        <v>36</v>
      </c>
    </row>
    <row r="22" spans="1:8" x14ac:dyDescent="0.25">
      <c r="A22">
        <v>21</v>
      </c>
      <c r="B22">
        <v>16</v>
      </c>
      <c r="G22">
        <v>21</v>
      </c>
      <c r="H22">
        <v>16</v>
      </c>
    </row>
    <row r="23" spans="1:8" x14ac:dyDescent="0.25">
      <c r="A23">
        <v>22</v>
      </c>
      <c r="B23">
        <v>24</v>
      </c>
      <c r="G23">
        <v>22</v>
      </c>
      <c r="H23">
        <v>24</v>
      </c>
    </row>
    <row r="24" spans="1:8" x14ac:dyDescent="0.25">
      <c r="A24">
        <v>23</v>
      </c>
      <c r="B24">
        <v>37</v>
      </c>
      <c r="G24">
        <v>23</v>
      </c>
      <c r="H24">
        <v>37</v>
      </c>
    </row>
    <row r="25" spans="1:8" x14ac:dyDescent="0.25">
      <c r="A25">
        <v>24</v>
      </c>
      <c r="B25">
        <v>12</v>
      </c>
      <c r="G25">
        <v>24</v>
      </c>
      <c r="H25">
        <v>12</v>
      </c>
    </row>
    <row r="26" spans="1:8" x14ac:dyDescent="0.25">
      <c r="A26">
        <v>25</v>
      </c>
      <c r="B26">
        <v>14</v>
      </c>
      <c r="G26">
        <v>25</v>
      </c>
      <c r="H26">
        <v>14</v>
      </c>
    </row>
  </sheetData>
  <mergeCells count="2">
    <mergeCell ref="D6:F6"/>
    <mergeCell ref="J6:L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3" sqref="H3"/>
    </sheetView>
  </sheetViews>
  <sheetFormatPr defaultRowHeight="15" x14ac:dyDescent="0.25"/>
  <cols>
    <col min="1" max="1" width="14.140625" bestFit="1" customWidth="1"/>
    <col min="2" max="2" width="36.28515625" bestFit="1" customWidth="1"/>
    <col min="5" max="5" width="21" bestFit="1" customWidth="1"/>
    <col min="6" max="6" width="10.28515625" bestFit="1" customWidth="1"/>
    <col min="7" max="7" width="16.28515625" bestFit="1" customWidth="1"/>
    <col min="9" max="9" width="16.28515625" bestFit="1" customWidth="1"/>
  </cols>
  <sheetData>
    <row r="1" spans="1:9" x14ac:dyDescent="0.25">
      <c r="A1" t="s">
        <v>250</v>
      </c>
      <c r="B1" t="s">
        <v>251</v>
      </c>
      <c r="H1" t="s">
        <v>254</v>
      </c>
      <c r="I1" t="s">
        <v>255</v>
      </c>
    </row>
    <row r="2" spans="1:9" x14ac:dyDescent="0.25">
      <c r="A2" t="s">
        <v>50</v>
      </c>
      <c r="B2">
        <v>45</v>
      </c>
      <c r="E2" t="s">
        <v>201</v>
      </c>
      <c r="F2">
        <f>AVERAGE(B2:B31)</f>
        <v>40.200000000000003</v>
      </c>
      <c r="H2">
        <f>F10/30</f>
        <v>0.57499999999999996</v>
      </c>
      <c r="I2">
        <f>ABS(H2)</f>
        <v>0.57499999999999996</v>
      </c>
    </row>
    <row r="3" spans="1:9" x14ac:dyDescent="0.25">
      <c r="A3" t="s">
        <v>51</v>
      </c>
      <c r="B3">
        <v>25</v>
      </c>
      <c r="H3">
        <f>F6/B3</f>
        <v>1.1100000000000001</v>
      </c>
    </row>
    <row r="4" spans="1:9" x14ac:dyDescent="0.25">
      <c r="A4" t="s">
        <v>52</v>
      </c>
      <c r="B4">
        <v>63</v>
      </c>
      <c r="E4" t="s">
        <v>164</v>
      </c>
      <c r="F4">
        <f>QUARTILE(B2:B31,3)</f>
        <v>52</v>
      </c>
    </row>
    <row r="5" spans="1:9" x14ac:dyDescent="0.25">
      <c r="A5" t="s">
        <v>53</v>
      </c>
      <c r="B5">
        <v>12</v>
      </c>
      <c r="E5" t="s">
        <v>160</v>
      </c>
      <c r="F5">
        <f>QUARTILE(B2:B31,1)</f>
        <v>24.25</v>
      </c>
    </row>
    <row r="6" spans="1:9" x14ac:dyDescent="0.25">
      <c r="A6" t="s">
        <v>54</v>
      </c>
      <c r="B6">
        <v>42</v>
      </c>
      <c r="E6" t="s">
        <v>252</v>
      </c>
      <c r="F6">
        <f>F4-F5</f>
        <v>27.75</v>
      </c>
    </row>
    <row r="7" spans="1:9" x14ac:dyDescent="0.25">
      <c r="A7" t="s">
        <v>55</v>
      </c>
      <c r="B7">
        <v>15</v>
      </c>
    </row>
    <row r="8" spans="1:9" x14ac:dyDescent="0.25">
      <c r="A8" t="s">
        <v>56</v>
      </c>
      <c r="B8">
        <v>16</v>
      </c>
    </row>
    <row r="9" spans="1:9" x14ac:dyDescent="0.25">
      <c r="A9" t="s">
        <v>57</v>
      </c>
      <c r="B9">
        <v>35</v>
      </c>
    </row>
    <row r="10" spans="1:9" x14ac:dyDescent="0.25">
      <c r="A10" t="s">
        <v>58</v>
      </c>
      <c r="B10">
        <v>24</v>
      </c>
      <c r="E10" t="s">
        <v>253</v>
      </c>
      <c r="F10">
        <f>B2-F6</f>
        <v>17.25</v>
      </c>
    </row>
    <row r="11" spans="1:9" x14ac:dyDescent="0.25">
      <c r="A11" t="s">
        <v>59</v>
      </c>
      <c r="B11">
        <v>35</v>
      </c>
    </row>
    <row r="12" spans="1:9" x14ac:dyDescent="0.25">
      <c r="A12" t="s">
        <v>60</v>
      </c>
      <c r="B12">
        <v>45</v>
      </c>
    </row>
    <row r="13" spans="1:9" x14ac:dyDescent="0.25">
      <c r="A13" t="s">
        <v>61</v>
      </c>
      <c r="B13">
        <v>61</v>
      </c>
    </row>
    <row r="14" spans="1:9" x14ac:dyDescent="0.25">
      <c r="A14" t="s">
        <v>62</v>
      </c>
      <c r="B14">
        <v>23</v>
      </c>
    </row>
    <row r="15" spans="1:9" x14ac:dyDescent="0.25">
      <c r="A15" t="s">
        <v>63</v>
      </c>
      <c r="B15">
        <v>35</v>
      </c>
    </row>
    <row r="16" spans="1:9" x14ac:dyDescent="0.25">
      <c r="A16" t="s">
        <v>64</v>
      </c>
      <c r="B16">
        <v>41</v>
      </c>
    </row>
    <row r="17" spans="1:2" x14ac:dyDescent="0.25">
      <c r="A17" t="s">
        <v>65</v>
      </c>
      <c r="B17">
        <v>63</v>
      </c>
    </row>
    <row r="18" spans="1:2" x14ac:dyDescent="0.25">
      <c r="A18" t="s">
        <v>66</v>
      </c>
      <c r="B18">
        <v>52</v>
      </c>
    </row>
    <row r="19" spans="1:2" x14ac:dyDescent="0.25">
      <c r="A19" t="s">
        <v>67</v>
      </c>
      <c r="B19">
        <v>14</v>
      </c>
    </row>
    <row r="20" spans="1:2" x14ac:dyDescent="0.25">
      <c r="A20" t="s">
        <v>68</v>
      </c>
      <c r="B20">
        <v>32</v>
      </c>
    </row>
    <row r="21" spans="1:2" x14ac:dyDescent="0.25">
      <c r="A21" t="s">
        <v>69</v>
      </c>
      <c r="B21">
        <v>14</v>
      </c>
    </row>
    <row r="22" spans="1:2" x14ac:dyDescent="0.25">
      <c r="A22" t="s">
        <v>70</v>
      </c>
      <c r="B22">
        <v>61</v>
      </c>
    </row>
    <row r="23" spans="1:2" x14ac:dyDescent="0.25">
      <c r="A23" t="s">
        <v>71</v>
      </c>
      <c r="B23">
        <v>52</v>
      </c>
    </row>
    <row r="24" spans="1:2" x14ac:dyDescent="0.25">
      <c r="A24" t="s">
        <v>72</v>
      </c>
      <c r="B24">
        <v>31</v>
      </c>
    </row>
    <row r="25" spans="1:2" x14ac:dyDescent="0.25">
      <c r="A25" t="s">
        <v>73</v>
      </c>
      <c r="B25">
        <v>41</v>
      </c>
    </row>
    <row r="26" spans="1:2" x14ac:dyDescent="0.25">
      <c r="A26" t="s">
        <v>74</v>
      </c>
      <c r="B26">
        <v>52</v>
      </c>
    </row>
    <row r="27" spans="1:2" x14ac:dyDescent="0.25">
      <c r="A27" t="s">
        <v>75</v>
      </c>
      <c r="B27">
        <v>63</v>
      </c>
    </row>
    <row r="28" spans="1:2" x14ac:dyDescent="0.25">
      <c r="A28" t="s">
        <v>76</v>
      </c>
      <c r="B28">
        <v>25</v>
      </c>
    </row>
    <row r="29" spans="1:2" x14ac:dyDescent="0.25">
      <c r="A29" t="s">
        <v>77</v>
      </c>
      <c r="B29">
        <v>14</v>
      </c>
    </row>
    <row r="30" spans="1:2" x14ac:dyDescent="0.25">
      <c r="A30" t="s">
        <v>78</v>
      </c>
      <c r="B30">
        <v>92</v>
      </c>
    </row>
    <row r="31" spans="1:2" x14ac:dyDescent="0.25">
      <c r="A31" t="s">
        <v>79</v>
      </c>
      <c r="B31">
        <v>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5" activeCellId="1" sqref="A1 B5"/>
    </sheetView>
  </sheetViews>
  <sheetFormatPr defaultRowHeight="15" x14ac:dyDescent="0.25"/>
  <sheetData>
    <row r="1" spans="1:1" x14ac:dyDescent="0.25">
      <c r="A1" t="s">
        <v>256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H9" sqref="H9"/>
    </sheetView>
  </sheetViews>
  <sheetFormatPr defaultRowHeight="15" x14ac:dyDescent="0.25"/>
  <sheetData>
    <row r="1" spans="1:5" x14ac:dyDescent="0.25">
      <c r="A1" t="s">
        <v>218</v>
      </c>
      <c r="B1" t="s">
        <v>217</v>
      </c>
    </row>
    <row r="2" spans="1:5" x14ac:dyDescent="0.25">
      <c r="A2" t="s">
        <v>219</v>
      </c>
      <c r="B2">
        <f ca="1">RANDBETWEEN(20,60)</f>
        <v>34</v>
      </c>
    </row>
    <row r="3" spans="1:5" x14ac:dyDescent="0.25">
      <c r="A3" t="s">
        <v>220</v>
      </c>
      <c r="B3">
        <f t="shared" ref="B3:B31" ca="1" si="0">RANDBETWEEN(20,60)</f>
        <v>34</v>
      </c>
    </row>
    <row r="4" spans="1:5" x14ac:dyDescent="0.25">
      <c r="A4" t="s">
        <v>221</v>
      </c>
      <c r="B4">
        <f t="shared" ca="1" si="0"/>
        <v>52</v>
      </c>
    </row>
    <row r="5" spans="1:5" x14ac:dyDescent="0.25">
      <c r="A5" t="s">
        <v>222</v>
      </c>
      <c r="B5">
        <f t="shared" ca="1" si="0"/>
        <v>32</v>
      </c>
    </row>
    <row r="6" spans="1:5" x14ac:dyDescent="0.25">
      <c r="A6" t="s">
        <v>223</v>
      </c>
      <c r="B6">
        <f t="shared" ca="1" si="0"/>
        <v>42</v>
      </c>
    </row>
    <row r="7" spans="1:5" x14ac:dyDescent="0.25">
      <c r="A7" t="s">
        <v>224</v>
      </c>
      <c r="B7">
        <f t="shared" ca="1" si="0"/>
        <v>34</v>
      </c>
      <c r="E7" t="s">
        <v>249</v>
      </c>
    </row>
    <row r="8" spans="1:5" x14ac:dyDescent="0.25">
      <c r="A8" t="s">
        <v>225</v>
      </c>
      <c r="B8">
        <f t="shared" ca="1" si="0"/>
        <v>20</v>
      </c>
      <c r="E8">
        <f ca="1">VARP(B2:B31)</f>
        <v>82.826666666666668</v>
      </c>
    </row>
    <row r="9" spans="1:5" x14ac:dyDescent="0.25">
      <c r="A9" t="s">
        <v>226</v>
      </c>
      <c r="B9">
        <f t="shared" ca="1" si="0"/>
        <v>47</v>
      </c>
    </row>
    <row r="10" spans="1:5" x14ac:dyDescent="0.25">
      <c r="A10" t="s">
        <v>227</v>
      </c>
      <c r="B10">
        <f t="shared" ca="1" si="0"/>
        <v>40</v>
      </c>
    </row>
    <row r="11" spans="1:5" x14ac:dyDescent="0.25">
      <c r="A11" t="s">
        <v>228</v>
      </c>
      <c r="B11">
        <f t="shared" ca="1" si="0"/>
        <v>28</v>
      </c>
    </row>
    <row r="12" spans="1:5" x14ac:dyDescent="0.25">
      <c r="A12" t="s">
        <v>229</v>
      </c>
      <c r="B12">
        <f t="shared" ca="1" si="0"/>
        <v>28</v>
      </c>
    </row>
    <row r="13" spans="1:5" x14ac:dyDescent="0.25">
      <c r="A13" t="s">
        <v>230</v>
      </c>
      <c r="B13">
        <f t="shared" ca="1" si="0"/>
        <v>49</v>
      </c>
    </row>
    <row r="14" spans="1:5" x14ac:dyDescent="0.25">
      <c r="A14" t="s">
        <v>231</v>
      </c>
      <c r="B14">
        <f t="shared" ca="1" si="0"/>
        <v>34</v>
      </c>
    </row>
    <row r="15" spans="1:5" x14ac:dyDescent="0.25">
      <c r="A15" t="s">
        <v>232</v>
      </c>
      <c r="B15">
        <f t="shared" ca="1" si="0"/>
        <v>37</v>
      </c>
    </row>
    <row r="16" spans="1:5" x14ac:dyDescent="0.25">
      <c r="A16" t="s">
        <v>233</v>
      </c>
      <c r="B16">
        <f t="shared" ca="1" si="0"/>
        <v>22</v>
      </c>
    </row>
    <row r="17" spans="1:2" x14ac:dyDescent="0.25">
      <c r="A17" t="s">
        <v>234</v>
      </c>
      <c r="B17">
        <f t="shared" ca="1" si="0"/>
        <v>33</v>
      </c>
    </row>
    <row r="18" spans="1:2" x14ac:dyDescent="0.25">
      <c r="A18" t="s">
        <v>235</v>
      </c>
      <c r="B18">
        <f t="shared" ca="1" si="0"/>
        <v>23</v>
      </c>
    </row>
    <row r="19" spans="1:2" x14ac:dyDescent="0.25">
      <c r="A19" t="s">
        <v>236</v>
      </c>
      <c r="B19">
        <f t="shared" ca="1" si="0"/>
        <v>27</v>
      </c>
    </row>
    <row r="20" spans="1:2" x14ac:dyDescent="0.25">
      <c r="A20" t="s">
        <v>237</v>
      </c>
      <c r="B20">
        <f t="shared" ca="1" si="0"/>
        <v>32</v>
      </c>
    </row>
    <row r="21" spans="1:2" x14ac:dyDescent="0.25">
      <c r="A21" t="s">
        <v>238</v>
      </c>
      <c r="B21">
        <f t="shared" ca="1" si="0"/>
        <v>49</v>
      </c>
    </row>
    <row r="22" spans="1:2" x14ac:dyDescent="0.25">
      <c r="A22" t="s">
        <v>239</v>
      </c>
      <c r="B22">
        <f t="shared" ca="1" si="0"/>
        <v>35</v>
      </c>
    </row>
    <row r="23" spans="1:2" x14ac:dyDescent="0.25">
      <c r="A23" t="s">
        <v>240</v>
      </c>
      <c r="B23">
        <f t="shared" ca="1" si="0"/>
        <v>29</v>
      </c>
    </row>
    <row r="24" spans="1:2" x14ac:dyDescent="0.25">
      <c r="A24" t="s">
        <v>241</v>
      </c>
      <c r="B24">
        <f t="shared" ca="1" si="0"/>
        <v>45</v>
      </c>
    </row>
    <row r="25" spans="1:2" x14ac:dyDescent="0.25">
      <c r="A25" t="s">
        <v>242</v>
      </c>
      <c r="B25">
        <f t="shared" ca="1" si="0"/>
        <v>30</v>
      </c>
    </row>
    <row r="26" spans="1:2" x14ac:dyDescent="0.25">
      <c r="A26" t="s">
        <v>243</v>
      </c>
      <c r="B26">
        <f t="shared" ca="1" si="0"/>
        <v>38</v>
      </c>
    </row>
    <row r="27" spans="1:2" x14ac:dyDescent="0.25">
      <c r="A27" t="s">
        <v>244</v>
      </c>
      <c r="B27">
        <f t="shared" ca="1" si="0"/>
        <v>47</v>
      </c>
    </row>
    <row r="28" spans="1:2" x14ac:dyDescent="0.25">
      <c r="A28" t="s">
        <v>245</v>
      </c>
      <c r="B28">
        <f t="shared" ca="1" si="0"/>
        <v>33</v>
      </c>
    </row>
    <row r="29" spans="1:2" x14ac:dyDescent="0.25">
      <c r="A29" t="s">
        <v>246</v>
      </c>
      <c r="B29">
        <f t="shared" ca="1" si="0"/>
        <v>44</v>
      </c>
    </row>
    <row r="30" spans="1:2" x14ac:dyDescent="0.25">
      <c r="A30" t="s">
        <v>247</v>
      </c>
      <c r="B30">
        <f t="shared" ca="1" si="0"/>
        <v>31</v>
      </c>
    </row>
    <row r="31" spans="1:2" x14ac:dyDescent="0.25">
      <c r="A31" t="s">
        <v>248</v>
      </c>
      <c r="B31">
        <f t="shared" ca="1" si="0"/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70" zoomScaleNormal="70" workbookViewId="0">
      <selection activeCell="D4" sqref="D4:F14"/>
    </sheetView>
  </sheetViews>
  <sheetFormatPr defaultRowHeight="15" x14ac:dyDescent="0.25"/>
  <cols>
    <col min="1" max="1" width="15.42578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>
        <v>15</v>
      </c>
    </row>
    <row r="3" spans="1:6" x14ac:dyDescent="0.25">
      <c r="A3" t="s">
        <v>3</v>
      </c>
      <c r="B3">
        <v>24</v>
      </c>
    </row>
    <row r="4" spans="1:6" x14ac:dyDescent="0.25">
      <c r="A4" t="s">
        <v>4</v>
      </c>
      <c r="B4">
        <v>32</v>
      </c>
      <c r="E4" t="s">
        <v>32</v>
      </c>
      <c r="F4" t="s">
        <v>33</v>
      </c>
    </row>
    <row r="5" spans="1:6" x14ac:dyDescent="0.25">
      <c r="A5" t="s">
        <v>5</v>
      </c>
      <c r="B5">
        <v>15</v>
      </c>
      <c r="E5" t="s">
        <v>43</v>
      </c>
      <c r="F5">
        <v>10</v>
      </c>
    </row>
    <row r="6" spans="1:6" x14ac:dyDescent="0.25">
      <c r="A6" t="s">
        <v>6</v>
      </c>
      <c r="B6">
        <v>64</v>
      </c>
      <c r="E6" t="s">
        <v>34</v>
      </c>
      <c r="F6">
        <v>20</v>
      </c>
    </row>
    <row r="7" spans="1:6" x14ac:dyDescent="0.25">
      <c r="A7" t="s">
        <v>7</v>
      </c>
      <c r="B7">
        <v>35</v>
      </c>
      <c r="E7" t="s">
        <v>35</v>
      </c>
      <c r="F7">
        <v>30</v>
      </c>
    </row>
    <row r="8" spans="1:6" x14ac:dyDescent="0.25">
      <c r="A8" t="s">
        <v>8</v>
      </c>
      <c r="B8">
        <v>89</v>
      </c>
      <c r="E8" t="s">
        <v>36</v>
      </c>
      <c r="F8">
        <v>40</v>
      </c>
    </row>
    <row r="9" spans="1:6" x14ac:dyDescent="0.25">
      <c r="A9" t="s">
        <v>9</v>
      </c>
      <c r="B9">
        <v>74</v>
      </c>
      <c r="E9" t="s">
        <v>37</v>
      </c>
      <c r="F9">
        <v>50</v>
      </c>
    </row>
    <row r="10" spans="1:6" x14ac:dyDescent="0.25">
      <c r="A10" t="s">
        <v>10</v>
      </c>
      <c r="B10">
        <v>15</v>
      </c>
      <c r="E10" t="s">
        <v>38</v>
      </c>
      <c r="F10">
        <v>60</v>
      </c>
    </row>
    <row r="11" spans="1:6" x14ac:dyDescent="0.25">
      <c r="A11" t="s">
        <v>11</v>
      </c>
      <c r="B11">
        <v>65</v>
      </c>
      <c r="E11" t="s">
        <v>39</v>
      </c>
      <c r="F11">
        <v>70</v>
      </c>
    </row>
    <row r="12" spans="1:6" x14ac:dyDescent="0.25">
      <c r="A12" t="s">
        <v>12</v>
      </c>
      <c r="B12">
        <v>54</v>
      </c>
      <c r="E12" t="s">
        <v>40</v>
      </c>
      <c r="F12">
        <v>80</v>
      </c>
    </row>
    <row r="13" spans="1:6" x14ac:dyDescent="0.25">
      <c r="A13" t="s">
        <v>13</v>
      </c>
      <c r="B13">
        <v>9</v>
      </c>
      <c r="E13" t="s">
        <v>41</v>
      </c>
      <c r="F13">
        <v>90</v>
      </c>
    </row>
    <row r="14" spans="1:6" x14ac:dyDescent="0.25">
      <c r="A14" t="s">
        <v>14</v>
      </c>
      <c r="B14">
        <v>56</v>
      </c>
      <c r="E14" t="s">
        <v>42</v>
      </c>
      <c r="F14">
        <v>100</v>
      </c>
    </row>
    <row r="15" spans="1:6" x14ac:dyDescent="0.25">
      <c r="A15" t="s">
        <v>15</v>
      </c>
      <c r="B15">
        <v>74</v>
      </c>
    </row>
    <row r="16" spans="1:6" ht="15.75" thickBot="1" x14ac:dyDescent="0.3">
      <c r="A16" t="s">
        <v>16</v>
      </c>
      <c r="B16">
        <v>45</v>
      </c>
    </row>
    <row r="17" spans="1:6" x14ac:dyDescent="0.25">
      <c r="A17" t="s">
        <v>17</v>
      </c>
      <c r="B17">
        <v>36</v>
      </c>
      <c r="D17" s="5" t="s">
        <v>44</v>
      </c>
      <c r="E17" s="5" t="s">
        <v>46</v>
      </c>
      <c r="F17" t="s">
        <v>47</v>
      </c>
    </row>
    <row r="18" spans="1:6" x14ac:dyDescent="0.25">
      <c r="A18" t="s">
        <v>18</v>
      </c>
      <c r="B18">
        <v>65</v>
      </c>
      <c r="D18" s="2">
        <v>10</v>
      </c>
      <c r="E18" s="3">
        <v>1</v>
      </c>
      <c r="F18">
        <f>E18/E30</f>
        <v>3.3333333333333333E-2</v>
      </c>
    </row>
    <row r="19" spans="1:6" x14ac:dyDescent="0.25">
      <c r="A19" t="s">
        <v>19</v>
      </c>
      <c r="B19">
        <v>19</v>
      </c>
      <c r="D19" s="2">
        <v>20</v>
      </c>
      <c r="E19" s="3">
        <v>4</v>
      </c>
      <c r="F19">
        <f>E19/E30</f>
        <v>0.13333333333333333</v>
      </c>
    </row>
    <row r="20" spans="1:6" x14ac:dyDescent="0.25">
      <c r="A20" t="s">
        <v>20</v>
      </c>
      <c r="B20">
        <v>58</v>
      </c>
      <c r="D20" s="2">
        <v>30</v>
      </c>
      <c r="E20" s="3">
        <v>3</v>
      </c>
      <c r="F20">
        <f>E20/E30</f>
        <v>0.1</v>
      </c>
    </row>
    <row r="21" spans="1:6" x14ac:dyDescent="0.25">
      <c r="A21" t="s">
        <v>21</v>
      </c>
      <c r="B21">
        <v>85</v>
      </c>
      <c r="D21" s="2">
        <v>40</v>
      </c>
      <c r="E21" s="3">
        <v>5</v>
      </c>
      <c r="F21">
        <f>E21/E30</f>
        <v>0.16666666666666666</v>
      </c>
    </row>
    <row r="22" spans="1:6" x14ac:dyDescent="0.25">
      <c r="A22" t="s">
        <v>22</v>
      </c>
      <c r="B22">
        <v>56</v>
      </c>
      <c r="D22" s="2">
        <v>50</v>
      </c>
      <c r="E22" s="3">
        <v>2</v>
      </c>
      <c r="F22">
        <f>E22/E30</f>
        <v>6.6666666666666666E-2</v>
      </c>
    </row>
    <row r="23" spans="1:6" x14ac:dyDescent="0.25">
      <c r="A23" t="s">
        <v>23</v>
      </c>
      <c r="B23">
        <v>34</v>
      </c>
      <c r="D23" s="2">
        <v>60</v>
      </c>
      <c r="E23" s="3">
        <v>6</v>
      </c>
      <c r="F23">
        <f>E23/E30</f>
        <v>0.2</v>
      </c>
    </row>
    <row r="24" spans="1:6" x14ac:dyDescent="0.25">
      <c r="A24" t="s">
        <v>24</v>
      </c>
      <c r="B24">
        <v>49</v>
      </c>
      <c r="D24" s="2">
        <v>70</v>
      </c>
      <c r="E24" s="3">
        <v>4</v>
      </c>
      <c r="F24">
        <f>E24/E30</f>
        <v>0.13333333333333333</v>
      </c>
    </row>
    <row r="25" spans="1:6" x14ac:dyDescent="0.25">
      <c r="A25" t="s">
        <v>25</v>
      </c>
      <c r="B25">
        <v>75</v>
      </c>
      <c r="D25" s="2">
        <v>80</v>
      </c>
      <c r="E25" s="3">
        <v>3</v>
      </c>
      <c r="F25">
        <f>E25/E30</f>
        <v>0.1</v>
      </c>
    </row>
    <row r="26" spans="1:6" x14ac:dyDescent="0.25">
      <c r="A26" t="s">
        <v>26</v>
      </c>
      <c r="B26">
        <v>65</v>
      </c>
      <c r="D26" s="2">
        <v>90</v>
      </c>
      <c r="E26" s="3">
        <v>2</v>
      </c>
      <c r="F26">
        <f>E26/E30</f>
        <v>6.6666666666666666E-2</v>
      </c>
    </row>
    <row r="27" spans="1:6" x14ac:dyDescent="0.25">
      <c r="A27" t="s">
        <v>27</v>
      </c>
      <c r="B27">
        <v>59</v>
      </c>
      <c r="D27" s="2">
        <v>100</v>
      </c>
      <c r="E27" s="3">
        <v>0</v>
      </c>
      <c r="F27">
        <f>E27/E30</f>
        <v>0</v>
      </c>
    </row>
    <row r="28" spans="1:6" ht="15.75" thickBot="1" x14ac:dyDescent="0.3">
      <c r="A28" t="s">
        <v>28</v>
      </c>
      <c r="B28">
        <v>60</v>
      </c>
      <c r="D28" s="4" t="s">
        <v>45</v>
      </c>
      <c r="E28" s="4">
        <v>0</v>
      </c>
    </row>
    <row r="29" spans="1:6" x14ac:dyDescent="0.25">
      <c r="A29" t="s">
        <v>29</v>
      </c>
      <c r="B29">
        <v>28</v>
      </c>
    </row>
    <row r="30" spans="1:6" x14ac:dyDescent="0.25">
      <c r="A30" t="s">
        <v>30</v>
      </c>
      <c r="B30">
        <v>38</v>
      </c>
      <c r="E30">
        <f>SUM(E18:E28)</f>
        <v>30</v>
      </c>
    </row>
    <row r="31" spans="1:6" x14ac:dyDescent="0.25">
      <c r="A31" t="s">
        <v>31</v>
      </c>
      <c r="B31">
        <v>25</v>
      </c>
    </row>
  </sheetData>
  <sortState ref="D18:D27">
    <sortCondition ref="D1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6" sqref="C16"/>
    </sheetView>
  </sheetViews>
  <sheetFormatPr defaultRowHeight="15" x14ac:dyDescent="0.25"/>
  <cols>
    <col min="1" max="1" width="15.140625" bestFit="1" customWidth="1"/>
    <col min="4" max="4" width="13.140625" bestFit="1" customWidth="1"/>
    <col min="5" max="5" width="13.7109375" bestFit="1" customWidth="1"/>
  </cols>
  <sheetData>
    <row r="1" spans="1:5" x14ac:dyDescent="0.25">
      <c r="A1" t="s">
        <v>48</v>
      </c>
      <c r="B1" t="s">
        <v>49</v>
      </c>
    </row>
    <row r="2" spans="1:5" x14ac:dyDescent="0.25">
      <c r="A2" t="s">
        <v>50</v>
      </c>
      <c r="B2" t="s">
        <v>80</v>
      </c>
    </row>
    <row r="3" spans="1:5" x14ac:dyDescent="0.25">
      <c r="A3" t="s">
        <v>51</v>
      </c>
      <c r="B3" t="s">
        <v>81</v>
      </c>
    </row>
    <row r="4" spans="1:5" x14ac:dyDescent="0.25">
      <c r="A4" t="s">
        <v>52</v>
      </c>
      <c r="B4" t="s">
        <v>82</v>
      </c>
    </row>
    <row r="5" spans="1:5" x14ac:dyDescent="0.25">
      <c r="A5" t="s">
        <v>53</v>
      </c>
      <c r="B5" t="s">
        <v>83</v>
      </c>
    </row>
    <row r="6" spans="1:5" x14ac:dyDescent="0.25">
      <c r="A6" t="s">
        <v>54</v>
      </c>
      <c r="B6" t="s">
        <v>84</v>
      </c>
    </row>
    <row r="7" spans="1:5" x14ac:dyDescent="0.25">
      <c r="A7" t="s">
        <v>55</v>
      </c>
      <c r="B7" t="s">
        <v>80</v>
      </c>
    </row>
    <row r="8" spans="1:5" x14ac:dyDescent="0.25">
      <c r="A8" t="s">
        <v>56</v>
      </c>
      <c r="B8" t="s">
        <v>81</v>
      </c>
      <c r="D8" t="s">
        <v>85</v>
      </c>
      <c r="E8" t="s">
        <v>86</v>
      </c>
    </row>
    <row r="9" spans="1:5" x14ac:dyDescent="0.25">
      <c r="A9" t="s">
        <v>57</v>
      </c>
      <c r="B9" t="s">
        <v>82</v>
      </c>
      <c r="D9" t="s">
        <v>80</v>
      </c>
      <c r="E9">
        <f>COUNTIF(B2:B31,"APPLE")</f>
        <v>6</v>
      </c>
    </row>
    <row r="10" spans="1:5" x14ac:dyDescent="0.25">
      <c r="A10" t="s">
        <v>58</v>
      </c>
      <c r="B10" t="s">
        <v>83</v>
      </c>
      <c r="D10" t="s">
        <v>81</v>
      </c>
      <c r="E10">
        <f>COUNTIF(B2:B31,"MANGO")</f>
        <v>6</v>
      </c>
    </row>
    <row r="11" spans="1:5" x14ac:dyDescent="0.25">
      <c r="A11" t="s">
        <v>59</v>
      </c>
      <c r="B11" t="s">
        <v>84</v>
      </c>
      <c r="D11" t="s">
        <v>82</v>
      </c>
      <c r="E11">
        <f>COUNTIF(B2:B31,"BANANA")</f>
        <v>3</v>
      </c>
    </row>
    <row r="12" spans="1:5" x14ac:dyDescent="0.25">
      <c r="A12" t="s">
        <v>60</v>
      </c>
      <c r="B12" t="s">
        <v>80</v>
      </c>
      <c r="D12" t="s">
        <v>83</v>
      </c>
      <c r="E12">
        <f>COUNTIF(B2:B31,"LICHI")</f>
        <v>9</v>
      </c>
    </row>
    <row r="13" spans="1:5" x14ac:dyDescent="0.25">
      <c r="A13" t="s">
        <v>61</v>
      </c>
      <c r="B13" t="s">
        <v>81</v>
      </c>
      <c r="D13" t="s">
        <v>84</v>
      </c>
      <c r="E13">
        <f>COUNTIF(B2:B31,"GRAPES")</f>
        <v>6</v>
      </c>
    </row>
    <row r="14" spans="1:5" x14ac:dyDescent="0.25">
      <c r="A14" t="s">
        <v>62</v>
      </c>
      <c r="B14" t="s">
        <v>82</v>
      </c>
    </row>
    <row r="15" spans="1:5" x14ac:dyDescent="0.25">
      <c r="A15" t="s">
        <v>63</v>
      </c>
      <c r="B15" t="s">
        <v>83</v>
      </c>
    </row>
    <row r="16" spans="1:5" x14ac:dyDescent="0.25">
      <c r="A16" t="s">
        <v>64</v>
      </c>
      <c r="B16" t="s">
        <v>84</v>
      </c>
    </row>
    <row r="17" spans="1:2" x14ac:dyDescent="0.25">
      <c r="A17" t="s">
        <v>65</v>
      </c>
      <c r="B17" t="s">
        <v>81</v>
      </c>
    </row>
    <row r="18" spans="1:2" x14ac:dyDescent="0.25">
      <c r="A18" t="s">
        <v>66</v>
      </c>
      <c r="B18" t="s">
        <v>83</v>
      </c>
    </row>
    <row r="19" spans="1:2" x14ac:dyDescent="0.25">
      <c r="A19" t="s">
        <v>67</v>
      </c>
      <c r="B19" t="s">
        <v>83</v>
      </c>
    </row>
    <row r="20" spans="1:2" x14ac:dyDescent="0.25">
      <c r="A20" t="s">
        <v>68</v>
      </c>
      <c r="B20" t="s">
        <v>81</v>
      </c>
    </row>
    <row r="21" spans="1:2" x14ac:dyDescent="0.25">
      <c r="A21" t="s">
        <v>69</v>
      </c>
      <c r="B21" t="s">
        <v>83</v>
      </c>
    </row>
    <row r="22" spans="1:2" x14ac:dyDescent="0.25">
      <c r="A22" t="s">
        <v>70</v>
      </c>
      <c r="B22" t="s">
        <v>84</v>
      </c>
    </row>
    <row r="23" spans="1:2" x14ac:dyDescent="0.25">
      <c r="A23" t="s">
        <v>71</v>
      </c>
      <c r="B23" t="s">
        <v>80</v>
      </c>
    </row>
    <row r="24" spans="1:2" x14ac:dyDescent="0.25">
      <c r="A24" t="s">
        <v>72</v>
      </c>
      <c r="B24" t="s">
        <v>83</v>
      </c>
    </row>
    <row r="25" spans="1:2" x14ac:dyDescent="0.25">
      <c r="A25" t="s">
        <v>73</v>
      </c>
      <c r="B25" t="s">
        <v>84</v>
      </c>
    </row>
    <row r="26" spans="1:2" x14ac:dyDescent="0.25">
      <c r="A26" t="s">
        <v>74</v>
      </c>
      <c r="B26" t="s">
        <v>80</v>
      </c>
    </row>
    <row r="27" spans="1:2" x14ac:dyDescent="0.25">
      <c r="A27" t="s">
        <v>75</v>
      </c>
      <c r="B27" t="s">
        <v>83</v>
      </c>
    </row>
    <row r="28" spans="1:2" x14ac:dyDescent="0.25">
      <c r="A28" t="s">
        <v>76</v>
      </c>
      <c r="B28" t="s">
        <v>84</v>
      </c>
    </row>
    <row r="29" spans="1:2" x14ac:dyDescent="0.25">
      <c r="A29" t="s">
        <v>77</v>
      </c>
      <c r="B29" t="s">
        <v>83</v>
      </c>
    </row>
    <row r="30" spans="1:2" x14ac:dyDescent="0.25">
      <c r="A30" t="s">
        <v>78</v>
      </c>
      <c r="B30" t="s">
        <v>81</v>
      </c>
    </row>
    <row r="31" spans="1:2" x14ac:dyDescent="0.25">
      <c r="A31" t="s">
        <v>79</v>
      </c>
      <c r="B31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2" sqref="E2"/>
    </sheetView>
  </sheetViews>
  <sheetFormatPr defaultRowHeight="15" x14ac:dyDescent="0.25"/>
  <cols>
    <col min="1" max="1" width="15.85546875" bestFit="1" customWidth="1"/>
    <col min="2" max="2" width="15.42578125" bestFit="1" customWidth="1"/>
  </cols>
  <sheetData>
    <row r="1" spans="1:6" x14ac:dyDescent="0.25">
      <c r="A1" t="s">
        <v>87</v>
      </c>
      <c r="B1" t="s">
        <v>88</v>
      </c>
    </row>
    <row r="2" spans="1:6" x14ac:dyDescent="0.25">
      <c r="A2" t="s">
        <v>89</v>
      </c>
      <c r="B2">
        <f ca="1">RANDBETWEEN(18,70)</f>
        <v>34</v>
      </c>
    </row>
    <row r="3" spans="1:6" x14ac:dyDescent="0.25">
      <c r="A3" t="s">
        <v>90</v>
      </c>
      <c r="B3">
        <f t="shared" ref="B3:B51" ca="1" si="0">RANDBETWEEN(18,70)</f>
        <v>28</v>
      </c>
    </row>
    <row r="4" spans="1:6" x14ac:dyDescent="0.25">
      <c r="A4" t="s">
        <v>91</v>
      </c>
      <c r="B4">
        <f t="shared" ca="1" si="0"/>
        <v>58</v>
      </c>
    </row>
    <row r="5" spans="1:6" x14ac:dyDescent="0.25">
      <c r="A5" t="s">
        <v>92</v>
      </c>
      <c r="B5">
        <f t="shared" ca="1" si="0"/>
        <v>21</v>
      </c>
    </row>
    <row r="6" spans="1:6" x14ac:dyDescent="0.25">
      <c r="A6" t="s">
        <v>93</v>
      </c>
      <c r="B6">
        <f t="shared" ca="1" si="0"/>
        <v>44</v>
      </c>
      <c r="D6" t="s">
        <v>32</v>
      </c>
      <c r="E6" t="s">
        <v>33</v>
      </c>
    </row>
    <row r="7" spans="1:6" x14ac:dyDescent="0.25">
      <c r="A7" t="s">
        <v>94</v>
      </c>
      <c r="B7">
        <f t="shared" ca="1" si="0"/>
        <v>29</v>
      </c>
      <c r="D7" t="s">
        <v>139</v>
      </c>
      <c r="E7">
        <v>10</v>
      </c>
    </row>
    <row r="8" spans="1:6" x14ac:dyDescent="0.25">
      <c r="A8" t="s">
        <v>95</v>
      </c>
      <c r="B8">
        <f t="shared" ca="1" si="0"/>
        <v>30</v>
      </c>
      <c r="D8" t="s">
        <v>140</v>
      </c>
      <c r="E8">
        <v>20</v>
      </c>
    </row>
    <row r="9" spans="1:6" x14ac:dyDescent="0.25">
      <c r="A9" t="s">
        <v>96</v>
      </c>
      <c r="B9">
        <f t="shared" ca="1" si="0"/>
        <v>22</v>
      </c>
      <c r="D9" t="s">
        <v>141</v>
      </c>
      <c r="E9">
        <v>30</v>
      </c>
    </row>
    <row r="10" spans="1:6" x14ac:dyDescent="0.25">
      <c r="A10" t="s">
        <v>97</v>
      </c>
      <c r="B10">
        <f t="shared" ca="1" si="0"/>
        <v>18</v>
      </c>
      <c r="D10" t="s">
        <v>142</v>
      </c>
      <c r="E10">
        <v>40</v>
      </c>
    </row>
    <row r="11" spans="1:6" x14ac:dyDescent="0.25">
      <c r="A11" t="s">
        <v>98</v>
      </c>
      <c r="B11">
        <f t="shared" ca="1" si="0"/>
        <v>47</v>
      </c>
      <c r="D11" t="s">
        <v>143</v>
      </c>
      <c r="E11">
        <v>50</v>
      </c>
    </row>
    <row r="12" spans="1:6" x14ac:dyDescent="0.25">
      <c r="A12" t="s">
        <v>99</v>
      </c>
      <c r="B12">
        <f t="shared" ca="1" si="0"/>
        <v>42</v>
      </c>
      <c r="D12" t="s">
        <v>144</v>
      </c>
      <c r="E12">
        <v>60</v>
      </c>
    </row>
    <row r="13" spans="1:6" ht="15.75" thickBot="1" x14ac:dyDescent="0.3">
      <c r="A13" t="s">
        <v>100</v>
      </c>
      <c r="B13">
        <f t="shared" ca="1" si="0"/>
        <v>23</v>
      </c>
    </row>
    <row r="14" spans="1:6" x14ac:dyDescent="0.25">
      <c r="A14" t="s">
        <v>101</v>
      </c>
      <c r="B14">
        <f t="shared" ca="1" si="0"/>
        <v>18</v>
      </c>
      <c r="D14" s="5" t="s">
        <v>44</v>
      </c>
      <c r="E14" s="5" t="s">
        <v>46</v>
      </c>
      <c r="F14" s="5"/>
    </row>
    <row r="15" spans="1:6" x14ac:dyDescent="0.25">
      <c r="A15" t="s">
        <v>102</v>
      </c>
      <c r="B15">
        <f t="shared" ca="1" si="0"/>
        <v>48</v>
      </c>
      <c r="D15" s="2">
        <v>10</v>
      </c>
      <c r="E15" s="3">
        <v>0</v>
      </c>
      <c r="F15" s="6"/>
    </row>
    <row r="16" spans="1:6" x14ac:dyDescent="0.25">
      <c r="A16" t="s">
        <v>103</v>
      </c>
      <c r="B16">
        <f t="shared" ca="1" si="0"/>
        <v>45</v>
      </c>
      <c r="D16" s="2">
        <v>20</v>
      </c>
      <c r="E16" s="3">
        <v>4</v>
      </c>
      <c r="F16" s="6"/>
    </row>
    <row r="17" spans="1:6" x14ac:dyDescent="0.25">
      <c r="A17" t="s">
        <v>104</v>
      </c>
      <c r="B17">
        <f t="shared" ca="1" si="0"/>
        <v>58</v>
      </c>
      <c r="D17" s="2">
        <v>30</v>
      </c>
      <c r="E17" s="3">
        <v>9</v>
      </c>
      <c r="F17" s="6"/>
    </row>
    <row r="18" spans="1:6" x14ac:dyDescent="0.25">
      <c r="A18" t="s">
        <v>105</v>
      </c>
      <c r="B18">
        <f t="shared" ca="1" si="0"/>
        <v>68</v>
      </c>
      <c r="D18" s="2">
        <v>40</v>
      </c>
      <c r="E18" s="3">
        <v>10</v>
      </c>
      <c r="F18" s="6"/>
    </row>
    <row r="19" spans="1:6" x14ac:dyDescent="0.25">
      <c r="A19" t="s">
        <v>106</v>
      </c>
      <c r="B19">
        <f t="shared" ca="1" si="0"/>
        <v>69</v>
      </c>
      <c r="D19" s="2">
        <v>50</v>
      </c>
      <c r="E19" s="3">
        <v>10</v>
      </c>
      <c r="F19" s="6"/>
    </row>
    <row r="20" spans="1:6" x14ac:dyDescent="0.25">
      <c r="A20" t="s">
        <v>107</v>
      </c>
      <c r="B20">
        <f t="shared" ca="1" si="0"/>
        <v>50</v>
      </c>
      <c r="D20" s="2">
        <v>60</v>
      </c>
      <c r="E20" s="3">
        <v>8</v>
      </c>
      <c r="F20" s="6"/>
    </row>
    <row r="21" spans="1:6" ht="15.75" thickBot="1" x14ac:dyDescent="0.3">
      <c r="A21" t="s">
        <v>108</v>
      </c>
      <c r="B21">
        <f t="shared" ca="1" si="0"/>
        <v>24</v>
      </c>
      <c r="D21" s="4" t="s">
        <v>45</v>
      </c>
      <c r="E21" s="4">
        <v>9</v>
      </c>
      <c r="F21" s="7"/>
    </row>
    <row r="22" spans="1:6" x14ac:dyDescent="0.25">
      <c r="A22" t="s">
        <v>109</v>
      </c>
      <c r="B22">
        <f t="shared" ca="1" si="0"/>
        <v>37</v>
      </c>
    </row>
    <row r="23" spans="1:6" x14ac:dyDescent="0.25">
      <c r="A23" t="s">
        <v>110</v>
      </c>
      <c r="B23">
        <f t="shared" ca="1" si="0"/>
        <v>26</v>
      </c>
    </row>
    <row r="24" spans="1:6" x14ac:dyDescent="0.25">
      <c r="A24" t="s">
        <v>111</v>
      </c>
      <c r="B24">
        <f t="shared" ca="1" si="0"/>
        <v>60</v>
      </c>
    </row>
    <row r="25" spans="1:6" x14ac:dyDescent="0.25">
      <c r="A25" t="s">
        <v>112</v>
      </c>
      <c r="B25">
        <f t="shared" ca="1" si="0"/>
        <v>43</v>
      </c>
    </row>
    <row r="26" spans="1:6" x14ac:dyDescent="0.25">
      <c r="A26" t="s">
        <v>113</v>
      </c>
      <c r="B26">
        <f t="shared" ca="1" si="0"/>
        <v>52</v>
      </c>
    </row>
    <row r="27" spans="1:6" x14ac:dyDescent="0.25">
      <c r="A27" t="s">
        <v>114</v>
      </c>
      <c r="B27">
        <f t="shared" ca="1" si="0"/>
        <v>45</v>
      </c>
    </row>
    <row r="28" spans="1:6" x14ac:dyDescent="0.25">
      <c r="A28" t="s">
        <v>115</v>
      </c>
      <c r="B28">
        <f t="shared" ca="1" si="0"/>
        <v>46</v>
      </c>
    </row>
    <row r="29" spans="1:6" x14ac:dyDescent="0.25">
      <c r="A29" t="s">
        <v>116</v>
      </c>
      <c r="B29">
        <f t="shared" ca="1" si="0"/>
        <v>58</v>
      </c>
    </row>
    <row r="30" spans="1:6" x14ac:dyDescent="0.25">
      <c r="A30" t="s">
        <v>117</v>
      </c>
      <c r="B30">
        <f t="shared" ca="1" si="0"/>
        <v>22</v>
      </c>
    </row>
    <row r="31" spans="1:6" x14ac:dyDescent="0.25">
      <c r="A31" t="s">
        <v>118</v>
      </c>
      <c r="B31">
        <f t="shared" ca="1" si="0"/>
        <v>38</v>
      </c>
    </row>
    <row r="32" spans="1:6" x14ac:dyDescent="0.25">
      <c r="A32" t="s">
        <v>119</v>
      </c>
      <c r="B32">
        <f t="shared" ca="1" si="0"/>
        <v>34</v>
      </c>
    </row>
    <row r="33" spans="1:2" x14ac:dyDescent="0.25">
      <c r="A33" t="s">
        <v>120</v>
      </c>
      <c r="B33">
        <f t="shared" ca="1" si="0"/>
        <v>39</v>
      </c>
    </row>
    <row r="34" spans="1:2" x14ac:dyDescent="0.25">
      <c r="A34" t="s">
        <v>121</v>
      </c>
      <c r="B34">
        <f t="shared" ca="1" si="0"/>
        <v>63</v>
      </c>
    </row>
    <row r="35" spans="1:2" x14ac:dyDescent="0.25">
      <c r="A35" t="s">
        <v>122</v>
      </c>
      <c r="B35">
        <f t="shared" ca="1" si="0"/>
        <v>32</v>
      </c>
    </row>
    <row r="36" spans="1:2" x14ac:dyDescent="0.25">
      <c r="A36" t="s">
        <v>123</v>
      </c>
      <c r="B36">
        <f t="shared" ca="1" si="0"/>
        <v>27</v>
      </c>
    </row>
    <row r="37" spans="1:2" x14ac:dyDescent="0.25">
      <c r="A37" t="s">
        <v>124</v>
      </c>
      <c r="B37">
        <f t="shared" ca="1" si="0"/>
        <v>68</v>
      </c>
    </row>
    <row r="38" spans="1:2" x14ac:dyDescent="0.25">
      <c r="A38" t="s">
        <v>125</v>
      </c>
      <c r="B38">
        <f t="shared" ca="1" si="0"/>
        <v>28</v>
      </c>
    </row>
    <row r="39" spans="1:2" x14ac:dyDescent="0.25">
      <c r="A39" t="s">
        <v>126</v>
      </c>
      <c r="B39">
        <f t="shared" ca="1" si="0"/>
        <v>22</v>
      </c>
    </row>
    <row r="40" spans="1:2" x14ac:dyDescent="0.25">
      <c r="A40" t="s">
        <v>127</v>
      </c>
      <c r="B40">
        <f t="shared" ca="1" si="0"/>
        <v>25</v>
      </c>
    </row>
    <row r="41" spans="1:2" x14ac:dyDescent="0.25">
      <c r="A41" t="s">
        <v>128</v>
      </c>
      <c r="B41">
        <f t="shared" ca="1" si="0"/>
        <v>32</v>
      </c>
    </row>
    <row r="42" spans="1:2" x14ac:dyDescent="0.25">
      <c r="A42" t="s">
        <v>129</v>
      </c>
      <c r="B42">
        <f t="shared" ca="1" si="0"/>
        <v>35</v>
      </c>
    </row>
    <row r="43" spans="1:2" x14ac:dyDescent="0.25">
      <c r="A43" t="s">
        <v>130</v>
      </c>
      <c r="B43">
        <f t="shared" ca="1" si="0"/>
        <v>68</v>
      </c>
    </row>
    <row r="44" spans="1:2" x14ac:dyDescent="0.25">
      <c r="A44" t="s">
        <v>131</v>
      </c>
      <c r="B44">
        <f t="shared" ca="1" si="0"/>
        <v>39</v>
      </c>
    </row>
    <row r="45" spans="1:2" x14ac:dyDescent="0.25">
      <c r="A45" t="s">
        <v>132</v>
      </c>
      <c r="B45">
        <f t="shared" ca="1" si="0"/>
        <v>18</v>
      </c>
    </row>
    <row r="46" spans="1:2" x14ac:dyDescent="0.25">
      <c r="A46" t="s">
        <v>133</v>
      </c>
      <c r="B46">
        <f t="shared" ca="1" si="0"/>
        <v>35</v>
      </c>
    </row>
    <row r="47" spans="1:2" x14ac:dyDescent="0.25">
      <c r="A47" t="s">
        <v>134</v>
      </c>
      <c r="B47">
        <f t="shared" ca="1" si="0"/>
        <v>59</v>
      </c>
    </row>
    <row r="48" spans="1:2" x14ac:dyDescent="0.25">
      <c r="A48" t="s">
        <v>135</v>
      </c>
      <c r="B48">
        <f t="shared" ca="1" si="0"/>
        <v>70</v>
      </c>
    </row>
    <row r="49" spans="1:2" x14ac:dyDescent="0.25">
      <c r="A49" t="s">
        <v>136</v>
      </c>
      <c r="B49">
        <f t="shared" ca="1" si="0"/>
        <v>36</v>
      </c>
    </row>
    <row r="50" spans="1:2" x14ac:dyDescent="0.25">
      <c r="A50" t="s">
        <v>137</v>
      </c>
      <c r="B50">
        <f t="shared" ca="1" si="0"/>
        <v>60</v>
      </c>
    </row>
    <row r="51" spans="1:2" x14ac:dyDescent="0.25">
      <c r="A51" t="s">
        <v>138</v>
      </c>
      <c r="B51">
        <f t="shared" ca="1" si="0"/>
        <v>32</v>
      </c>
    </row>
  </sheetData>
  <sortState ref="D15:D20">
    <sortCondition ref="D1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AA59"/>
  <sheetViews>
    <sheetView topLeftCell="L14" zoomScale="80" zoomScaleNormal="80" workbookViewId="0">
      <selection activeCell="Q42" sqref="Q42"/>
    </sheetView>
  </sheetViews>
  <sheetFormatPr defaultRowHeight="15" x14ac:dyDescent="0.25"/>
  <cols>
    <col min="1" max="1" width="15" bestFit="1" customWidth="1"/>
  </cols>
  <sheetData>
    <row r="2" spans="9:27" x14ac:dyDescent="0.25">
      <c r="I2" s="8"/>
      <c r="J2" s="8"/>
      <c r="M2" s="8"/>
      <c r="N2" s="8"/>
      <c r="Q2" s="8"/>
      <c r="R2" s="8"/>
      <c r="U2" s="8"/>
      <c r="V2" s="8"/>
      <c r="Y2" s="8"/>
      <c r="Z2" s="8"/>
    </row>
    <row r="14" spans="9:27" ht="15.75" thickBot="1" x14ac:dyDescent="0.3"/>
    <row r="15" spans="9:27" x14ac:dyDescent="0.25">
      <c r="I15" s="5"/>
      <c r="J15" s="5"/>
      <c r="K15" s="5"/>
      <c r="M15" s="5"/>
      <c r="N15" s="5"/>
      <c r="O15" s="5"/>
      <c r="Q15" s="5"/>
      <c r="R15" s="5"/>
      <c r="S15" s="5"/>
      <c r="U15" s="5"/>
      <c r="V15" s="5"/>
      <c r="W15" s="5"/>
      <c r="Y15" s="5"/>
      <c r="Z15" s="5"/>
      <c r="AA15" s="5"/>
    </row>
    <row r="16" spans="9:27" x14ac:dyDescent="0.25">
      <c r="I16" s="2"/>
      <c r="J16" s="3"/>
      <c r="K16" s="6"/>
      <c r="M16" s="2"/>
      <c r="N16" s="3"/>
      <c r="O16" s="6"/>
      <c r="Q16" s="2"/>
      <c r="R16" s="3"/>
      <c r="S16" s="6"/>
      <c r="U16" s="2"/>
      <c r="V16" s="3"/>
      <c r="W16" s="6"/>
      <c r="Y16" s="2"/>
      <c r="Z16" s="3"/>
      <c r="AA16" s="6"/>
    </row>
    <row r="17" spans="9:27" x14ac:dyDescent="0.25">
      <c r="I17" s="2"/>
      <c r="J17" s="3"/>
      <c r="K17" s="6"/>
      <c r="M17" s="2"/>
      <c r="N17" s="3"/>
      <c r="O17" s="6"/>
      <c r="Q17" s="2"/>
      <c r="R17" s="3"/>
      <c r="S17" s="6"/>
      <c r="U17" s="2"/>
      <c r="V17" s="3"/>
      <c r="W17" s="6"/>
      <c r="Y17" s="2"/>
      <c r="Z17" s="3"/>
      <c r="AA17" s="6"/>
    </row>
    <row r="18" spans="9:27" x14ac:dyDescent="0.25">
      <c r="I18" s="2"/>
      <c r="J18" s="3"/>
      <c r="K18" s="6"/>
      <c r="M18" s="2"/>
      <c r="N18" s="3"/>
      <c r="O18" s="6"/>
      <c r="Q18" s="2"/>
      <c r="R18" s="3"/>
      <c r="S18" s="6"/>
      <c r="U18" s="2"/>
      <c r="V18" s="3"/>
      <c r="W18" s="6"/>
      <c r="Y18" s="2"/>
      <c r="Z18" s="3"/>
      <c r="AA18" s="6"/>
    </row>
    <row r="19" spans="9:27" x14ac:dyDescent="0.25">
      <c r="I19" s="2"/>
      <c r="J19" s="3"/>
      <c r="K19" s="6"/>
      <c r="M19" s="2"/>
      <c r="N19" s="3"/>
      <c r="O19" s="6"/>
      <c r="Q19" s="2"/>
      <c r="R19" s="3"/>
      <c r="S19" s="6"/>
      <c r="U19" s="2"/>
      <c r="V19" s="3"/>
      <c r="W19" s="6"/>
      <c r="Y19" s="2"/>
      <c r="Z19" s="3"/>
      <c r="AA19" s="6"/>
    </row>
    <row r="20" spans="9:27" x14ac:dyDescent="0.25">
      <c r="I20" s="2"/>
      <c r="J20" s="3"/>
      <c r="K20" s="6"/>
      <c r="M20" s="2"/>
      <c r="N20" s="3"/>
      <c r="O20" s="6"/>
      <c r="Q20" s="2"/>
      <c r="R20" s="3"/>
      <c r="S20" s="6"/>
      <c r="U20" s="2"/>
      <c r="V20" s="3"/>
      <c r="W20" s="6"/>
      <c r="Y20" s="2"/>
      <c r="Z20" s="3"/>
      <c r="AA20" s="6"/>
    </row>
    <row r="21" spans="9:27" x14ac:dyDescent="0.25">
      <c r="I21" s="2"/>
      <c r="J21" s="3"/>
      <c r="K21" s="6"/>
      <c r="M21" s="2"/>
      <c r="N21" s="3"/>
      <c r="O21" s="6"/>
      <c r="Q21" s="2"/>
      <c r="R21" s="3"/>
      <c r="S21" s="6"/>
      <c r="U21" s="2"/>
      <c r="V21" s="3"/>
      <c r="W21" s="6"/>
      <c r="Y21" s="2"/>
      <c r="Z21" s="3"/>
      <c r="AA21" s="6"/>
    </row>
    <row r="22" spans="9:27" x14ac:dyDescent="0.25">
      <c r="I22" s="2"/>
      <c r="J22" s="3"/>
      <c r="K22" s="6"/>
      <c r="M22" s="2"/>
      <c r="N22" s="3"/>
      <c r="O22" s="6"/>
      <c r="Q22" s="2"/>
      <c r="R22" s="3"/>
      <c r="S22" s="6"/>
      <c r="U22" s="2"/>
      <c r="V22" s="3"/>
      <c r="W22" s="6"/>
      <c r="Y22" s="2"/>
      <c r="Z22" s="3"/>
      <c r="AA22" s="6"/>
    </row>
    <row r="23" spans="9:27" x14ac:dyDescent="0.25">
      <c r="I23" s="2"/>
      <c r="J23" s="3"/>
      <c r="K23" s="6"/>
      <c r="M23" s="2"/>
      <c r="N23" s="3"/>
      <c r="O23" s="6"/>
      <c r="Q23" s="2"/>
      <c r="R23" s="3"/>
      <c r="S23" s="6"/>
      <c r="U23" s="2"/>
      <c r="V23" s="3"/>
      <c r="W23" s="6"/>
      <c r="Y23" s="2"/>
      <c r="Z23" s="3"/>
      <c r="AA23" s="6"/>
    </row>
    <row r="24" spans="9:27" x14ac:dyDescent="0.25">
      <c r="I24" s="2"/>
      <c r="J24" s="3"/>
      <c r="K24" s="6"/>
      <c r="M24" s="2"/>
      <c r="N24" s="3"/>
      <c r="O24" s="6"/>
      <c r="Q24" s="2"/>
      <c r="R24" s="3"/>
      <c r="S24" s="6"/>
      <c r="U24" s="2"/>
      <c r="V24" s="3"/>
      <c r="W24" s="6"/>
      <c r="Y24" s="2"/>
      <c r="Z24" s="3"/>
      <c r="AA24" s="6"/>
    </row>
    <row r="25" spans="9:27" x14ac:dyDescent="0.25">
      <c r="I25" s="2"/>
      <c r="J25" s="3"/>
      <c r="K25" s="6"/>
      <c r="M25" s="2"/>
      <c r="N25" s="3"/>
      <c r="O25" s="6"/>
      <c r="Q25" s="2"/>
      <c r="R25" s="3"/>
      <c r="S25" s="6"/>
      <c r="U25" s="2"/>
      <c r="V25" s="3"/>
      <c r="W25" s="6"/>
      <c r="Y25" s="2"/>
      <c r="Z25" s="3"/>
      <c r="AA25" s="6"/>
    </row>
    <row r="26" spans="9:27" ht="15.75" thickBot="1" x14ac:dyDescent="0.3">
      <c r="I26" s="4"/>
      <c r="J26" s="4"/>
      <c r="K26" s="7"/>
      <c r="M26" s="4"/>
      <c r="N26" s="4"/>
      <c r="O26" s="7"/>
      <c r="Q26" s="4"/>
      <c r="R26" s="4"/>
      <c r="S26" s="7"/>
      <c r="U26" s="4"/>
      <c r="V26" s="4"/>
      <c r="W26" s="7"/>
      <c r="Y26" s="4"/>
      <c r="Z26" s="4"/>
      <c r="AA26" s="7"/>
    </row>
    <row r="29" spans="9:27" x14ac:dyDescent="0.25">
      <c r="N29" t="s">
        <v>0</v>
      </c>
      <c r="O29" t="s">
        <v>1</v>
      </c>
    </row>
    <row r="30" spans="9:27" x14ac:dyDescent="0.25">
      <c r="N30" t="s">
        <v>2</v>
      </c>
      <c r="O30">
        <v>15</v>
      </c>
    </row>
    <row r="31" spans="9:27" ht="15.75" thickBot="1" x14ac:dyDescent="0.3">
      <c r="N31" t="s">
        <v>3</v>
      </c>
      <c r="O31">
        <v>24</v>
      </c>
    </row>
    <row r="32" spans="9:27" x14ac:dyDescent="0.25">
      <c r="N32" t="s">
        <v>4</v>
      </c>
      <c r="O32">
        <v>32</v>
      </c>
      <c r="Q32" t="s">
        <v>32</v>
      </c>
      <c r="R32" t="s">
        <v>33</v>
      </c>
      <c r="T32" s="5" t="s">
        <v>44</v>
      </c>
      <c r="U32" s="5" t="s">
        <v>46</v>
      </c>
    </row>
    <row r="33" spans="14:21" x14ac:dyDescent="0.25">
      <c r="N33" t="s">
        <v>5</v>
      </c>
      <c r="O33">
        <v>15</v>
      </c>
      <c r="Q33" t="s">
        <v>43</v>
      </c>
      <c r="R33">
        <v>10</v>
      </c>
      <c r="T33" s="2">
        <v>10</v>
      </c>
      <c r="U33" s="3">
        <v>1</v>
      </c>
    </row>
    <row r="34" spans="14:21" x14ac:dyDescent="0.25">
      <c r="N34" t="s">
        <v>6</v>
      </c>
      <c r="O34">
        <v>64</v>
      </c>
      <c r="Q34" t="s">
        <v>34</v>
      </c>
      <c r="R34">
        <v>20</v>
      </c>
      <c r="T34" s="2">
        <v>20</v>
      </c>
      <c r="U34" s="3">
        <v>4</v>
      </c>
    </row>
    <row r="35" spans="14:21" x14ac:dyDescent="0.25">
      <c r="N35" t="s">
        <v>7</v>
      </c>
      <c r="O35">
        <v>35</v>
      </c>
      <c r="Q35" t="s">
        <v>35</v>
      </c>
      <c r="R35">
        <v>30</v>
      </c>
      <c r="T35" s="2">
        <v>30</v>
      </c>
      <c r="U35" s="3">
        <v>3</v>
      </c>
    </row>
    <row r="36" spans="14:21" x14ac:dyDescent="0.25">
      <c r="N36" t="s">
        <v>8</v>
      </c>
      <c r="O36">
        <v>89</v>
      </c>
      <c r="Q36" t="s">
        <v>36</v>
      </c>
      <c r="R36">
        <v>40</v>
      </c>
      <c r="T36" s="2">
        <v>40</v>
      </c>
      <c r="U36" s="3">
        <v>5</v>
      </c>
    </row>
    <row r="37" spans="14:21" x14ac:dyDescent="0.25">
      <c r="N37" t="s">
        <v>9</v>
      </c>
      <c r="O37">
        <v>74</v>
      </c>
      <c r="Q37" t="s">
        <v>37</v>
      </c>
      <c r="R37">
        <v>50</v>
      </c>
      <c r="T37" s="2">
        <v>50</v>
      </c>
      <c r="U37" s="3">
        <v>2</v>
      </c>
    </row>
    <row r="38" spans="14:21" x14ac:dyDescent="0.25">
      <c r="N38" t="s">
        <v>10</v>
      </c>
      <c r="O38">
        <v>15</v>
      </c>
      <c r="Q38" t="s">
        <v>38</v>
      </c>
      <c r="R38">
        <v>60</v>
      </c>
      <c r="T38" s="2">
        <v>60</v>
      </c>
      <c r="U38" s="3">
        <v>6</v>
      </c>
    </row>
    <row r="39" spans="14:21" x14ac:dyDescent="0.25">
      <c r="N39" t="s">
        <v>11</v>
      </c>
      <c r="O39">
        <v>65</v>
      </c>
      <c r="Q39" t="s">
        <v>39</v>
      </c>
      <c r="R39">
        <v>70</v>
      </c>
      <c r="T39" s="2">
        <v>70</v>
      </c>
      <c r="U39" s="3">
        <v>4</v>
      </c>
    </row>
    <row r="40" spans="14:21" x14ac:dyDescent="0.25">
      <c r="N40" t="s">
        <v>12</v>
      </c>
      <c r="O40">
        <v>54</v>
      </c>
      <c r="Q40" t="s">
        <v>40</v>
      </c>
      <c r="R40">
        <v>80</v>
      </c>
      <c r="T40" s="2">
        <v>80</v>
      </c>
      <c r="U40" s="3">
        <v>3</v>
      </c>
    </row>
    <row r="41" spans="14:21" x14ac:dyDescent="0.25">
      <c r="N41" t="s">
        <v>13</v>
      </c>
      <c r="O41">
        <v>9</v>
      </c>
      <c r="Q41" t="s">
        <v>41</v>
      </c>
      <c r="R41">
        <v>90</v>
      </c>
      <c r="T41" s="2">
        <v>90</v>
      </c>
      <c r="U41" s="3">
        <v>2</v>
      </c>
    </row>
    <row r="42" spans="14:21" x14ac:dyDescent="0.25">
      <c r="N42" t="s">
        <v>14</v>
      </c>
      <c r="O42">
        <v>56</v>
      </c>
      <c r="Q42" t="s">
        <v>42</v>
      </c>
      <c r="R42">
        <v>100</v>
      </c>
      <c r="T42" s="2">
        <v>100</v>
      </c>
      <c r="U42" s="3">
        <v>0</v>
      </c>
    </row>
    <row r="43" spans="14:21" ht="15.75" thickBot="1" x14ac:dyDescent="0.3">
      <c r="N43" t="s">
        <v>15</v>
      </c>
      <c r="O43">
        <v>74</v>
      </c>
      <c r="T43" s="4" t="s">
        <v>45</v>
      </c>
      <c r="U43" s="4">
        <v>0</v>
      </c>
    </row>
    <row r="44" spans="14:21" x14ac:dyDescent="0.25">
      <c r="N44" t="s">
        <v>16</v>
      </c>
      <c r="O44">
        <v>45</v>
      </c>
    </row>
    <row r="45" spans="14:21" x14ac:dyDescent="0.25">
      <c r="N45" t="s">
        <v>17</v>
      </c>
      <c r="O45">
        <v>36</v>
      </c>
    </row>
    <row r="46" spans="14:21" x14ac:dyDescent="0.25">
      <c r="N46" t="s">
        <v>18</v>
      </c>
      <c r="O46">
        <v>65</v>
      </c>
    </row>
    <row r="47" spans="14:21" x14ac:dyDescent="0.25">
      <c r="N47" t="s">
        <v>19</v>
      </c>
      <c r="O47">
        <v>19</v>
      </c>
    </row>
    <row r="48" spans="14:21" x14ac:dyDescent="0.25">
      <c r="N48" t="s">
        <v>20</v>
      </c>
      <c r="O48">
        <v>58</v>
      </c>
    </row>
    <row r="49" spans="14:15" x14ac:dyDescent="0.25">
      <c r="N49" t="s">
        <v>21</v>
      </c>
      <c r="O49">
        <v>85</v>
      </c>
    </row>
    <row r="50" spans="14:15" x14ac:dyDescent="0.25">
      <c r="N50" t="s">
        <v>22</v>
      </c>
      <c r="O50">
        <v>56</v>
      </c>
    </row>
    <row r="51" spans="14:15" x14ac:dyDescent="0.25">
      <c r="N51" t="s">
        <v>23</v>
      </c>
      <c r="O51">
        <v>34</v>
      </c>
    </row>
    <row r="52" spans="14:15" x14ac:dyDescent="0.25">
      <c r="N52" t="s">
        <v>24</v>
      </c>
      <c r="O52">
        <v>49</v>
      </c>
    </row>
    <row r="53" spans="14:15" x14ac:dyDescent="0.25">
      <c r="N53" t="s">
        <v>25</v>
      </c>
      <c r="O53">
        <v>75</v>
      </c>
    </row>
    <row r="54" spans="14:15" x14ac:dyDescent="0.25">
      <c r="N54" t="s">
        <v>26</v>
      </c>
      <c r="O54">
        <v>65</v>
      </c>
    </row>
    <row r="55" spans="14:15" x14ac:dyDescent="0.25">
      <c r="N55" t="s">
        <v>27</v>
      </c>
      <c r="O55">
        <v>59</v>
      </c>
    </row>
    <row r="56" spans="14:15" x14ac:dyDescent="0.25">
      <c r="N56" t="s">
        <v>28</v>
      </c>
      <c r="O56">
        <v>60</v>
      </c>
    </row>
    <row r="57" spans="14:15" x14ac:dyDescent="0.25">
      <c r="N57" t="s">
        <v>29</v>
      </c>
      <c r="O57">
        <v>28</v>
      </c>
    </row>
    <row r="58" spans="14:15" x14ac:dyDescent="0.25">
      <c r="N58" t="s">
        <v>30</v>
      </c>
      <c r="O58">
        <v>38</v>
      </c>
    </row>
    <row r="59" spans="14:15" x14ac:dyDescent="0.25">
      <c r="N59" t="s">
        <v>31</v>
      </c>
      <c r="O59">
        <v>25</v>
      </c>
    </row>
  </sheetData>
  <sortState ref="T33:T42">
    <sortCondition ref="T33"/>
  </sortState>
  <mergeCells count="5">
    <mergeCell ref="Y2:Z2"/>
    <mergeCell ref="U2:V2"/>
    <mergeCell ref="Q2:R2"/>
    <mergeCell ref="M2:N2"/>
    <mergeCell ref="I2:J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zoomScale="42" zoomScaleNormal="42" workbookViewId="0">
      <selection activeCell="AE29" sqref="AE29"/>
    </sheetView>
  </sheetViews>
  <sheetFormatPr defaultRowHeight="15" x14ac:dyDescent="0.25"/>
  <sheetData>
    <row r="1" spans="1:27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</row>
    <row r="2" spans="1:27" x14ac:dyDescent="0.25">
      <c r="A2" t="s">
        <v>2</v>
      </c>
      <c r="B2">
        <f ca="1">RANDBETWEEN(10,99)</f>
        <v>56</v>
      </c>
      <c r="C2">
        <f t="shared" ref="C2:F17" ca="1" si="0">RANDBETWEEN(10,99)</f>
        <v>87</v>
      </c>
      <c r="D2">
        <f t="shared" ca="1" si="0"/>
        <v>41</v>
      </c>
      <c r="E2">
        <f t="shared" ca="1" si="0"/>
        <v>74</v>
      </c>
      <c r="F2">
        <f t="shared" ca="1" si="0"/>
        <v>55</v>
      </c>
      <c r="I2" s="8" t="s">
        <v>156</v>
      </c>
      <c r="J2" s="8"/>
      <c r="M2" s="8" t="s">
        <v>155</v>
      </c>
      <c r="N2" s="8"/>
      <c r="Q2" s="8" t="s">
        <v>154</v>
      </c>
      <c r="R2" s="8"/>
      <c r="U2" s="8" t="s">
        <v>153</v>
      </c>
      <c r="V2" s="8"/>
      <c r="Y2" s="8" t="s">
        <v>152</v>
      </c>
      <c r="Z2" s="8"/>
    </row>
    <row r="3" spans="1:27" x14ac:dyDescent="0.25">
      <c r="A3" t="s">
        <v>3</v>
      </c>
      <c r="B3">
        <f t="shared" ref="B3:F31" ca="1" si="1">RANDBETWEEN(10,99)</f>
        <v>23</v>
      </c>
      <c r="C3">
        <f t="shared" ca="1" si="0"/>
        <v>58</v>
      </c>
      <c r="D3">
        <f t="shared" ca="1" si="0"/>
        <v>99</v>
      </c>
      <c r="E3">
        <f t="shared" ca="1" si="0"/>
        <v>45</v>
      </c>
      <c r="F3">
        <f t="shared" ca="1" si="0"/>
        <v>92</v>
      </c>
      <c r="I3" t="s">
        <v>32</v>
      </c>
      <c r="J3" t="s">
        <v>33</v>
      </c>
      <c r="M3" t="s">
        <v>32</v>
      </c>
      <c r="N3" t="s">
        <v>33</v>
      </c>
      <c r="Q3" t="s">
        <v>32</v>
      </c>
      <c r="R3" t="s">
        <v>33</v>
      </c>
      <c r="U3" t="s">
        <v>32</v>
      </c>
      <c r="V3" t="s">
        <v>33</v>
      </c>
      <c r="Y3" t="s">
        <v>32</v>
      </c>
      <c r="Z3" t="s">
        <v>33</v>
      </c>
    </row>
    <row r="4" spans="1:27" x14ac:dyDescent="0.25">
      <c r="A4" t="s">
        <v>4</v>
      </c>
      <c r="B4">
        <f t="shared" ca="1" si="1"/>
        <v>62</v>
      </c>
      <c r="C4">
        <f t="shared" ca="1" si="0"/>
        <v>14</v>
      </c>
      <c r="D4">
        <f t="shared" ca="1" si="0"/>
        <v>43</v>
      </c>
      <c r="E4">
        <f t="shared" ca="1" si="0"/>
        <v>28</v>
      </c>
      <c r="F4">
        <f t="shared" ca="1" si="0"/>
        <v>65</v>
      </c>
      <c r="I4" t="s">
        <v>43</v>
      </c>
      <c r="J4">
        <v>10</v>
      </c>
      <c r="M4" t="s">
        <v>43</v>
      </c>
      <c r="N4">
        <v>10</v>
      </c>
      <c r="Q4" t="s">
        <v>43</v>
      </c>
      <c r="R4">
        <v>10</v>
      </c>
      <c r="U4" t="s">
        <v>43</v>
      </c>
      <c r="V4">
        <v>10</v>
      </c>
      <c r="Y4" t="s">
        <v>43</v>
      </c>
      <c r="Z4">
        <v>10</v>
      </c>
    </row>
    <row r="5" spans="1:27" x14ac:dyDescent="0.25">
      <c r="A5" t="s">
        <v>5</v>
      </c>
      <c r="B5">
        <f t="shared" ca="1" si="1"/>
        <v>82</v>
      </c>
      <c r="C5">
        <f t="shared" ca="1" si="0"/>
        <v>84</v>
      </c>
      <c r="D5">
        <f t="shared" ca="1" si="0"/>
        <v>57</v>
      </c>
      <c r="E5">
        <f t="shared" ca="1" si="0"/>
        <v>95</v>
      </c>
      <c r="F5">
        <f t="shared" ca="1" si="0"/>
        <v>92</v>
      </c>
      <c r="I5" t="s">
        <v>34</v>
      </c>
      <c r="J5">
        <v>20</v>
      </c>
      <c r="M5" t="s">
        <v>34</v>
      </c>
      <c r="N5">
        <v>20</v>
      </c>
      <c r="Q5" t="s">
        <v>34</v>
      </c>
      <c r="R5">
        <v>20</v>
      </c>
      <c r="U5" t="s">
        <v>34</v>
      </c>
      <c r="V5">
        <v>20</v>
      </c>
      <c r="Y5" t="s">
        <v>34</v>
      </c>
      <c r="Z5">
        <v>20</v>
      </c>
    </row>
    <row r="6" spans="1:27" x14ac:dyDescent="0.25">
      <c r="A6" t="s">
        <v>6</v>
      </c>
      <c r="B6">
        <f t="shared" ca="1" si="1"/>
        <v>69</v>
      </c>
      <c r="C6">
        <f t="shared" ca="1" si="0"/>
        <v>53</v>
      </c>
      <c r="D6">
        <f t="shared" ca="1" si="0"/>
        <v>12</v>
      </c>
      <c r="E6">
        <f t="shared" ca="1" si="0"/>
        <v>10</v>
      </c>
      <c r="F6">
        <f t="shared" ca="1" si="0"/>
        <v>62</v>
      </c>
      <c r="I6" t="s">
        <v>35</v>
      </c>
      <c r="J6">
        <v>30</v>
      </c>
      <c r="M6" t="s">
        <v>35</v>
      </c>
      <c r="N6">
        <v>30</v>
      </c>
      <c r="Q6" t="s">
        <v>35</v>
      </c>
      <c r="R6">
        <v>30</v>
      </c>
      <c r="U6" t="s">
        <v>35</v>
      </c>
      <c r="V6">
        <v>30</v>
      </c>
      <c r="Y6" t="s">
        <v>35</v>
      </c>
      <c r="Z6">
        <v>30</v>
      </c>
    </row>
    <row r="7" spans="1:27" x14ac:dyDescent="0.25">
      <c r="A7" t="s">
        <v>7</v>
      </c>
      <c r="B7">
        <f t="shared" ca="1" si="1"/>
        <v>28</v>
      </c>
      <c r="C7">
        <f t="shared" ca="1" si="0"/>
        <v>34</v>
      </c>
      <c r="D7">
        <f t="shared" ca="1" si="0"/>
        <v>59</v>
      </c>
      <c r="E7">
        <f t="shared" ca="1" si="0"/>
        <v>95</v>
      </c>
      <c r="F7">
        <f t="shared" ca="1" si="0"/>
        <v>65</v>
      </c>
      <c r="I7" t="s">
        <v>36</v>
      </c>
      <c r="J7">
        <v>40</v>
      </c>
      <c r="M7" t="s">
        <v>36</v>
      </c>
      <c r="N7">
        <v>40</v>
      </c>
      <c r="Q7" t="s">
        <v>36</v>
      </c>
      <c r="R7">
        <v>40</v>
      </c>
      <c r="U7" t="s">
        <v>36</v>
      </c>
      <c r="V7">
        <v>40</v>
      </c>
      <c r="Y7" t="s">
        <v>36</v>
      </c>
      <c r="Z7">
        <v>40</v>
      </c>
    </row>
    <row r="8" spans="1:27" x14ac:dyDescent="0.25">
      <c r="A8" t="s">
        <v>8</v>
      </c>
      <c r="B8">
        <f t="shared" ca="1" si="1"/>
        <v>23</v>
      </c>
      <c r="C8">
        <f t="shared" ca="1" si="0"/>
        <v>51</v>
      </c>
      <c r="D8">
        <f t="shared" ca="1" si="0"/>
        <v>94</v>
      </c>
      <c r="E8">
        <f t="shared" ca="1" si="0"/>
        <v>16</v>
      </c>
      <c r="F8">
        <f t="shared" ca="1" si="0"/>
        <v>87</v>
      </c>
      <c r="I8" t="s">
        <v>37</v>
      </c>
      <c r="J8">
        <v>50</v>
      </c>
      <c r="M8" t="s">
        <v>37</v>
      </c>
      <c r="N8">
        <v>50</v>
      </c>
      <c r="Q8" t="s">
        <v>37</v>
      </c>
      <c r="R8">
        <v>50</v>
      </c>
      <c r="U8" t="s">
        <v>37</v>
      </c>
      <c r="V8">
        <v>50</v>
      </c>
      <c r="Y8" t="s">
        <v>37</v>
      </c>
      <c r="Z8">
        <v>50</v>
      </c>
    </row>
    <row r="9" spans="1:27" x14ac:dyDescent="0.25">
      <c r="A9" t="s">
        <v>9</v>
      </c>
      <c r="B9">
        <f t="shared" ca="1" si="1"/>
        <v>42</v>
      </c>
      <c r="C9">
        <f t="shared" ca="1" si="0"/>
        <v>72</v>
      </c>
      <c r="D9">
        <f t="shared" ca="1" si="0"/>
        <v>43</v>
      </c>
      <c r="E9">
        <f t="shared" ca="1" si="0"/>
        <v>19</v>
      </c>
      <c r="F9">
        <f t="shared" ca="1" si="0"/>
        <v>12</v>
      </c>
      <c r="I9" t="s">
        <v>38</v>
      </c>
      <c r="J9">
        <v>60</v>
      </c>
      <c r="M9" t="s">
        <v>38</v>
      </c>
      <c r="N9">
        <v>60</v>
      </c>
      <c r="Q9" t="s">
        <v>38</v>
      </c>
      <c r="R9">
        <v>60</v>
      </c>
      <c r="U9" t="s">
        <v>38</v>
      </c>
      <c r="V9">
        <v>60</v>
      </c>
      <c r="Y9" t="s">
        <v>38</v>
      </c>
      <c r="Z9">
        <v>60</v>
      </c>
    </row>
    <row r="10" spans="1:27" x14ac:dyDescent="0.25">
      <c r="A10" t="s">
        <v>10</v>
      </c>
      <c r="B10">
        <f t="shared" ca="1" si="1"/>
        <v>73</v>
      </c>
      <c r="C10">
        <f t="shared" ca="1" si="0"/>
        <v>14</v>
      </c>
      <c r="D10">
        <f t="shared" ca="1" si="0"/>
        <v>86</v>
      </c>
      <c r="E10">
        <f t="shared" ca="1" si="0"/>
        <v>52</v>
      </c>
      <c r="F10">
        <f t="shared" ca="1" si="0"/>
        <v>38</v>
      </c>
      <c r="I10" t="s">
        <v>39</v>
      </c>
      <c r="J10">
        <v>70</v>
      </c>
      <c r="M10" t="s">
        <v>39</v>
      </c>
      <c r="N10">
        <v>70</v>
      </c>
      <c r="Q10" t="s">
        <v>39</v>
      </c>
      <c r="R10">
        <v>70</v>
      </c>
      <c r="U10" t="s">
        <v>39</v>
      </c>
      <c r="V10">
        <v>70</v>
      </c>
      <c r="Y10" t="s">
        <v>39</v>
      </c>
      <c r="Z10">
        <v>70</v>
      </c>
    </row>
    <row r="11" spans="1:27" x14ac:dyDescent="0.25">
      <c r="A11" t="s">
        <v>11</v>
      </c>
      <c r="B11">
        <f t="shared" ca="1" si="1"/>
        <v>46</v>
      </c>
      <c r="C11">
        <f t="shared" ca="1" si="0"/>
        <v>91</v>
      </c>
      <c r="D11">
        <f t="shared" ca="1" si="0"/>
        <v>89</v>
      </c>
      <c r="E11">
        <f t="shared" ca="1" si="0"/>
        <v>82</v>
      </c>
      <c r="F11">
        <f t="shared" ca="1" si="0"/>
        <v>54</v>
      </c>
      <c r="I11" t="s">
        <v>40</v>
      </c>
      <c r="J11">
        <v>80</v>
      </c>
      <c r="M11" t="s">
        <v>40</v>
      </c>
      <c r="N11">
        <v>80</v>
      </c>
      <c r="Q11" t="s">
        <v>40</v>
      </c>
      <c r="R11">
        <v>80</v>
      </c>
      <c r="U11" t="s">
        <v>40</v>
      </c>
      <c r="V11">
        <v>80</v>
      </c>
      <c r="Y11" t="s">
        <v>40</v>
      </c>
      <c r="Z11">
        <v>80</v>
      </c>
    </row>
    <row r="12" spans="1:27" x14ac:dyDescent="0.25">
      <c r="A12" t="s">
        <v>12</v>
      </c>
      <c r="B12">
        <f t="shared" ca="1" si="1"/>
        <v>88</v>
      </c>
      <c r="C12">
        <f t="shared" ca="1" si="0"/>
        <v>88</v>
      </c>
      <c r="D12">
        <f t="shared" ca="1" si="0"/>
        <v>17</v>
      </c>
      <c r="E12">
        <f t="shared" ca="1" si="0"/>
        <v>26</v>
      </c>
      <c r="F12">
        <f t="shared" ca="1" si="0"/>
        <v>72</v>
      </c>
      <c r="I12" t="s">
        <v>41</v>
      </c>
      <c r="J12">
        <v>90</v>
      </c>
      <c r="M12" t="s">
        <v>41</v>
      </c>
      <c r="N12">
        <v>90</v>
      </c>
      <c r="Q12" t="s">
        <v>41</v>
      </c>
      <c r="R12">
        <v>90</v>
      </c>
      <c r="U12" t="s">
        <v>41</v>
      </c>
      <c r="V12">
        <v>90</v>
      </c>
      <c r="Y12" t="s">
        <v>41</v>
      </c>
      <c r="Z12">
        <v>90</v>
      </c>
    </row>
    <row r="13" spans="1:27" x14ac:dyDescent="0.25">
      <c r="A13" t="s">
        <v>13</v>
      </c>
      <c r="B13">
        <f t="shared" ca="1" si="1"/>
        <v>57</v>
      </c>
      <c r="C13">
        <f t="shared" ca="1" si="0"/>
        <v>74</v>
      </c>
      <c r="D13">
        <f t="shared" ca="1" si="0"/>
        <v>23</v>
      </c>
      <c r="E13">
        <f t="shared" ca="1" si="0"/>
        <v>47</v>
      </c>
      <c r="F13">
        <f t="shared" ca="1" si="0"/>
        <v>51</v>
      </c>
      <c r="I13" t="s">
        <v>42</v>
      </c>
      <c r="J13">
        <v>100</v>
      </c>
      <c r="M13" t="s">
        <v>42</v>
      </c>
      <c r="N13">
        <v>100</v>
      </c>
      <c r="Q13" t="s">
        <v>42</v>
      </c>
      <c r="R13">
        <v>100</v>
      </c>
      <c r="U13" t="s">
        <v>42</v>
      </c>
      <c r="V13">
        <v>100</v>
      </c>
      <c r="Y13" t="s">
        <v>42</v>
      </c>
      <c r="Z13">
        <v>100</v>
      </c>
    </row>
    <row r="14" spans="1:27" ht="15.75" thickBot="1" x14ac:dyDescent="0.3">
      <c r="A14" t="s">
        <v>14</v>
      </c>
      <c r="B14">
        <f t="shared" ca="1" si="1"/>
        <v>77</v>
      </c>
      <c r="C14">
        <f t="shared" ca="1" si="0"/>
        <v>73</v>
      </c>
      <c r="D14">
        <f t="shared" ca="1" si="0"/>
        <v>78</v>
      </c>
      <c r="E14">
        <f t="shared" ca="1" si="0"/>
        <v>61</v>
      </c>
      <c r="F14">
        <f t="shared" ca="1" si="0"/>
        <v>72</v>
      </c>
    </row>
    <row r="15" spans="1:27" x14ac:dyDescent="0.25">
      <c r="A15" t="s">
        <v>15</v>
      </c>
      <c r="B15">
        <f t="shared" ca="1" si="1"/>
        <v>56</v>
      </c>
      <c r="C15">
        <f t="shared" ca="1" si="0"/>
        <v>71</v>
      </c>
      <c r="D15">
        <f t="shared" ca="1" si="0"/>
        <v>81</v>
      </c>
      <c r="E15">
        <f t="shared" ca="1" si="0"/>
        <v>70</v>
      </c>
      <c r="F15">
        <f t="shared" ca="1" si="0"/>
        <v>82</v>
      </c>
      <c r="I15" s="5" t="s">
        <v>44</v>
      </c>
      <c r="J15" s="5" t="s">
        <v>46</v>
      </c>
      <c r="K15" s="5" t="s">
        <v>145</v>
      </c>
      <c r="M15" s="5" t="s">
        <v>44</v>
      </c>
      <c r="N15" s="5" t="s">
        <v>46</v>
      </c>
      <c r="O15" s="5" t="s">
        <v>145</v>
      </c>
      <c r="Q15" s="5" t="s">
        <v>44</v>
      </c>
      <c r="R15" s="5" t="s">
        <v>46</v>
      </c>
      <c r="S15" s="5" t="s">
        <v>145</v>
      </c>
      <c r="U15" s="5" t="s">
        <v>44</v>
      </c>
      <c r="V15" s="5" t="s">
        <v>46</v>
      </c>
      <c r="W15" s="5" t="s">
        <v>145</v>
      </c>
      <c r="Y15" s="5" t="s">
        <v>44</v>
      </c>
      <c r="Z15" s="5" t="s">
        <v>46</v>
      </c>
      <c r="AA15" s="5" t="s">
        <v>145</v>
      </c>
    </row>
    <row r="16" spans="1:27" x14ac:dyDescent="0.25">
      <c r="A16" t="s">
        <v>16</v>
      </c>
      <c r="B16">
        <f t="shared" ca="1" si="1"/>
        <v>58</v>
      </c>
      <c r="C16">
        <f t="shared" ca="1" si="0"/>
        <v>32</v>
      </c>
      <c r="D16">
        <f t="shared" ca="1" si="0"/>
        <v>61</v>
      </c>
      <c r="E16">
        <f t="shared" ca="1" si="0"/>
        <v>56</v>
      </c>
      <c r="F16">
        <f t="shared" ca="1" si="0"/>
        <v>33</v>
      </c>
      <c r="I16" s="2">
        <v>10</v>
      </c>
      <c r="J16" s="3">
        <v>0</v>
      </c>
      <c r="K16" s="6">
        <v>0</v>
      </c>
      <c r="M16" s="2">
        <v>10</v>
      </c>
      <c r="N16" s="3">
        <v>0</v>
      </c>
      <c r="O16" s="6">
        <v>0</v>
      </c>
      <c r="Q16" s="2">
        <v>10</v>
      </c>
      <c r="R16" s="3">
        <v>0</v>
      </c>
      <c r="S16" s="6">
        <v>0</v>
      </c>
      <c r="U16" s="2">
        <v>10</v>
      </c>
      <c r="V16" s="3">
        <v>0</v>
      </c>
      <c r="W16" s="6">
        <v>0</v>
      </c>
      <c r="Y16" s="2">
        <v>10</v>
      </c>
      <c r="Z16" s="3">
        <v>1</v>
      </c>
      <c r="AA16" s="6">
        <v>3.3333333333333333E-2</v>
      </c>
    </row>
    <row r="17" spans="1:27" x14ac:dyDescent="0.25">
      <c r="A17" t="s">
        <v>17</v>
      </c>
      <c r="B17">
        <f t="shared" ca="1" si="1"/>
        <v>55</v>
      </c>
      <c r="C17">
        <f t="shared" ca="1" si="0"/>
        <v>26</v>
      </c>
      <c r="D17">
        <f t="shared" ca="1" si="0"/>
        <v>30</v>
      </c>
      <c r="E17">
        <f t="shared" ca="1" si="0"/>
        <v>48</v>
      </c>
      <c r="F17">
        <f t="shared" ca="1" si="0"/>
        <v>76</v>
      </c>
      <c r="I17" s="2">
        <v>20</v>
      </c>
      <c r="J17" s="3">
        <v>4</v>
      </c>
      <c r="K17" s="6">
        <v>0.13333333333333333</v>
      </c>
      <c r="M17" s="2">
        <v>20</v>
      </c>
      <c r="N17" s="3">
        <v>3</v>
      </c>
      <c r="O17" s="6">
        <v>0.1</v>
      </c>
      <c r="Q17" s="2">
        <v>20</v>
      </c>
      <c r="R17" s="3">
        <v>3</v>
      </c>
      <c r="S17" s="6">
        <v>0.1</v>
      </c>
      <c r="U17" s="2">
        <v>20</v>
      </c>
      <c r="V17" s="3">
        <v>4</v>
      </c>
      <c r="W17" s="6">
        <v>0.13333333333333333</v>
      </c>
      <c r="Y17" s="2">
        <v>20</v>
      </c>
      <c r="Z17" s="3">
        <v>7</v>
      </c>
      <c r="AA17" s="6">
        <v>0.26666666666666666</v>
      </c>
    </row>
    <row r="18" spans="1:27" x14ac:dyDescent="0.25">
      <c r="A18" t="s">
        <v>18</v>
      </c>
      <c r="B18">
        <f t="shared" ca="1" si="1"/>
        <v>91</v>
      </c>
      <c r="C18">
        <f t="shared" ca="1" si="1"/>
        <v>98</v>
      </c>
      <c r="D18">
        <f t="shared" ca="1" si="1"/>
        <v>49</v>
      </c>
      <c r="E18">
        <f t="shared" ca="1" si="1"/>
        <v>59</v>
      </c>
      <c r="F18">
        <f t="shared" ca="1" si="1"/>
        <v>12</v>
      </c>
      <c r="I18" s="2">
        <v>30</v>
      </c>
      <c r="J18" s="3">
        <v>0</v>
      </c>
      <c r="K18" s="6">
        <v>0.13333333333333333</v>
      </c>
      <c r="M18" s="2">
        <v>30</v>
      </c>
      <c r="N18" s="3">
        <v>4</v>
      </c>
      <c r="O18" s="6">
        <v>0.23333333333333334</v>
      </c>
      <c r="Q18" s="2">
        <v>30</v>
      </c>
      <c r="R18" s="3">
        <v>3</v>
      </c>
      <c r="S18" s="6">
        <v>0.2</v>
      </c>
      <c r="U18" s="2">
        <v>30</v>
      </c>
      <c r="V18" s="3">
        <v>1</v>
      </c>
      <c r="W18" s="6">
        <v>0.16666666666666666</v>
      </c>
      <c r="Y18" s="2">
        <v>30</v>
      </c>
      <c r="Z18" s="3">
        <v>4</v>
      </c>
      <c r="AA18" s="6">
        <v>0.4</v>
      </c>
    </row>
    <row r="19" spans="1:27" x14ac:dyDescent="0.25">
      <c r="A19" t="s">
        <v>19</v>
      </c>
      <c r="B19">
        <f t="shared" ca="1" si="1"/>
        <v>89</v>
      </c>
      <c r="C19">
        <f t="shared" ca="1" si="1"/>
        <v>55</v>
      </c>
      <c r="D19">
        <f t="shared" ca="1" si="1"/>
        <v>84</v>
      </c>
      <c r="E19">
        <f t="shared" ca="1" si="1"/>
        <v>15</v>
      </c>
      <c r="F19">
        <f t="shared" ca="1" si="1"/>
        <v>46</v>
      </c>
      <c r="I19" s="2">
        <v>40</v>
      </c>
      <c r="J19" s="3">
        <v>5</v>
      </c>
      <c r="K19" s="6">
        <v>0.3</v>
      </c>
      <c r="M19" s="2">
        <v>40</v>
      </c>
      <c r="N19" s="3">
        <v>5</v>
      </c>
      <c r="O19" s="6">
        <v>0.4</v>
      </c>
      <c r="Q19" s="2">
        <v>40</v>
      </c>
      <c r="R19" s="3">
        <v>3</v>
      </c>
      <c r="S19" s="6">
        <v>0.3</v>
      </c>
      <c r="U19" s="2">
        <v>40</v>
      </c>
      <c r="V19" s="3">
        <v>4</v>
      </c>
      <c r="W19" s="6">
        <v>0.3</v>
      </c>
      <c r="Y19" s="2">
        <v>40</v>
      </c>
      <c r="Z19" s="3">
        <v>0</v>
      </c>
      <c r="AA19" s="6">
        <v>0.4</v>
      </c>
    </row>
    <row r="20" spans="1:27" x14ac:dyDescent="0.25">
      <c r="A20" t="s">
        <v>20</v>
      </c>
      <c r="B20">
        <f t="shared" ca="1" si="1"/>
        <v>73</v>
      </c>
      <c r="C20">
        <f t="shared" ca="1" si="1"/>
        <v>17</v>
      </c>
      <c r="D20">
        <f t="shared" ca="1" si="1"/>
        <v>59</v>
      </c>
      <c r="E20">
        <f t="shared" ca="1" si="1"/>
        <v>11</v>
      </c>
      <c r="F20">
        <f t="shared" ca="1" si="1"/>
        <v>33</v>
      </c>
      <c r="I20" s="2">
        <v>50</v>
      </c>
      <c r="J20" s="3">
        <v>4</v>
      </c>
      <c r="K20" s="6">
        <v>0.43333333333333335</v>
      </c>
      <c r="M20" s="2">
        <v>50</v>
      </c>
      <c r="N20" s="3">
        <v>3</v>
      </c>
      <c r="O20" s="6">
        <v>0.5</v>
      </c>
      <c r="Q20" s="2">
        <v>50</v>
      </c>
      <c r="R20" s="3">
        <v>4</v>
      </c>
      <c r="S20" s="6">
        <v>0.43333333333333335</v>
      </c>
      <c r="U20" s="2">
        <v>50</v>
      </c>
      <c r="V20" s="3">
        <v>3</v>
      </c>
      <c r="W20" s="6">
        <v>0.4</v>
      </c>
      <c r="Y20" s="2">
        <v>50</v>
      </c>
      <c r="Z20" s="3">
        <v>2</v>
      </c>
      <c r="AA20" s="6">
        <v>0.46666666666666667</v>
      </c>
    </row>
    <row r="21" spans="1:27" x14ac:dyDescent="0.25">
      <c r="A21" t="s">
        <v>21</v>
      </c>
      <c r="B21">
        <f t="shared" ca="1" si="1"/>
        <v>75</v>
      </c>
      <c r="C21">
        <f t="shared" ca="1" si="1"/>
        <v>47</v>
      </c>
      <c r="D21">
        <f t="shared" ca="1" si="1"/>
        <v>95</v>
      </c>
      <c r="E21">
        <f t="shared" ca="1" si="1"/>
        <v>35</v>
      </c>
      <c r="F21">
        <f t="shared" ca="1" si="1"/>
        <v>82</v>
      </c>
      <c r="I21" s="2">
        <v>60</v>
      </c>
      <c r="J21" s="3">
        <v>4</v>
      </c>
      <c r="K21" s="6">
        <v>0.56666666666666665</v>
      </c>
      <c r="M21" s="2">
        <v>60</v>
      </c>
      <c r="N21" s="3">
        <v>4</v>
      </c>
      <c r="O21" s="6">
        <v>0.6333333333333333</v>
      </c>
      <c r="Q21" s="2">
        <v>60</v>
      </c>
      <c r="R21" s="3">
        <v>4</v>
      </c>
      <c r="S21" s="6">
        <v>0.56666666666666665</v>
      </c>
      <c r="U21" s="2">
        <v>60</v>
      </c>
      <c r="V21" s="3">
        <v>3</v>
      </c>
      <c r="W21" s="6">
        <v>0.5</v>
      </c>
      <c r="Y21" s="2">
        <v>60</v>
      </c>
      <c r="Z21" s="3">
        <v>5</v>
      </c>
      <c r="AA21" s="6">
        <v>0.6333333333333333</v>
      </c>
    </row>
    <row r="22" spans="1:27" x14ac:dyDescent="0.25">
      <c r="A22" t="s">
        <v>22</v>
      </c>
      <c r="B22">
        <f t="shared" ca="1" si="1"/>
        <v>88</v>
      </c>
      <c r="C22">
        <f t="shared" ca="1" si="1"/>
        <v>37</v>
      </c>
      <c r="D22">
        <f t="shared" ca="1" si="1"/>
        <v>78</v>
      </c>
      <c r="E22">
        <f t="shared" ca="1" si="1"/>
        <v>58</v>
      </c>
      <c r="F22">
        <f t="shared" ca="1" si="1"/>
        <v>96</v>
      </c>
      <c r="I22" s="2">
        <v>70</v>
      </c>
      <c r="J22" s="3">
        <v>4</v>
      </c>
      <c r="K22" s="6">
        <v>0.7</v>
      </c>
      <c r="M22" s="2">
        <v>70</v>
      </c>
      <c r="N22" s="3">
        <v>1</v>
      </c>
      <c r="O22" s="6">
        <v>0.66666666666666663</v>
      </c>
      <c r="Q22" s="2">
        <v>70</v>
      </c>
      <c r="R22" s="3">
        <v>3</v>
      </c>
      <c r="S22" s="6">
        <v>0.66666666666666663</v>
      </c>
      <c r="U22" s="2">
        <v>70</v>
      </c>
      <c r="V22" s="3">
        <v>6</v>
      </c>
      <c r="W22" s="6">
        <v>0.7</v>
      </c>
      <c r="Y22" s="2">
        <v>70</v>
      </c>
      <c r="Z22" s="3">
        <v>2</v>
      </c>
      <c r="AA22" s="6">
        <v>0.7</v>
      </c>
    </row>
    <row r="23" spans="1:27" x14ac:dyDescent="0.25">
      <c r="A23" t="s">
        <v>23</v>
      </c>
      <c r="B23">
        <f t="shared" ca="1" si="1"/>
        <v>24</v>
      </c>
      <c r="C23">
        <f t="shared" ca="1" si="1"/>
        <v>72</v>
      </c>
      <c r="D23">
        <f t="shared" ca="1" si="1"/>
        <v>11</v>
      </c>
      <c r="E23">
        <f t="shared" ca="1" si="1"/>
        <v>91</v>
      </c>
      <c r="F23">
        <f t="shared" ca="1" si="1"/>
        <v>20</v>
      </c>
      <c r="I23" s="2">
        <v>80</v>
      </c>
      <c r="J23" s="3">
        <v>1</v>
      </c>
      <c r="K23" s="6">
        <v>0.73333333333333328</v>
      </c>
      <c r="M23" s="2">
        <v>80</v>
      </c>
      <c r="N23" s="3">
        <v>3</v>
      </c>
      <c r="O23" s="6">
        <v>0.76666666666666672</v>
      </c>
      <c r="Q23" s="2">
        <v>80</v>
      </c>
      <c r="R23" s="3">
        <v>3</v>
      </c>
      <c r="S23" s="6">
        <v>0.76666666666666672</v>
      </c>
      <c r="U23" s="2">
        <v>80</v>
      </c>
      <c r="V23" s="3">
        <v>3</v>
      </c>
      <c r="W23" s="6">
        <v>0.8</v>
      </c>
      <c r="Y23" s="2">
        <v>80</v>
      </c>
      <c r="Z23" s="3">
        <v>4</v>
      </c>
      <c r="AA23" s="6">
        <v>0.83333333333333337</v>
      </c>
    </row>
    <row r="24" spans="1:27" x14ac:dyDescent="0.25">
      <c r="A24" t="s">
        <v>24</v>
      </c>
      <c r="B24">
        <f t="shared" ca="1" si="1"/>
        <v>99</v>
      </c>
      <c r="C24">
        <f t="shared" ca="1" si="1"/>
        <v>44</v>
      </c>
      <c r="D24">
        <f t="shared" ca="1" si="1"/>
        <v>94</v>
      </c>
      <c r="E24">
        <f t="shared" ca="1" si="1"/>
        <v>53</v>
      </c>
      <c r="F24">
        <f t="shared" ca="1" si="1"/>
        <v>10</v>
      </c>
      <c r="I24" s="2">
        <v>90</v>
      </c>
      <c r="J24" s="3">
        <v>6</v>
      </c>
      <c r="K24" s="6">
        <v>0.93333333333333335</v>
      </c>
      <c r="M24" s="2">
        <v>90</v>
      </c>
      <c r="N24" s="3">
        <v>3</v>
      </c>
      <c r="O24" s="6">
        <v>0.8666666666666667</v>
      </c>
      <c r="Q24" s="2">
        <v>90</v>
      </c>
      <c r="R24" s="3">
        <v>3</v>
      </c>
      <c r="S24" s="6">
        <v>0.8666666666666667</v>
      </c>
      <c r="U24" s="2">
        <v>90</v>
      </c>
      <c r="V24" s="3">
        <v>3</v>
      </c>
      <c r="W24" s="6">
        <v>0.9</v>
      </c>
      <c r="Y24" s="2">
        <v>90</v>
      </c>
      <c r="Z24" s="3">
        <v>2</v>
      </c>
      <c r="AA24" s="6">
        <v>0.9</v>
      </c>
    </row>
    <row r="25" spans="1:27" x14ac:dyDescent="0.25">
      <c r="A25" t="s">
        <v>25</v>
      </c>
      <c r="B25">
        <f t="shared" ca="1" si="1"/>
        <v>34</v>
      </c>
      <c r="C25">
        <f t="shared" ca="1" si="1"/>
        <v>57</v>
      </c>
      <c r="D25">
        <f t="shared" ca="1" si="1"/>
        <v>15</v>
      </c>
      <c r="E25">
        <f t="shared" ca="1" si="1"/>
        <v>15</v>
      </c>
      <c r="F25">
        <f t="shared" ca="1" si="1"/>
        <v>39</v>
      </c>
      <c r="I25" s="2">
        <v>100</v>
      </c>
      <c r="J25" s="3">
        <v>2</v>
      </c>
      <c r="K25" s="6">
        <v>1</v>
      </c>
      <c r="M25" s="2">
        <v>100</v>
      </c>
      <c r="N25" s="3">
        <v>4</v>
      </c>
      <c r="O25" s="6">
        <v>1</v>
      </c>
      <c r="Q25" s="2">
        <v>100</v>
      </c>
      <c r="R25" s="3">
        <v>4</v>
      </c>
      <c r="S25" s="6">
        <v>1</v>
      </c>
      <c r="U25" s="2">
        <v>100</v>
      </c>
      <c r="V25" s="3">
        <v>3</v>
      </c>
      <c r="W25" s="6">
        <v>1</v>
      </c>
      <c r="Y25" s="2">
        <v>100</v>
      </c>
      <c r="Z25" s="3">
        <v>3</v>
      </c>
      <c r="AA25" s="6">
        <v>1</v>
      </c>
    </row>
    <row r="26" spans="1:27" ht="15.75" thickBot="1" x14ac:dyDescent="0.3">
      <c r="A26" t="s">
        <v>26</v>
      </c>
      <c r="B26">
        <f t="shared" ca="1" si="1"/>
        <v>21</v>
      </c>
      <c r="C26">
        <f t="shared" ca="1" si="1"/>
        <v>51</v>
      </c>
      <c r="D26">
        <f t="shared" ca="1" si="1"/>
        <v>78</v>
      </c>
      <c r="E26">
        <f t="shared" ca="1" si="1"/>
        <v>88</v>
      </c>
      <c r="F26">
        <f t="shared" ca="1" si="1"/>
        <v>92</v>
      </c>
      <c r="I26" s="4" t="s">
        <v>45</v>
      </c>
      <c r="J26" s="4">
        <v>0</v>
      </c>
      <c r="K26" s="7">
        <v>1</v>
      </c>
      <c r="M26" s="4" t="s">
        <v>45</v>
      </c>
      <c r="N26" s="4">
        <v>0</v>
      </c>
      <c r="O26" s="7">
        <v>1</v>
      </c>
      <c r="Q26" s="4" t="s">
        <v>45</v>
      </c>
      <c r="R26" s="4">
        <v>0</v>
      </c>
      <c r="S26" s="7">
        <v>1</v>
      </c>
      <c r="U26" s="4" t="s">
        <v>45</v>
      </c>
      <c r="V26" s="4">
        <v>0</v>
      </c>
      <c r="W26" s="7">
        <v>1</v>
      </c>
      <c r="Y26" s="4" t="s">
        <v>45</v>
      </c>
      <c r="Z26" s="4">
        <v>0</v>
      </c>
      <c r="AA26" s="7">
        <v>1</v>
      </c>
    </row>
    <row r="27" spans="1:27" x14ac:dyDescent="0.25">
      <c r="A27" t="s">
        <v>27</v>
      </c>
      <c r="B27">
        <f t="shared" ca="1" si="1"/>
        <v>14</v>
      </c>
      <c r="C27">
        <f t="shared" ca="1" si="1"/>
        <v>55</v>
      </c>
      <c r="D27">
        <f t="shared" ca="1" si="1"/>
        <v>16</v>
      </c>
      <c r="E27">
        <f t="shared" ca="1" si="1"/>
        <v>99</v>
      </c>
      <c r="F27">
        <f t="shared" ca="1" si="1"/>
        <v>31</v>
      </c>
    </row>
    <row r="28" spans="1:27" x14ac:dyDescent="0.25">
      <c r="A28" t="s">
        <v>28</v>
      </c>
      <c r="B28">
        <f t="shared" ca="1" si="1"/>
        <v>11</v>
      </c>
      <c r="C28">
        <f t="shared" ca="1" si="1"/>
        <v>25</v>
      </c>
      <c r="D28">
        <f t="shared" ca="1" si="1"/>
        <v>52</v>
      </c>
      <c r="E28">
        <f t="shared" ca="1" si="1"/>
        <v>57</v>
      </c>
      <c r="F28">
        <f t="shared" ca="1" si="1"/>
        <v>29</v>
      </c>
    </row>
    <row r="29" spans="1:27" x14ac:dyDescent="0.25">
      <c r="A29" t="s">
        <v>29</v>
      </c>
      <c r="B29">
        <f t="shared" ca="1" si="1"/>
        <v>96</v>
      </c>
      <c r="C29">
        <f t="shared" ca="1" si="1"/>
        <v>68</v>
      </c>
      <c r="D29">
        <f t="shared" ca="1" si="1"/>
        <v>13</v>
      </c>
      <c r="E29">
        <f t="shared" ca="1" si="1"/>
        <v>73</v>
      </c>
      <c r="F29">
        <f t="shared" ca="1" si="1"/>
        <v>31</v>
      </c>
    </row>
    <row r="30" spans="1:27" x14ac:dyDescent="0.25">
      <c r="A30" t="s">
        <v>30</v>
      </c>
      <c r="B30">
        <f t="shared" ca="1" si="1"/>
        <v>62</v>
      </c>
      <c r="C30">
        <f t="shared" ca="1" si="1"/>
        <v>12</v>
      </c>
      <c r="D30">
        <f t="shared" ca="1" si="1"/>
        <v>56</v>
      </c>
      <c r="E30">
        <f t="shared" ca="1" si="1"/>
        <v>41</v>
      </c>
      <c r="F30">
        <f t="shared" ca="1" si="1"/>
        <v>89</v>
      </c>
    </row>
    <row r="31" spans="1:27" x14ac:dyDescent="0.25">
      <c r="A31" t="s">
        <v>31</v>
      </c>
      <c r="B31">
        <f t="shared" ca="1" si="1"/>
        <v>76</v>
      </c>
      <c r="C31">
        <f t="shared" ca="1" si="1"/>
        <v>23</v>
      </c>
      <c r="D31">
        <f t="shared" ca="1" si="1"/>
        <v>54</v>
      </c>
      <c r="E31">
        <f t="shared" ca="1" si="1"/>
        <v>84</v>
      </c>
      <c r="F31">
        <f t="shared" ca="1" si="1"/>
        <v>14</v>
      </c>
    </row>
  </sheetData>
  <mergeCells count="5">
    <mergeCell ref="I2:J2"/>
    <mergeCell ref="M2:N2"/>
    <mergeCell ref="Q2:R2"/>
    <mergeCell ref="U2:V2"/>
    <mergeCell ref="Y2:Z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1" sqref="B21"/>
    </sheetView>
  </sheetViews>
  <sheetFormatPr defaultRowHeight="15" x14ac:dyDescent="0.25"/>
  <cols>
    <col min="2" max="2" width="18" bestFit="1" customWidth="1"/>
  </cols>
  <sheetData>
    <row r="1" spans="1:6" x14ac:dyDescent="0.25">
      <c r="A1" t="s">
        <v>157</v>
      </c>
      <c r="B1" t="s">
        <v>158</v>
      </c>
    </row>
    <row r="2" spans="1:6" x14ac:dyDescent="0.25">
      <c r="A2" s="9">
        <v>4.1666666666666664E-2</v>
      </c>
      <c r="B2">
        <v>45</v>
      </c>
    </row>
    <row r="3" spans="1:6" x14ac:dyDescent="0.25">
      <c r="A3" s="9">
        <v>6.25E-2</v>
      </c>
      <c r="B3">
        <v>13</v>
      </c>
      <c r="F3" t="s">
        <v>165</v>
      </c>
    </row>
    <row r="4" spans="1:6" x14ac:dyDescent="0.25">
      <c r="A4" s="9">
        <v>8.3333333333333329E-2</v>
      </c>
      <c r="B4">
        <v>47</v>
      </c>
      <c r="D4" t="s">
        <v>159</v>
      </c>
      <c r="E4">
        <f>MIN(B2:B30)</f>
        <v>8</v>
      </c>
      <c r="F4">
        <v>8</v>
      </c>
    </row>
    <row r="5" spans="1:6" x14ac:dyDescent="0.25">
      <c r="A5" s="9">
        <v>0.10416666666666667</v>
      </c>
      <c r="B5">
        <v>9</v>
      </c>
      <c r="D5" t="s">
        <v>160</v>
      </c>
      <c r="E5">
        <f>QUARTILE(B2:B30,1)</f>
        <v>25</v>
      </c>
      <c r="F5">
        <f>E5-E4</f>
        <v>17</v>
      </c>
    </row>
    <row r="6" spans="1:6" x14ac:dyDescent="0.25">
      <c r="A6" s="9">
        <v>0.125</v>
      </c>
      <c r="B6">
        <v>15</v>
      </c>
      <c r="D6" t="s">
        <v>161</v>
      </c>
      <c r="E6">
        <f>MEDIAN(B2:B30)</f>
        <v>45</v>
      </c>
      <c r="F6">
        <f>E6-E5</f>
        <v>20</v>
      </c>
    </row>
    <row r="7" spans="1:6" x14ac:dyDescent="0.25">
      <c r="A7" s="9">
        <v>0.14583333333333334</v>
      </c>
      <c r="B7">
        <v>45</v>
      </c>
      <c r="D7" t="s">
        <v>164</v>
      </c>
      <c r="E7">
        <f>QUARTILE(B2:B30,3)</f>
        <v>62</v>
      </c>
      <c r="F7">
        <f>E7-E6</f>
        <v>17</v>
      </c>
    </row>
    <row r="8" spans="1:6" x14ac:dyDescent="0.25">
      <c r="A8" s="9">
        <v>0.16666666666666666</v>
      </c>
      <c r="B8">
        <v>68</v>
      </c>
      <c r="D8" t="s">
        <v>163</v>
      </c>
      <c r="E8">
        <f>MAX(B2:B30)</f>
        <v>95</v>
      </c>
      <c r="F8">
        <f>E8-E7</f>
        <v>33</v>
      </c>
    </row>
    <row r="9" spans="1:6" x14ac:dyDescent="0.25">
      <c r="A9" s="9">
        <v>0.1875</v>
      </c>
      <c r="B9">
        <v>95</v>
      </c>
    </row>
    <row r="10" spans="1:6" x14ac:dyDescent="0.25">
      <c r="A10" s="9">
        <v>0.20833333333333334</v>
      </c>
      <c r="B10">
        <v>35</v>
      </c>
    </row>
    <row r="11" spans="1:6" x14ac:dyDescent="0.25">
      <c r="A11" s="9">
        <v>0.22916666666666666</v>
      </c>
      <c r="B11">
        <v>25</v>
      </c>
    </row>
    <row r="12" spans="1:6" x14ac:dyDescent="0.25">
      <c r="A12" s="9">
        <v>0.25</v>
      </c>
      <c r="B12">
        <v>47</v>
      </c>
    </row>
    <row r="13" spans="1:6" x14ac:dyDescent="0.25">
      <c r="A13" s="9">
        <v>0.27083333333333331</v>
      </c>
      <c r="B13">
        <v>8</v>
      </c>
    </row>
    <row r="14" spans="1:6" x14ac:dyDescent="0.25">
      <c r="A14" s="9">
        <v>0.29166666666666669</v>
      </c>
      <c r="B14">
        <v>25</v>
      </c>
    </row>
    <row r="15" spans="1:6" x14ac:dyDescent="0.25">
      <c r="A15" s="9">
        <v>0.3125</v>
      </c>
      <c r="B15">
        <v>15</v>
      </c>
    </row>
    <row r="16" spans="1:6" x14ac:dyDescent="0.25">
      <c r="A16" s="9">
        <v>0.33333333333333331</v>
      </c>
      <c r="B16">
        <v>45</v>
      </c>
    </row>
    <row r="17" spans="1:2" x14ac:dyDescent="0.25">
      <c r="A17" s="9">
        <v>0.35416666666666669</v>
      </c>
      <c r="B17">
        <v>35</v>
      </c>
    </row>
    <row r="18" spans="1:2" x14ac:dyDescent="0.25">
      <c r="A18" s="9">
        <v>0.375</v>
      </c>
      <c r="B18">
        <v>62</v>
      </c>
    </row>
    <row r="19" spans="1:2" x14ac:dyDescent="0.25">
      <c r="A19" s="9">
        <v>0.39583333333333331</v>
      </c>
      <c r="B19">
        <v>91</v>
      </c>
    </row>
    <row r="20" spans="1:2" x14ac:dyDescent="0.25">
      <c r="A20" s="9">
        <v>0.41666666666666669</v>
      </c>
      <c r="B20">
        <v>18</v>
      </c>
    </row>
    <row r="21" spans="1:2" x14ac:dyDescent="0.25">
      <c r="A21" s="9">
        <v>0.4375</v>
      </c>
      <c r="B21">
        <v>46</v>
      </c>
    </row>
    <row r="22" spans="1:2" x14ac:dyDescent="0.25">
      <c r="A22" s="9">
        <v>0.45833333333333331</v>
      </c>
      <c r="B22">
        <v>37</v>
      </c>
    </row>
    <row r="23" spans="1:2" x14ac:dyDescent="0.25">
      <c r="A23" s="9">
        <v>0.47916666666666669</v>
      </c>
      <c r="B23">
        <v>64</v>
      </c>
    </row>
    <row r="24" spans="1:2" x14ac:dyDescent="0.25">
      <c r="A24" s="9">
        <v>0.5</v>
      </c>
      <c r="B24">
        <v>82</v>
      </c>
    </row>
    <row r="25" spans="1:2" x14ac:dyDescent="0.25">
      <c r="A25" s="9">
        <v>0.52083333333333337</v>
      </c>
      <c r="B25">
        <v>29</v>
      </c>
    </row>
    <row r="26" spans="1:2" x14ac:dyDescent="0.25">
      <c r="A26" s="9">
        <v>7.2916666666666671E-2</v>
      </c>
      <c r="B26">
        <v>34</v>
      </c>
    </row>
    <row r="27" spans="1:2" x14ac:dyDescent="0.25">
      <c r="A27" s="9">
        <v>0.11458333333333333</v>
      </c>
      <c r="B27">
        <v>45</v>
      </c>
    </row>
    <row r="28" spans="1:2" x14ac:dyDescent="0.25">
      <c r="A28" s="9">
        <v>0.15625</v>
      </c>
      <c r="B28">
        <v>87</v>
      </c>
    </row>
    <row r="29" spans="1:2" x14ac:dyDescent="0.25">
      <c r="A29" s="9">
        <v>0.19791666666666666</v>
      </c>
      <c r="B29">
        <v>65</v>
      </c>
    </row>
    <row r="30" spans="1:2" x14ac:dyDescent="0.25">
      <c r="A30" s="9">
        <v>0.23958333333333334</v>
      </c>
      <c r="B30">
        <v>62</v>
      </c>
    </row>
    <row r="31" spans="1:2" x14ac:dyDescent="0.25">
      <c r="A31" s="9"/>
    </row>
    <row r="32" spans="1:2" x14ac:dyDescent="0.25">
      <c r="A32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B1" workbookViewId="0">
      <selection activeCell="D24" sqref="D24"/>
    </sheetView>
  </sheetViews>
  <sheetFormatPr defaultRowHeight="15" x14ac:dyDescent="0.25"/>
  <cols>
    <col min="1" max="1" width="11.42578125" bestFit="1" customWidth="1"/>
    <col min="2" max="2" width="13.28515625" bestFit="1" customWidth="1"/>
    <col min="4" max="4" width="16.28515625" bestFit="1" customWidth="1"/>
    <col min="5" max="5" width="12.7109375" bestFit="1" customWidth="1"/>
  </cols>
  <sheetData>
    <row r="1" spans="1:16" x14ac:dyDescent="0.25">
      <c r="B1" s="8" t="s">
        <v>166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4" spans="1:16" x14ac:dyDescent="0.25">
      <c r="A4" t="s">
        <v>167</v>
      </c>
      <c r="B4" t="s">
        <v>198</v>
      </c>
    </row>
    <row r="5" spans="1:16" x14ac:dyDescent="0.25">
      <c r="A5" t="s">
        <v>168</v>
      </c>
      <c r="B5">
        <f ca="1">RANDBETWEEN(45,75)</f>
        <v>53</v>
      </c>
    </row>
    <row r="6" spans="1:16" x14ac:dyDescent="0.25">
      <c r="A6" t="s">
        <v>169</v>
      </c>
      <c r="B6">
        <f ca="1">RANDBETWEEN(45,75)</f>
        <v>73</v>
      </c>
    </row>
    <row r="7" spans="1:16" x14ac:dyDescent="0.25">
      <c r="A7" t="s">
        <v>170</v>
      </c>
      <c r="B7">
        <f t="shared" ref="B6:B34" ca="1" si="0">RANDBETWEEN(45,75)</f>
        <v>59</v>
      </c>
      <c r="D7" t="s">
        <v>199</v>
      </c>
      <c r="E7" t="s">
        <v>200</v>
      </c>
    </row>
    <row r="8" spans="1:16" x14ac:dyDescent="0.25">
      <c r="A8" t="s">
        <v>171</v>
      </c>
      <c r="B8">
        <f t="shared" ca="1" si="0"/>
        <v>65</v>
      </c>
      <c r="D8" t="s">
        <v>208</v>
      </c>
      <c r="E8">
        <f ca="1">COUNTIF(B5:B34,50)</f>
        <v>1</v>
      </c>
      <c r="F8" s="1"/>
    </row>
    <row r="9" spans="1:16" x14ac:dyDescent="0.25">
      <c r="A9" t="s">
        <v>172</v>
      </c>
      <c r="B9">
        <f ca="1">RANDBETWEEN(45,75)</f>
        <v>57</v>
      </c>
      <c r="D9" t="s">
        <v>203</v>
      </c>
      <c r="E9">
        <f ca="1">COUNTIF(B5:B34,55)</f>
        <v>0</v>
      </c>
      <c r="F9" s="1"/>
    </row>
    <row r="10" spans="1:16" x14ac:dyDescent="0.25">
      <c r="A10" t="s">
        <v>173</v>
      </c>
      <c r="B10">
        <f t="shared" ca="1" si="0"/>
        <v>45</v>
      </c>
      <c r="D10" t="s">
        <v>204</v>
      </c>
      <c r="E10">
        <f ca="1">COUNTIF(B5:B34,60)</f>
        <v>2</v>
      </c>
      <c r="F10" s="1"/>
    </row>
    <row r="11" spans="1:16" x14ac:dyDescent="0.25">
      <c r="A11" t="s">
        <v>174</v>
      </c>
      <c r="B11">
        <f t="shared" ca="1" si="0"/>
        <v>52</v>
      </c>
      <c r="D11" t="s">
        <v>205</v>
      </c>
      <c r="E11">
        <f t="shared" ref="E11:E13" ca="1" si="1">COUNTIF(B6:B35,60)</f>
        <v>2</v>
      </c>
      <c r="F11" s="1"/>
    </row>
    <row r="12" spans="1:16" x14ac:dyDescent="0.25">
      <c r="A12" t="s">
        <v>175</v>
      </c>
      <c r="B12">
        <f ca="1">RANDBETWEEN(45,75)</f>
        <v>52</v>
      </c>
      <c r="D12" t="s">
        <v>207</v>
      </c>
      <c r="E12">
        <f t="shared" ca="1" si="1"/>
        <v>2</v>
      </c>
      <c r="F12" s="1"/>
    </row>
    <row r="13" spans="1:16" x14ac:dyDescent="0.25">
      <c r="A13" t="s">
        <v>176</v>
      </c>
      <c r="B13">
        <f t="shared" ca="1" si="0"/>
        <v>58</v>
      </c>
      <c r="D13" t="s">
        <v>206</v>
      </c>
      <c r="E13">
        <f t="shared" ca="1" si="1"/>
        <v>2</v>
      </c>
      <c r="F13" s="1"/>
    </row>
    <row r="14" spans="1:16" x14ac:dyDescent="0.25">
      <c r="A14" t="s">
        <v>177</v>
      </c>
      <c r="B14">
        <f t="shared" ca="1" si="0"/>
        <v>73</v>
      </c>
    </row>
    <row r="15" spans="1:16" x14ac:dyDescent="0.25">
      <c r="A15" t="s">
        <v>178</v>
      </c>
      <c r="B15">
        <f t="shared" ca="1" si="0"/>
        <v>61</v>
      </c>
    </row>
    <row r="16" spans="1:16" x14ac:dyDescent="0.25">
      <c r="A16" t="s">
        <v>179</v>
      </c>
      <c r="B16">
        <f t="shared" ca="1" si="0"/>
        <v>49</v>
      </c>
    </row>
    <row r="17" spans="1:5" x14ac:dyDescent="0.25">
      <c r="A17" t="s">
        <v>180</v>
      </c>
      <c r="B17">
        <f t="shared" ca="1" si="0"/>
        <v>71</v>
      </c>
      <c r="D17" t="s">
        <v>201</v>
      </c>
      <c r="E17">
        <f ca="1">AVERAGE(B5:B34)</f>
        <v>59</v>
      </c>
    </row>
    <row r="18" spans="1:5" x14ac:dyDescent="0.25">
      <c r="A18" t="s">
        <v>181</v>
      </c>
      <c r="B18">
        <f ca="1">RANDBETWEEN(45,75)</f>
        <v>67</v>
      </c>
      <c r="D18" t="s">
        <v>161</v>
      </c>
      <c r="E18">
        <f ca="1">MEDIAN(B5:B34)</f>
        <v>57.5</v>
      </c>
    </row>
    <row r="19" spans="1:5" x14ac:dyDescent="0.25">
      <c r="A19" t="s">
        <v>182</v>
      </c>
      <c r="B19">
        <f t="shared" ca="1" si="0"/>
        <v>75</v>
      </c>
      <c r="D19" t="s">
        <v>202</v>
      </c>
      <c r="E19">
        <f ca="1">MODE(B5:B34)</f>
        <v>57</v>
      </c>
    </row>
    <row r="20" spans="1:5" x14ac:dyDescent="0.25">
      <c r="A20" t="s">
        <v>183</v>
      </c>
      <c r="B20">
        <f t="shared" ca="1" si="0"/>
        <v>56</v>
      </c>
    </row>
    <row r="21" spans="1:5" x14ac:dyDescent="0.25">
      <c r="A21" t="s">
        <v>184</v>
      </c>
      <c r="B21">
        <f t="shared" ca="1" si="0"/>
        <v>68</v>
      </c>
    </row>
    <row r="22" spans="1:5" x14ac:dyDescent="0.25">
      <c r="A22" t="s">
        <v>185</v>
      </c>
      <c r="B22">
        <f t="shared" ca="1" si="0"/>
        <v>56</v>
      </c>
    </row>
    <row r="23" spans="1:5" x14ac:dyDescent="0.25">
      <c r="A23" t="s">
        <v>186</v>
      </c>
      <c r="B23">
        <f t="shared" ca="1" si="0"/>
        <v>57</v>
      </c>
    </row>
    <row r="24" spans="1:5" x14ac:dyDescent="0.25">
      <c r="A24" t="s">
        <v>187</v>
      </c>
      <c r="B24">
        <f t="shared" ca="1" si="0"/>
        <v>56</v>
      </c>
    </row>
    <row r="25" spans="1:5" x14ac:dyDescent="0.25">
      <c r="A25" t="s">
        <v>188</v>
      </c>
      <c r="B25">
        <f t="shared" ca="1" si="0"/>
        <v>52</v>
      </c>
    </row>
    <row r="26" spans="1:5" x14ac:dyDescent="0.25">
      <c r="A26" t="s">
        <v>189</v>
      </c>
      <c r="B26">
        <f t="shared" ca="1" si="0"/>
        <v>60</v>
      </c>
    </row>
    <row r="27" spans="1:5" x14ac:dyDescent="0.25">
      <c r="A27" t="s">
        <v>190</v>
      </c>
      <c r="B27">
        <f t="shared" ca="1" si="0"/>
        <v>47</v>
      </c>
    </row>
    <row r="28" spans="1:5" x14ac:dyDescent="0.25">
      <c r="A28" t="s">
        <v>191</v>
      </c>
      <c r="B28">
        <f t="shared" ca="1" si="0"/>
        <v>57</v>
      </c>
    </row>
    <row r="29" spans="1:5" x14ac:dyDescent="0.25">
      <c r="A29" t="s">
        <v>192</v>
      </c>
      <c r="B29">
        <f t="shared" ca="1" si="0"/>
        <v>48</v>
      </c>
    </row>
    <row r="30" spans="1:5" x14ac:dyDescent="0.25">
      <c r="A30" t="s">
        <v>193</v>
      </c>
      <c r="B30">
        <f t="shared" ca="1" si="0"/>
        <v>60</v>
      </c>
    </row>
    <row r="31" spans="1:5" x14ac:dyDescent="0.25">
      <c r="A31" t="s">
        <v>194</v>
      </c>
      <c r="B31">
        <f t="shared" ca="1" si="0"/>
        <v>58</v>
      </c>
    </row>
    <row r="32" spans="1:5" x14ac:dyDescent="0.25">
      <c r="A32" t="s">
        <v>195</v>
      </c>
      <c r="B32">
        <f t="shared" ca="1" si="0"/>
        <v>50</v>
      </c>
    </row>
    <row r="33" spans="1:2" x14ac:dyDescent="0.25">
      <c r="A33" t="s">
        <v>196</v>
      </c>
      <c r="B33">
        <f t="shared" ca="1" si="0"/>
        <v>66</v>
      </c>
    </row>
    <row r="34" spans="1:2" x14ac:dyDescent="0.25">
      <c r="A34" t="s">
        <v>197</v>
      </c>
      <c r="B34">
        <f t="shared" ca="1" si="0"/>
        <v>69</v>
      </c>
    </row>
  </sheetData>
  <sortState ref="F8:F13">
    <sortCondition ref="F8"/>
  </sortState>
  <mergeCells count="1">
    <mergeCell ref="B1:P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4" sqref="E24"/>
    </sheetView>
  </sheetViews>
  <sheetFormatPr defaultRowHeight="15" x14ac:dyDescent="0.25"/>
  <sheetData>
    <row r="1" spans="1:7" x14ac:dyDescent="0.25">
      <c r="A1" t="s">
        <v>157</v>
      </c>
      <c r="B1" t="s">
        <v>209</v>
      </c>
    </row>
    <row r="2" spans="1:7" x14ac:dyDescent="0.25">
      <c r="A2" s="9">
        <v>4.1666666666666664E-2</v>
      </c>
      <c r="B2">
        <v>9</v>
      </c>
    </row>
    <row r="3" spans="1:7" x14ac:dyDescent="0.25">
      <c r="A3" s="9">
        <v>6.25E-2</v>
      </c>
      <c r="B3">
        <v>45</v>
      </c>
      <c r="F3" t="s">
        <v>210</v>
      </c>
      <c r="G3" t="s">
        <v>211</v>
      </c>
    </row>
    <row r="4" spans="1:7" x14ac:dyDescent="0.25">
      <c r="A4" s="9">
        <v>8.3333333333333329E-2</v>
      </c>
      <c r="B4">
        <v>35</v>
      </c>
      <c r="F4">
        <v>1</v>
      </c>
      <c r="G4" t="str">
        <f>REPT("0",COUNTIF($B$2:$B$30,F4*10+0))&amp;REPT("1",COUNTIF($B$2:$B$30,F4*10+1))&amp;REPT("2",COUNTIF($B$2:$B$30,F4*10+2))&amp;REPT("3",COUNTIF($B$2:$B$30,F4*10+3))&amp;REPT("4",COUNTIF($B$2:$B$30,F4*10+4))&amp;REPT("5",COUNTIF($B$2:$B$30,F4*10+5))&amp;REPT("6",COUNTIF($B$2:$B$30,F4*10+6))&amp;REPT("7",COUNTIF($B$2:$B$30,F4*10+7))&amp;REPT("8",COUNTIF($B$2:$B$30,F4*10+8))&amp;REPT("9",COUNTIF($B$2:$B$30,F4*10+9))</f>
        <v>1557</v>
      </c>
    </row>
    <row r="5" spans="1:7" x14ac:dyDescent="0.25">
      <c r="A5" s="9">
        <v>0.10416666666666667</v>
      </c>
      <c r="B5">
        <v>65</v>
      </c>
      <c r="D5" t="s">
        <v>159</v>
      </c>
      <c r="E5">
        <f>MIN(B2:B30)</f>
        <v>9</v>
      </c>
      <c r="F5">
        <v>2</v>
      </c>
      <c r="G5" t="str">
        <f t="shared" ref="G5:G13" si="0">REPT("0",COUNTIF($B$2:$B$30,F5*10+0))&amp;REPT("1",COUNTIF($B$2:$B$30,F5*10+1))&amp;REPT("2",COUNTIF($B$2:$B$30,F5*10+2))&amp;REPT("3",COUNTIF($B$2:$B$30,F5*10+3))&amp;REPT("4",COUNTIF($B$2:$B$30,F5*10+4))&amp;REPT("5",COUNTIF($B$2:$B$30,F5*10+5))&amp;REPT("6",COUNTIF($B$2:$B$30,F5*10+6))&amp;REPT("7",COUNTIF($B$2:$B$30,F5*10+7))&amp;REPT("8",COUNTIF($B$2:$B$30,F5*10+8))&amp;REPT("9",COUNTIF($B$2:$B$30,F5*10+9))</f>
        <v>188</v>
      </c>
    </row>
    <row r="6" spans="1:7" x14ac:dyDescent="0.25">
      <c r="A6" s="9">
        <v>0.125</v>
      </c>
      <c r="B6">
        <v>89</v>
      </c>
      <c r="D6" t="s">
        <v>163</v>
      </c>
      <c r="E6">
        <f>MAX(B2:B30)</f>
        <v>94</v>
      </c>
      <c r="F6">
        <v>3</v>
      </c>
      <c r="G6" t="str">
        <f t="shared" si="0"/>
        <v>15</v>
      </c>
    </row>
    <row r="7" spans="1:7" x14ac:dyDescent="0.25">
      <c r="A7" s="9">
        <v>0.14583333333333334</v>
      </c>
      <c r="B7">
        <v>75</v>
      </c>
      <c r="F7">
        <v>4</v>
      </c>
      <c r="G7" t="str">
        <f t="shared" si="0"/>
        <v>55899</v>
      </c>
    </row>
    <row r="8" spans="1:7" x14ac:dyDescent="0.25">
      <c r="A8" s="9">
        <v>0.16666666666666666</v>
      </c>
      <c r="B8">
        <v>15</v>
      </c>
      <c r="F8">
        <v>5</v>
      </c>
      <c r="G8" t="str">
        <f t="shared" si="0"/>
        <v>48</v>
      </c>
    </row>
    <row r="9" spans="1:7" x14ac:dyDescent="0.25">
      <c r="A9" s="9">
        <v>0.1875</v>
      </c>
      <c r="B9">
        <v>45</v>
      </c>
      <c r="F9">
        <v>6</v>
      </c>
      <c r="G9" t="str">
        <f t="shared" si="0"/>
        <v>45578</v>
      </c>
    </row>
    <row r="10" spans="1:7" x14ac:dyDescent="0.25">
      <c r="A10" s="9">
        <v>0.20833333333333334</v>
      </c>
      <c r="B10">
        <v>68</v>
      </c>
      <c r="F10">
        <v>7</v>
      </c>
      <c r="G10" t="str">
        <f t="shared" si="0"/>
        <v>2569</v>
      </c>
    </row>
    <row r="11" spans="1:7" x14ac:dyDescent="0.25">
      <c r="A11" s="9">
        <v>0.22916666666666666</v>
      </c>
      <c r="B11">
        <v>15</v>
      </c>
      <c r="F11">
        <v>8</v>
      </c>
      <c r="G11" t="str">
        <f t="shared" si="0"/>
        <v>29</v>
      </c>
    </row>
    <row r="12" spans="1:7" x14ac:dyDescent="0.25">
      <c r="A12" s="9">
        <v>0.25</v>
      </c>
      <c r="B12">
        <v>49</v>
      </c>
      <c r="F12">
        <v>9</v>
      </c>
      <c r="G12" t="str">
        <f t="shared" si="0"/>
        <v>4</v>
      </c>
    </row>
    <row r="13" spans="1:7" x14ac:dyDescent="0.25">
      <c r="A13" s="9">
        <v>0.27083333333333331</v>
      </c>
      <c r="B13">
        <v>28</v>
      </c>
    </row>
    <row r="14" spans="1:7" x14ac:dyDescent="0.25">
      <c r="A14" s="9">
        <v>0.29166666666666669</v>
      </c>
      <c r="B14">
        <v>76</v>
      </c>
    </row>
    <row r="15" spans="1:7" x14ac:dyDescent="0.25">
      <c r="A15" s="9">
        <v>0.3125</v>
      </c>
      <c r="B15">
        <v>94</v>
      </c>
    </row>
    <row r="16" spans="1:7" x14ac:dyDescent="0.25">
      <c r="A16" s="9">
        <v>0.33333333333333331</v>
      </c>
      <c r="B16">
        <v>48</v>
      </c>
    </row>
    <row r="17" spans="1:2" x14ac:dyDescent="0.25">
      <c r="A17" s="9">
        <v>0.35416666666666669</v>
      </c>
      <c r="B17">
        <v>58</v>
      </c>
    </row>
    <row r="18" spans="1:2" x14ac:dyDescent="0.25">
      <c r="A18" s="9">
        <v>0.375</v>
      </c>
      <c r="B18">
        <v>82</v>
      </c>
    </row>
    <row r="19" spans="1:2" x14ac:dyDescent="0.25">
      <c r="A19" s="9">
        <v>0.39583333333333331</v>
      </c>
      <c r="B19">
        <v>11</v>
      </c>
    </row>
    <row r="20" spans="1:2" x14ac:dyDescent="0.25">
      <c r="A20" s="9">
        <v>0.41666666666666669</v>
      </c>
      <c r="B20">
        <v>64</v>
      </c>
    </row>
    <row r="21" spans="1:2" x14ac:dyDescent="0.25">
      <c r="A21" s="9">
        <v>0.4375</v>
      </c>
      <c r="B21">
        <v>79</v>
      </c>
    </row>
    <row r="22" spans="1:2" x14ac:dyDescent="0.25">
      <c r="A22" s="9">
        <v>0.45833333333333331</v>
      </c>
      <c r="B22">
        <v>31</v>
      </c>
    </row>
    <row r="23" spans="1:2" x14ac:dyDescent="0.25">
      <c r="A23" s="9">
        <v>0.47916666666666669</v>
      </c>
      <c r="B23">
        <v>54</v>
      </c>
    </row>
    <row r="24" spans="1:2" x14ac:dyDescent="0.25">
      <c r="A24" s="9">
        <v>0.5</v>
      </c>
      <c r="B24">
        <v>28</v>
      </c>
    </row>
    <row r="25" spans="1:2" x14ac:dyDescent="0.25">
      <c r="A25" s="9">
        <v>0.52083333333333337</v>
      </c>
      <c r="B25">
        <v>65</v>
      </c>
    </row>
    <row r="26" spans="1:2" x14ac:dyDescent="0.25">
      <c r="A26" s="9">
        <v>7.2916666666666671E-2</v>
      </c>
      <c r="B26">
        <v>21</v>
      </c>
    </row>
    <row r="27" spans="1:2" x14ac:dyDescent="0.25">
      <c r="A27" s="9">
        <v>0.11458333333333333</v>
      </c>
      <c r="B27">
        <v>17</v>
      </c>
    </row>
    <row r="28" spans="1:2" x14ac:dyDescent="0.25">
      <c r="A28" s="9">
        <v>0.15625</v>
      </c>
      <c r="B28">
        <v>49</v>
      </c>
    </row>
    <row r="29" spans="1:2" x14ac:dyDescent="0.25">
      <c r="A29" s="9">
        <v>0.19791666666666666</v>
      </c>
      <c r="B29">
        <v>67</v>
      </c>
    </row>
    <row r="30" spans="1:2" x14ac:dyDescent="0.25">
      <c r="A30" s="9">
        <v>0.23958333333333334</v>
      </c>
      <c r="B30">
        <v>72</v>
      </c>
    </row>
    <row r="31" spans="1:2" x14ac:dyDescent="0.25">
      <c r="A31" s="9"/>
    </row>
    <row r="32" spans="1:2" x14ac:dyDescent="0.25">
      <c r="A3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Sheet3!Extract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khusroo</dc:creator>
  <cp:lastModifiedBy>Windows User</cp:lastModifiedBy>
  <dcterms:created xsi:type="dcterms:W3CDTF">2020-05-28T07:30:15Z</dcterms:created>
  <dcterms:modified xsi:type="dcterms:W3CDTF">2023-06-19T07:46:39Z</dcterms:modified>
</cp:coreProperties>
</file>